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0.04\mnt\wsl\PHYSICALDRIVE0p1\GitHub\pypsa-za\"/>
    </mc:Choice>
  </mc:AlternateContent>
  <xr:revisionPtr revIDLastSave="0" documentId="13_ncr:1_{E07F2E76-878D-454A-B145-9F360A35107A}" xr6:coauthVersionLast="47" xr6:coauthVersionMax="47" xr10:uidLastSave="{00000000-0000-0000-0000-000000000000}"/>
  <bookViews>
    <workbookView xWindow="-110" yWindow="-110" windowWidth="38620" windowHeight="21100" tabRatio="500" xr2:uid="{00000000-000D-0000-FFFF-FFFF00000000}"/>
  </bookViews>
  <sheets>
    <sheet name="model_setup" sheetId="1" r:id="rId1"/>
    <sheet name="existing_eskom" sheetId="2" r:id="rId2"/>
    <sheet name="existing_non_eskom" sheetId="3" r:id="rId3"/>
    <sheet name="new_build_limits" sheetId="4" r:id="rId4"/>
    <sheet name="projected_parameters" sheetId="5" r:id="rId5"/>
    <sheet name="costs" sheetId="6" r:id="rId6"/>
    <sheet name="carriers" sheetId="7" r:id="rId7"/>
  </sheets>
  <definedNames>
    <definedName name="_xlnm._FilterDatabase" localSheetId="5" hidden="1">costs!$A$1:$M$120</definedName>
    <definedName name="_xlnm._FilterDatabase" localSheetId="1" hidden="1">existing_eskom!$A$1:$Z$83</definedName>
    <definedName name="_xlnm._FilterDatabase" localSheetId="2" hidden="1">existing_non_eskom!$A$1:$Y$104</definedName>
  </definedName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7" l="1"/>
  <c r="A4" i="7" s="1"/>
  <c r="A5" i="7" s="1"/>
  <c r="F102" i="6"/>
  <c r="G102" i="6" s="1"/>
  <c r="H102" i="6" s="1"/>
  <c r="I102" i="6" s="1"/>
  <c r="J102" i="6" s="1"/>
  <c r="K102" i="6" s="1"/>
  <c r="D101" i="6"/>
  <c r="D97" i="6"/>
  <c r="D96" i="6"/>
  <c r="D95" i="6"/>
  <c r="D92" i="6"/>
  <c r="D91" i="6"/>
  <c r="D90" i="6"/>
  <c r="D87" i="6"/>
  <c r="D86" i="6"/>
  <c r="D85" i="6"/>
  <c r="D84" i="6"/>
  <c r="D82" i="6"/>
  <c r="D80" i="6"/>
  <c r="D78" i="6"/>
  <c r="D77" i="6"/>
  <c r="G54" i="6"/>
  <c r="H54" i="6" s="1"/>
  <c r="I54" i="6" s="1"/>
  <c r="J54" i="6" s="1"/>
  <c r="K54" i="6" s="1"/>
  <c r="F54" i="6"/>
  <c r="F53" i="6"/>
  <c r="G53" i="6" s="1"/>
  <c r="H53" i="6" s="1"/>
  <c r="I53" i="6" s="1"/>
  <c r="J53" i="6" s="1"/>
  <c r="K53" i="6" s="1"/>
  <c r="G49" i="6"/>
  <c r="H49" i="6" s="1"/>
  <c r="I49" i="6" s="1"/>
  <c r="J49" i="6" s="1"/>
  <c r="F49" i="6"/>
  <c r="F48" i="6"/>
  <c r="G48" i="6" s="1"/>
  <c r="H48" i="6" s="1"/>
  <c r="I48" i="6" s="1"/>
  <c r="J48" i="6" s="1"/>
  <c r="G47" i="6"/>
  <c r="H47" i="6" s="1"/>
  <c r="I47" i="6" s="1"/>
  <c r="J47" i="6" s="1"/>
  <c r="F47" i="6"/>
  <c r="F43" i="6"/>
  <c r="G43" i="6" s="1"/>
  <c r="H43" i="6" s="1"/>
  <c r="I43" i="6" s="1"/>
  <c r="J43" i="6" s="1"/>
  <c r="K43" i="6" s="1"/>
  <c r="G42" i="6"/>
  <c r="H42" i="6" s="1"/>
  <c r="I42" i="6" s="1"/>
  <c r="J42" i="6" s="1"/>
  <c r="K42" i="6" s="1"/>
  <c r="F42" i="6"/>
  <c r="G41" i="6"/>
  <c r="H41" i="6" s="1"/>
  <c r="I41" i="6" s="1"/>
  <c r="J41" i="6" s="1"/>
  <c r="K41" i="6" s="1"/>
  <c r="F41" i="6"/>
  <c r="H33" i="6"/>
  <c r="I33" i="6" s="1"/>
  <c r="J33" i="6" s="1"/>
  <c r="K33" i="6" s="1"/>
  <c r="G33" i="6"/>
  <c r="F31" i="6"/>
  <c r="G31" i="6" s="1"/>
  <c r="H31" i="6" s="1"/>
  <c r="I31" i="6" s="1"/>
  <c r="J31" i="6" s="1"/>
  <c r="K31" i="6" s="1"/>
  <c r="E27" i="6"/>
  <c r="D27" i="6"/>
  <c r="E26" i="6"/>
  <c r="D26" i="6"/>
  <c r="E25" i="6"/>
  <c r="D25" i="6"/>
  <c r="K23" i="6"/>
  <c r="J23" i="6"/>
  <c r="I23" i="6"/>
  <c r="H23" i="6"/>
  <c r="G23" i="6"/>
  <c r="F23" i="6"/>
  <c r="E23" i="6"/>
  <c r="D23" i="6"/>
  <c r="D22" i="6"/>
  <c r="K21" i="6"/>
  <c r="J21" i="6"/>
  <c r="I21" i="6"/>
  <c r="H21" i="6"/>
  <c r="G21" i="6"/>
  <c r="F21" i="6"/>
  <c r="E21" i="6"/>
  <c r="D21" i="6"/>
  <c r="K19" i="6"/>
  <c r="J19" i="6"/>
  <c r="I19" i="6"/>
  <c r="H19" i="6"/>
  <c r="G19" i="6"/>
  <c r="F19" i="6"/>
  <c r="E19" i="6"/>
  <c r="D19" i="6"/>
  <c r="K18" i="6"/>
  <c r="J18" i="6"/>
  <c r="I18" i="6"/>
  <c r="H18" i="6"/>
  <c r="G18" i="6"/>
  <c r="F18" i="6"/>
  <c r="E18" i="6"/>
  <c r="D18" i="6"/>
  <c r="K17" i="6"/>
  <c r="J17" i="6"/>
  <c r="I17" i="6"/>
  <c r="H17" i="6"/>
  <c r="G17" i="6"/>
  <c r="F17" i="6"/>
  <c r="E17" i="6"/>
  <c r="D17" i="6"/>
  <c r="E16" i="6"/>
  <c r="D16" i="6"/>
  <c r="E14" i="6"/>
  <c r="E22" i="6" s="1"/>
  <c r="E4" i="6"/>
  <c r="D4" i="6"/>
  <c r="E3" i="6"/>
  <c r="D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W6" i="5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H6" i="5"/>
  <c r="I6" i="5" s="1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G6" i="5"/>
  <c r="F6" i="5"/>
  <c r="E6" i="5"/>
  <c r="D6" i="5"/>
  <c r="Z4" i="5"/>
  <c r="AA4" i="5" s="1"/>
  <c r="AB4" i="5" s="1"/>
  <c r="AC4" i="5" s="1"/>
  <c r="AD4" i="5" s="1"/>
  <c r="AE4" i="5" s="1"/>
  <c r="AF4" i="5" s="1"/>
  <c r="AG4" i="5" s="1"/>
  <c r="AH4" i="5" s="1"/>
  <c r="AI4" i="5" s="1"/>
  <c r="J1" i="5"/>
  <c r="K1" i="5" s="1"/>
  <c r="L1" i="5" s="1"/>
  <c r="M1" i="5" s="1"/>
  <c r="N1" i="5" s="1"/>
  <c r="O1" i="5" s="1"/>
  <c r="P1" i="5" s="1"/>
  <c r="Q1" i="5" s="1"/>
  <c r="R1" i="5" s="1"/>
  <c r="S1" i="5" s="1"/>
  <c r="T1" i="5" s="1"/>
  <c r="U1" i="5" s="1"/>
  <c r="V1" i="5" s="1"/>
  <c r="W1" i="5" s="1"/>
  <c r="X1" i="5" s="1"/>
  <c r="Y1" i="5" s="1"/>
  <c r="Z1" i="5" s="1"/>
  <c r="AA1" i="5" s="1"/>
  <c r="AB1" i="5" s="1"/>
  <c r="AC1" i="5" s="1"/>
  <c r="AD1" i="5" s="1"/>
  <c r="AE1" i="5" s="1"/>
  <c r="AF1" i="5" s="1"/>
  <c r="AG1" i="5" s="1"/>
  <c r="AH1" i="5" s="1"/>
  <c r="AI1" i="5" s="1"/>
  <c r="H1" i="5"/>
  <c r="I1" i="5" s="1"/>
  <c r="M58" i="4"/>
  <c r="N58" i="4" s="1"/>
  <c r="O58" i="4" s="1"/>
  <c r="P58" i="4" s="1"/>
  <c r="Q58" i="4" s="1"/>
  <c r="R58" i="4" s="1"/>
  <c r="S58" i="4" s="1"/>
  <c r="T58" i="4" s="1"/>
  <c r="U58" i="4" s="1"/>
  <c r="V58" i="4" s="1"/>
  <c r="W58" i="4" s="1"/>
  <c r="X58" i="4" s="1"/>
  <c r="Y58" i="4" s="1"/>
  <c r="Z58" i="4" s="1"/>
  <c r="AA58" i="4" s="1"/>
  <c r="AB58" i="4" s="1"/>
  <c r="AC58" i="4" s="1"/>
  <c r="AD58" i="4" s="1"/>
  <c r="AE58" i="4" s="1"/>
  <c r="AF58" i="4" s="1"/>
  <c r="AG58" i="4" s="1"/>
  <c r="AH58" i="4" s="1"/>
  <c r="AI58" i="4" s="1"/>
  <c r="H58" i="4"/>
  <c r="I58" i="4" s="1"/>
  <c r="J58" i="4" s="1"/>
  <c r="K58" i="4" s="1"/>
  <c r="L58" i="4" s="1"/>
  <c r="E58" i="4"/>
  <c r="F58" i="4" s="1"/>
  <c r="I57" i="4"/>
  <c r="J57" i="4" s="1"/>
  <c r="K57" i="4" s="1"/>
  <c r="L57" i="4" s="1"/>
  <c r="M57" i="4" s="1"/>
  <c r="N57" i="4" s="1"/>
  <c r="O57" i="4" s="1"/>
  <c r="P57" i="4" s="1"/>
  <c r="Q57" i="4" s="1"/>
  <c r="R57" i="4" s="1"/>
  <c r="S57" i="4" s="1"/>
  <c r="T57" i="4" s="1"/>
  <c r="U57" i="4" s="1"/>
  <c r="V57" i="4" s="1"/>
  <c r="W57" i="4" s="1"/>
  <c r="X57" i="4" s="1"/>
  <c r="Y57" i="4" s="1"/>
  <c r="Z57" i="4" s="1"/>
  <c r="AA57" i="4" s="1"/>
  <c r="AB57" i="4" s="1"/>
  <c r="AC57" i="4" s="1"/>
  <c r="AD57" i="4" s="1"/>
  <c r="AE57" i="4" s="1"/>
  <c r="AF57" i="4" s="1"/>
  <c r="AG57" i="4" s="1"/>
  <c r="AH57" i="4" s="1"/>
  <c r="AI57" i="4" s="1"/>
  <c r="H57" i="4"/>
  <c r="E57" i="4"/>
  <c r="F57" i="4" s="1"/>
  <c r="H56" i="4"/>
  <c r="I56" i="4" s="1"/>
  <c r="J56" i="4" s="1"/>
  <c r="K56" i="4" s="1"/>
  <c r="L56" i="4" s="1"/>
  <c r="M56" i="4" s="1"/>
  <c r="N56" i="4" s="1"/>
  <c r="O56" i="4" s="1"/>
  <c r="P56" i="4" s="1"/>
  <c r="Q56" i="4" s="1"/>
  <c r="R56" i="4" s="1"/>
  <c r="S56" i="4" s="1"/>
  <c r="T56" i="4" s="1"/>
  <c r="U56" i="4" s="1"/>
  <c r="V56" i="4" s="1"/>
  <c r="W56" i="4" s="1"/>
  <c r="X56" i="4" s="1"/>
  <c r="Y56" i="4" s="1"/>
  <c r="Z56" i="4" s="1"/>
  <c r="AA56" i="4" s="1"/>
  <c r="AB56" i="4" s="1"/>
  <c r="AC56" i="4" s="1"/>
  <c r="AD56" i="4" s="1"/>
  <c r="AE56" i="4" s="1"/>
  <c r="AF56" i="4" s="1"/>
  <c r="AG56" i="4" s="1"/>
  <c r="AH56" i="4" s="1"/>
  <c r="AI56" i="4" s="1"/>
  <c r="E56" i="4"/>
  <c r="F56" i="4" s="1"/>
  <c r="H55" i="4"/>
  <c r="I55" i="4" s="1"/>
  <c r="J55" i="4" s="1"/>
  <c r="K55" i="4" s="1"/>
  <c r="L55" i="4" s="1"/>
  <c r="M55" i="4" s="1"/>
  <c r="N55" i="4" s="1"/>
  <c r="O55" i="4" s="1"/>
  <c r="P55" i="4" s="1"/>
  <c r="Q55" i="4" s="1"/>
  <c r="R55" i="4" s="1"/>
  <c r="S55" i="4" s="1"/>
  <c r="T55" i="4" s="1"/>
  <c r="U55" i="4" s="1"/>
  <c r="V55" i="4" s="1"/>
  <c r="W55" i="4" s="1"/>
  <c r="X55" i="4" s="1"/>
  <c r="Y55" i="4" s="1"/>
  <c r="Z55" i="4" s="1"/>
  <c r="AA55" i="4" s="1"/>
  <c r="AB55" i="4" s="1"/>
  <c r="AC55" i="4" s="1"/>
  <c r="AD55" i="4" s="1"/>
  <c r="AE55" i="4" s="1"/>
  <c r="AF55" i="4" s="1"/>
  <c r="AG55" i="4" s="1"/>
  <c r="AH55" i="4" s="1"/>
  <c r="AI55" i="4" s="1"/>
  <c r="E55" i="4"/>
  <c r="F55" i="4" s="1"/>
  <c r="H54" i="4"/>
  <c r="I54" i="4" s="1"/>
  <c r="J54" i="4" s="1"/>
  <c r="K54" i="4" s="1"/>
  <c r="L54" i="4" s="1"/>
  <c r="M54" i="4" s="1"/>
  <c r="N54" i="4" s="1"/>
  <c r="O54" i="4" s="1"/>
  <c r="P54" i="4" s="1"/>
  <c r="Q54" i="4" s="1"/>
  <c r="R54" i="4" s="1"/>
  <c r="S54" i="4" s="1"/>
  <c r="T54" i="4" s="1"/>
  <c r="U54" i="4" s="1"/>
  <c r="V54" i="4" s="1"/>
  <c r="W54" i="4" s="1"/>
  <c r="X54" i="4" s="1"/>
  <c r="Y54" i="4" s="1"/>
  <c r="Z54" i="4" s="1"/>
  <c r="AA54" i="4" s="1"/>
  <c r="AB54" i="4" s="1"/>
  <c r="AC54" i="4" s="1"/>
  <c r="AD54" i="4" s="1"/>
  <c r="AE54" i="4" s="1"/>
  <c r="AF54" i="4" s="1"/>
  <c r="AG54" i="4" s="1"/>
  <c r="AH54" i="4" s="1"/>
  <c r="AI54" i="4" s="1"/>
  <c r="E54" i="4"/>
  <c r="F54" i="4" s="1"/>
  <c r="I53" i="4"/>
  <c r="J53" i="4" s="1"/>
  <c r="K53" i="4" s="1"/>
  <c r="L53" i="4" s="1"/>
  <c r="M53" i="4" s="1"/>
  <c r="N53" i="4" s="1"/>
  <c r="O53" i="4" s="1"/>
  <c r="P53" i="4" s="1"/>
  <c r="Q53" i="4" s="1"/>
  <c r="R53" i="4" s="1"/>
  <c r="S53" i="4" s="1"/>
  <c r="T53" i="4" s="1"/>
  <c r="U53" i="4" s="1"/>
  <c r="V53" i="4" s="1"/>
  <c r="W53" i="4" s="1"/>
  <c r="X53" i="4" s="1"/>
  <c r="Y53" i="4" s="1"/>
  <c r="Z53" i="4" s="1"/>
  <c r="AA53" i="4" s="1"/>
  <c r="AB53" i="4" s="1"/>
  <c r="AC53" i="4" s="1"/>
  <c r="AD53" i="4" s="1"/>
  <c r="AE53" i="4" s="1"/>
  <c r="AF53" i="4" s="1"/>
  <c r="AG53" i="4" s="1"/>
  <c r="AH53" i="4" s="1"/>
  <c r="AI53" i="4" s="1"/>
  <c r="H53" i="4"/>
  <c r="E53" i="4"/>
  <c r="F53" i="4" s="1"/>
  <c r="H52" i="4"/>
  <c r="I52" i="4" s="1"/>
  <c r="J52" i="4" s="1"/>
  <c r="K52" i="4" s="1"/>
  <c r="L52" i="4" s="1"/>
  <c r="M52" i="4" s="1"/>
  <c r="N52" i="4" s="1"/>
  <c r="O52" i="4" s="1"/>
  <c r="P52" i="4" s="1"/>
  <c r="Q52" i="4" s="1"/>
  <c r="R52" i="4" s="1"/>
  <c r="S52" i="4" s="1"/>
  <c r="T52" i="4" s="1"/>
  <c r="U52" i="4" s="1"/>
  <c r="V52" i="4" s="1"/>
  <c r="W52" i="4" s="1"/>
  <c r="X52" i="4" s="1"/>
  <c r="Y52" i="4" s="1"/>
  <c r="Z52" i="4" s="1"/>
  <c r="AA52" i="4" s="1"/>
  <c r="AB52" i="4" s="1"/>
  <c r="AC52" i="4" s="1"/>
  <c r="AD52" i="4" s="1"/>
  <c r="AE52" i="4" s="1"/>
  <c r="AF52" i="4" s="1"/>
  <c r="AG52" i="4" s="1"/>
  <c r="AH52" i="4" s="1"/>
  <c r="AI52" i="4" s="1"/>
  <c r="E52" i="4"/>
  <c r="F52" i="4" s="1"/>
  <c r="F51" i="4"/>
  <c r="E51" i="4"/>
  <c r="A51" i="4"/>
  <c r="A52" i="4" s="1"/>
  <c r="A53" i="4" s="1"/>
  <c r="A54" i="4" s="1"/>
  <c r="A55" i="4" s="1"/>
  <c r="A56" i="4" s="1"/>
  <c r="A49" i="4"/>
  <c r="AA48" i="4"/>
  <c r="AB48" i="4" s="1"/>
  <c r="AC48" i="4" s="1"/>
  <c r="AD48" i="4" s="1"/>
  <c r="AE48" i="4" s="1"/>
  <c r="AF48" i="4" s="1"/>
  <c r="AG48" i="4" s="1"/>
  <c r="AH48" i="4" s="1"/>
  <c r="AI48" i="4" s="1"/>
  <c r="U48" i="4"/>
  <c r="V48" i="4" s="1"/>
  <c r="W48" i="4" s="1"/>
  <c r="X48" i="4" s="1"/>
  <c r="Y48" i="4" s="1"/>
  <c r="Z48" i="4" s="1"/>
  <c r="R48" i="4"/>
  <c r="S48" i="4" s="1"/>
  <c r="Q48" i="4"/>
  <c r="J48" i="4"/>
  <c r="K48" i="4" s="1"/>
  <c r="L48" i="4" s="1"/>
  <c r="M48" i="4" s="1"/>
  <c r="N48" i="4" s="1"/>
  <c r="O48" i="4" s="1"/>
  <c r="S47" i="4"/>
  <c r="T47" i="4" s="1"/>
  <c r="U47" i="4" s="1"/>
  <c r="V47" i="4" s="1"/>
  <c r="W47" i="4" s="1"/>
  <c r="X47" i="4" s="1"/>
  <c r="Y47" i="4" s="1"/>
  <c r="Z47" i="4" s="1"/>
  <c r="AA47" i="4" s="1"/>
  <c r="AB47" i="4" s="1"/>
  <c r="AC47" i="4" s="1"/>
  <c r="AD47" i="4" s="1"/>
  <c r="AE47" i="4" s="1"/>
  <c r="AF47" i="4" s="1"/>
  <c r="AG47" i="4" s="1"/>
  <c r="AH47" i="4" s="1"/>
  <c r="AI47" i="4" s="1"/>
  <c r="O47" i="4"/>
  <c r="P47" i="4" s="1"/>
  <c r="Q47" i="4" s="1"/>
  <c r="R47" i="4" s="1"/>
  <c r="I47" i="4"/>
  <c r="J47" i="4" s="1"/>
  <c r="K47" i="4" s="1"/>
  <c r="L47" i="4" s="1"/>
  <c r="M47" i="4" s="1"/>
  <c r="H47" i="4"/>
  <c r="E47" i="4"/>
  <c r="A41" i="4"/>
  <c r="A42" i="4" s="1"/>
  <c r="A43" i="4" s="1"/>
  <c r="A44" i="4" s="1"/>
  <c r="A45" i="4" s="1"/>
  <c r="A46" i="4" s="1"/>
  <c r="I39" i="4"/>
  <c r="J39" i="4" s="1"/>
  <c r="K39" i="4" s="1"/>
  <c r="L39" i="4" s="1"/>
  <c r="M39" i="4" s="1"/>
  <c r="N39" i="4" s="1"/>
  <c r="O39" i="4" s="1"/>
  <c r="P39" i="4" s="1"/>
  <c r="Q39" i="4" s="1"/>
  <c r="R39" i="4" s="1"/>
  <c r="S39" i="4" s="1"/>
  <c r="T39" i="4" s="1"/>
  <c r="U39" i="4" s="1"/>
  <c r="V39" i="4" s="1"/>
  <c r="W39" i="4" s="1"/>
  <c r="X39" i="4" s="1"/>
  <c r="Y39" i="4" s="1"/>
  <c r="Z39" i="4" s="1"/>
  <c r="AA39" i="4" s="1"/>
  <c r="AB39" i="4" s="1"/>
  <c r="AC39" i="4" s="1"/>
  <c r="AD39" i="4" s="1"/>
  <c r="AE39" i="4" s="1"/>
  <c r="AF39" i="4" s="1"/>
  <c r="AG39" i="4" s="1"/>
  <c r="AH39" i="4" s="1"/>
  <c r="AI39" i="4" s="1"/>
  <c r="H39" i="4"/>
  <c r="F39" i="4"/>
  <c r="E39" i="4"/>
  <c r="H38" i="4"/>
  <c r="I38" i="4" s="1"/>
  <c r="J38" i="4" s="1"/>
  <c r="K38" i="4" s="1"/>
  <c r="L38" i="4" s="1"/>
  <c r="M38" i="4" s="1"/>
  <c r="N38" i="4" s="1"/>
  <c r="O38" i="4" s="1"/>
  <c r="P38" i="4" s="1"/>
  <c r="Q38" i="4" s="1"/>
  <c r="R38" i="4" s="1"/>
  <c r="S38" i="4" s="1"/>
  <c r="T38" i="4" s="1"/>
  <c r="U38" i="4" s="1"/>
  <c r="V38" i="4" s="1"/>
  <c r="W38" i="4" s="1"/>
  <c r="X38" i="4" s="1"/>
  <c r="Y38" i="4" s="1"/>
  <c r="Z38" i="4" s="1"/>
  <c r="AA38" i="4" s="1"/>
  <c r="AB38" i="4" s="1"/>
  <c r="AC38" i="4" s="1"/>
  <c r="AD38" i="4" s="1"/>
  <c r="AE38" i="4" s="1"/>
  <c r="AF38" i="4" s="1"/>
  <c r="AG38" i="4" s="1"/>
  <c r="AH38" i="4" s="1"/>
  <c r="AI38" i="4" s="1"/>
  <c r="E38" i="4"/>
  <c r="F38" i="4" s="1"/>
  <c r="A38" i="4"/>
  <c r="A39" i="4" s="1"/>
  <c r="I37" i="4"/>
  <c r="J37" i="4" s="1"/>
  <c r="K37" i="4" s="1"/>
  <c r="L37" i="4" s="1"/>
  <c r="M37" i="4" s="1"/>
  <c r="N37" i="4" s="1"/>
  <c r="O37" i="4" s="1"/>
  <c r="P37" i="4" s="1"/>
  <c r="Q37" i="4" s="1"/>
  <c r="R37" i="4" s="1"/>
  <c r="S37" i="4" s="1"/>
  <c r="T37" i="4" s="1"/>
  <c r="U37" i="4" s="1"/>
  <c r="V37" i="4" s="1"/>
  <c r="W37" i="4" s="1"/>
  <c r="X37" i="4" s="1"/>
  <c r="Y37" i="4" s="1"/>
  <c r="Z37" i="4" s="1"/>
  <c r="AA37" i="4" s="1"/>
  <c r="AB37" i="4" s="1"/>
  <c r="AC37" i="4" s="1"/>
  <c r="AD37" i="4" s="1"/>
  <c r="AE37" i="4" s="1"/>
  <c r="AF37" i="4" s="1"/>
  <c r="AG37" i="4" s="1"/>
  <c r="AH37" i="4" s="1"/>
  <c r="AI37" i="4" s="1"/>
  <c r="H37" i="4"/>
  <c r="F37" i="4"/>
  <c r="E37" i="4"/>
  <c r="H36" i="4"/>
  <c r="I36" i="4" s="1"/>
  <c r="J36" i="4" s="1"/>
  <c r="K36" i="4" s="1"/>
  <c r="L36" i="4" s="1"/>
  <c r="M36" i="4" s="1"/>
  <c r="N36" i="4" s="1"/>
  <c r="O36" i="4" s="1"/>
  <c r="P36" i="4" s="1"/>
  <c r="Q36" i="4" s="1"/>
  <c r="R36" i="4" s="1"/>
  <c r="S36" i="4" s="1"/>
  <c r="T36" i="4" s="1"/>
  <c r="U36" i="4" s="1"/>
  <c r="V36" i="4" s="1"/>
  <c r="W36" i="4" s="1"/>
  <c r="X36" i="4" s="1"/>
  <c r="Y36" i="4" s="1"/>
  <c r="Z36" i="4" s="1"/>
  <c r="AA36" i="4" s="1"/>
  <c r="AB36" i="4" s="1"/>
  <c r="AC36" i="4" s="1"/>
  <c r="AD36" i="4" s="1"/>
  <c r="AE36" i="4" s="1"/>
  <c r="AF36" i="4" s="1"/>
  <c r="AG36" i="4" s="1"/>
  <c r="AH36" i="4" s="1"/>
  <c r="AI36" i="4" s="1"/>
  <c r="F36" i="4"/>
  <c r="E36" i="4"/>
  <c r="I35" i="4"/>
  <c r="J35" i="4" s="1"/>
  <c r="K35" i="4" s="1"/>
  <c r="L35" i="4" s="1"/>
  <c r="M35" i="4" s="1"/>
  <c r="N35" i="4" s="1"/>
  <c r="O35" i="4" s="1"/>
  <c r="P35" i="4" s="1"/>
  <c r="Q35" i="4" s="1"/>
  <c r="R35" i="4" s="1"/>
  <c r="S35" i="4" s="1"/>
  <c r="T35" i="4" s="1"/>
  <c r="U35" i="4" s="1"/>
  <c r="V35" i="4" s="1"/>
  <c r="W35" i="4" s="1"/>
  <c r="X35" i="4" s="1"/>
  <c r="Y35" i="4" s="1"/>
  <c r="Z35" i="4" s="1"/>
  <c r="AA35" i="4" s="1"/>
  <c r="AB35" i="4" s="1"/>
  <c r="AC35" i="4" s="1"/>
  <c r="AD35" i="4" s="1"/>
  <c r="AE35" i="4" s="1"/>
  <c r="AF35" i="4" s="1"/>
  <c r="AG35" i="4" s="1"/>
  <c r="AH35" i="4" s="1"/>
  <c r="AI35" i="4" s="1"/>
  <c r="H35" i="4"/>
  <c r="F35" i="4"/>
  <c r="E35" i="4"/>
  <c r="I34" i="4"/>
  <c r="J34" i="4" s="1"/>
  <c r="K34" i="4" s="1"/>
  <c r="L34" i="4" s="1"/>
  <c r="M34" i="4" s="1"/>
  <c r="N34" i="4" s="1"/>
  <c r="O34" i="4" s="1"/>
  <c r="P34" i="4" s="1"/>
  <c r="Q34" i="4" s="1"/>
  <c r="R34" i="4" s="1"/>
  <c r="S34" i="4" s="1"/>
  <c r="T34" i="4" s="1"/>
  <c r="U34" i="4" s="1"/>
  <c r="V34" i="4" s="1"/>
  <c r="W34" i="4" s="1"/>
  <c r="X34" i="4" s="1"/>
  <c r="Y34" i="4" s="1"/>
  <c r="Z34" i="4" s="1"/>
  <c r="AA34" i="4" s="1"/>
  <c r="AB34" i="4" s="1"/>
  <c r="AC34" i="4" s="1"/>
  <c r="AD34" i="4" s="1"/>
  <c r="AE34" i="4" s="1"/>
  <c r="AF34" i="4" s="1"/>
  <c r="AG34" i="4" s="1"/>
  <c r="AH34" i="4" s="1"/>
  <c r="AI34" i="4" s="1"/>
  <c r="H34" i="4"/>
  <c r="F34" i="4"/>
  <c r="E34" i="4"/>
  <c r="M33" i="4"/>
  <c r="N33" i="4" s="1"/>
  <c r="O33" i="4" s="1"/>
  <c r="P33" i="4" s="1"/>
  <c r="Q33" i="4" s="1"/>
  <c r="R33" i="4" s="1"/>
  <c r="S33" i="4" s="1"/>
  <c r="T33" i="4" s="1"/>
  <c r="U33" i="4" s="1"/>
  <c r="V33" i="4" s="1"/>
  <c r="W33" i="4" s="1"/>
  <c r="X33" i="4" s="1"/>
  <c r="Y33" i="4" s="1"/>
  <c r="Z33" i="4" s="1"/>
  <c r="AA33" i="4" s="1"/>
  <c r="AB33" i="4" s="1"/>
  <c r="AC33" i="4" s="1"/>
  <c r="AD33" i="4" s="1"/>
  <c r="AE33" i="4" s="1"/>
  <c r="AF33" i="4" s="1"/>
  <c r="AG33" i="4" s="1"/>
  <c r="AH33" i="4" s="1"/>
  <c r="AI33" i="4" s="1"/>
  <c r="I33" i="4"/>
  <c r="J33" i="4" s="1"/>
  <c r="K33" i="4" s="1"/>
  <c r="L33" i="4" s="1"/>
  <c r="H33" i="4"/>
  <c r="F33" i="4"/>
  <c r="E33" i="4"/>
  <c r="A33" i="4"/>
  <c r="A34" i="4" s="1"/>
  <c r="A35" i="4" s="1"/>
  <c r="A36" i="4" s="1"/>
  <c r="A37" i="4" s="1"/>
  <c r="A32" i="4"/>
  <c r="A30" i="4"/>
  <c r="V29" i="4"/>
  <c r="W29" i="4" s="1"/>
  <c r="X29" i="4" s="1"/>
  <c r="Y29" i="4" s="1"/>
  <c r="Z29" i="4" s="1"/>
  <c r="AA29" i="4" s="1"/>
  <c r="AB29" i="4" s="1"/>
  <c r="AC29" i="4" s="1"/>
  <c r="AD29" i="4" s="1"/>
  <c r="AE29" i="4" s="1"/>
  <c r="AF29" i="4" s="1"/>
  <c r="AG29" i="4" s="1"/>
  <c r="AH29" i="4" s="1"/>
  <c r="AI29" i="4" s="1"/>
  <c r="U29" i="4"/>
  <c r="Q29" i="4"/>
  <c r="R29" i="4" s="1"/>
  <c r="S29" i="4" s="1"/>
  <c r="L29" i="4"/>
  <c r="M29" i="4" s="1"/>
  <c r="N29" i="4" s="1"/>
  <c r="O29" i="4" s="1"/>
  <c r="K29" i="4"/>
  <c r="J29" i="4"/>
  <c r="R28" i="4"/>
  <c r="S28" i="4" s="1"/>
  <c r="T28" i="4" s="1"/>
  <c r="U28" i="4" s="1"/>
  <c r="V28" i="4" s="1"/>
  <c r="W28" i="4" s="1"/>
  <c r="X28" i="4" s="1"/>
  <c r="Y28" i="4" s="1"/>
  <c r="Z28" i="4" s="1"/>
  <c r="AA28" i="4" s="1"/>
  <c r="AB28" i="4" s="1"/>
  <c r="AC28" i="4" s="1"/>
  <c r="AD28" i="4" s="1"/>
  <c r="AE28" i="4" s="1"/>
  <c r="AF28" i="4" s="1"/>
  <c r="AG28" i="4" s="1"/>
  <c r="AH28" i="4" s="1"/>
  <c r="AI28" i="4" s="1"/>
  <c r="Q28" i="4"/>
  <c r="A23" i="4"/>
  <c r="A24" i="4" s="1"/>
  <c r="A25" i="4" s="1"/>
  <c r="A26" i="4" s="1"/>
  <c r="A27" i="4" s="1"/>
  <c r="A22" i="4"/>
  <c r="I20" i="4"/>
  <c r="J20" i="4" s="1"/>
  <c r="K20" i="4" s="1"/>
  <c r="L20" i="4" s="1"/>
  <c r="M20" i="4" s="1"/>
  <c r="N20" i="4" s="1"/>
  <c r="O20" i="4" s="1"/>
  <c r="P20" i="4" s="1"/>
  <c r="Q20" i="4" s="1"/>
  <c r="R20" i="4" s="1"/>
  <c r="S20" i="4" s="1"/>
  <c r="T20" i="4" s="1"/>
  <c r="U20" i="4" s="1"/>
  <c r="V20" i="4" s="1"/>
  <c r="W20" i="4" s="1"/>
  <c r="X20" i="4" s="1"/>
  <c r="Y20" i="4" s="1"/>
  <c r="Z20" i="4" s="1"/>
  <c r="AA20" i="4" s="1"/>
  <c r="AB20" i="4" s="1"/>
  <c r="AC20" i="4" s="1"/>
  <c r="AD20" i="4" s="1"/>
  <c r="AE20" i="4" s="1"/>
  <c r="AF20" i="4" s="1"/>
  <c r="AG20" i="4" s="1"/>
  <c r="AH20" i="4" s="1"/>
  <c r="AI20" i="4" s="1"/>
  <c r="H20" i="4"/>
  <c r="E20" i="4"/>
  <c r="F20" i="4" s="1"/>
  <c r="A20" i="4"/>
  <c r="H19" i="4"/>
  <c r="I19" i="4" s="1"/>
  <c r="J19" i="4" s="1"/>
  <c r="K19" i="4" s="1"/>
  <c r="L19" i="4" s="1"/>
  <c r="M19" i="4" s="1"/>
  <c r="N19" i="4" s="1"/>
  <c r="O19" i="4" s="1"/>
  <c r="P19" i="4" s="1"/>
  <c r="Q19" i="4" s="1"/>
  <c r="R19" i="4" s="1"/>
  <c r="S19" i="4" s="1"/>
  <c r="T19" i="4" s="1"/>
  <c r="U19" i="4" s="1"/>
  <c r="V19" i="4" s="1"/>
  <c r="W19" i="4" s="1"/>
  <c r="X19" i="4" s="1"/>
  <c r="Y19" i="4" s="1"/>
  <c r="Z19" i="4" s="1"/>
  <c r="AA19" i="4" s="1"/>
  <c r="AB19" i="4" s="1"/>
  <c r="AC19" i="4" s="1"/>
  <c r="AD19" i="4" s="1"/>
  <c r="AE19" i="4" s="1"/>
  <c r="AF19" i="4" s="1"/>
  <c r="AG19" i="4" s="1"/>
  <c r="AH19" i="4" s="1"/>
  <c r="AI19" i="4" s="1"/>
  <c r="F19" i="4"/>
  <c r="E19" i="4"/>
  <c r="H17" i="4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AH17" i="4" s="1"/>
  <c r="AI17" i="4" s="1"/>
  <c r="F17" i="4"/>
  <c r="E17" i="4"/>
  <c r="K16" i="4"/>
  <c r="L16" i="4" s="1"/>
  <c r="M16" i="4" s="1"/>
  <c r="N16" i="4" s="1"/>
  <c r="O16" i="4" s="1"/>
  <c r="P16" i="4" s="1"/>
  <c r="Q16" i="4" s="1"/>
  <c r="R16" i="4" s="1"/>
  <c r="S16" i="4" s="1"/>
  <c r="T16" i="4" s="1"/>
  <c r="U16" i="4" s="1"/>
  <c r="V16" i="4" s="1"/>
  <c r="W16" i="4" s="1"/>
  <c r="X16" i="4" s="1"/>
  <c r="Y16" i="4" s="1"/>
  <c r="Z16" i="4" s="1"/>
  <c r="AA16" i="4" s="1"/>
  <c r="AB16" i="4" s="1"/>
  <c r="AC16" i="4" s="1"/>
  <c r="AD16" i="4" s="1"/>
  <c r="AE16" i="4" s="1"/>
  <c r="AF16" i="4" s="1"/>
  <c r="AG16" i="4" s="1"/>
  <c r="AH16" i="4" s="1"/>
  <c r="AI16" i="4" s="1"/>
  <c r="J16" i="4"/>
  <c r="I16" i="4"/>
  <c r="H16" i="4"/>
  <c r="F16" i="4"/>
  <c r="E16" i="4"/>
  <c r="J15" i="4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I15" i="4"/>
  <c r="H15" i="4"/>
  <c r="F15" i="4"/>
  <c r="E15" i="4"/>
  <c r="M14" i="4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AH14" i="4" s="1"/>
  <c r="AI14" i="4" s="1"/>
  <c r="I14" i="4"/>
  <c r="J14" i="4" s="1"/>
  <c r="K14" i="4" s="1"/>
  <c r="L14" i="4" s="1"/>
  <c r="H14" i="4"/>
  <c r="F14" i="4"/>
  <c r="E14" i="4"/>
  <c r="A14" i="4"/>
  <c r="A15" i="4" s="1"/>
  <c r="A16" i="4" s="1"/>
  <c r="A17" i="4" s="1"/>
  <c r="A18" i="4" s="1"/>
  <c r="A19" i="4" s="1"/>
  <c r="K13" i="4"/>
  <c r="L13" i="4" s="1"/>
  <c r="M13" i="4" s="1"/>
  <c r="N13" i="4" s="1"/>
  <c r="O13" i="4" s="1"/>
  <c r="P13" i="4" s="1"/>
  <c r="Q13" i="4" s="1"/>
  <c r="R13" i="4" s="1"/>
  <c r="S13" i="4" s="1"/>
  <c r="T13" i="4" s="1"/>
  <c r="U13" i="4" s="1"/>
  <c r="V13" i="4" s="1"/>
  <c r="W13" i="4" s="1"/>
  <c r="X13" i="4" s="1"/>
  <c r="Y13" i="4" s="1"/>
  <c r="Z13" i="4" s="1"/>
  <c r="AA13" i="4" s="1"/>
  <c r="AB13" i="4" s="1"/>
  <c r="AC13" i="4" s="1"/>
  <c r="AD13" i="4" s="1"/>
  <c r="AE13" i="4" s="1"/>
  <c r="AF13" i="4" s="1"/>
  <c r="AG13" i="4" s="1"/>
  <c r="AH13" i="4" s="1"/>
  <c r="AI13" i="4" s="1"/>
  <c r="I13" i="4"/>
  <c r="J13" i="4" s="1"/>
  <c r="H13" i="4"/>
  <c r="E13" i="4"/>
  <c r="F13" i="4" s="1"/>
  <c r="A12" i="4"/>
  <c r="A13" i="4" s="1"/>
  <c r="H9" i="4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AH9" i="4" s="1"/>
  <c r="AI9" i="4" s="1"/>
  <c r="E9" i="4"/>
  <c r="F9" i="4" s="1"/>
  <c r="A3" i="4"/>
  <c r="A4" i="4" s="1"/>
  <c r="A5" i="4" s="1"/>
  <c r="A6" i="4" s="1"/>
  <c r="A7" i="4" s="1"/>
  <c r="A8" i="4" s="1"/>
  <c r="A10" i="4" s="1"/>
  <c r="A11" i="4" s="1"/>
  <c r="I1" i="4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H1" i="4"/>
  <c r="U104" i="3"/>
  <c r="T104" i="3"/>
  <c r="G100" i="3"/>
  <c r="K7" i="3"/>
  <c r="K8" i="3" s="1"/>
  <c r="K10" i="3" s="1"/>
  <c r="K13" i="3" s="1"/>
  <c r="K15" i="3" s="1"/>
  <c r="K16" i="3" s="1"/>
  <c r="K18" i="3" s="1"/>
  <c r="K19" i="3" s="1"/>
  <c r="K21" i="3" s="1"/>
  <c r="K22" i="3" s="1"/>
  <c r="K23" i="3" s="1"/>
  <c r="K24" i="3" s="1"/>
  <c r="K25" i="3" s="1"/>
  <c r="K26" i="3" s="1"/>
  <c r="K27" i="3" s="1"/>
  <c r="K29" i="3" s="1"/>
  <c r="K5" i="3"/>
  <c r="F165" i="2"/>
  <c r="F164" i="2"/>
  <c r="F163" i="2"/>
  <c r="F162" i="2"/>
  <c r="F161" i="2"/>
  <c r="F160" i="2"/>
  <c r="T159" i="2"/>
  <c r="S159" i="2"/>
  <c r="T158" i="2"/>
  <c r="S158" i="2"/>
  <c r="F158" i="2"/>
  <c r="T157" i="2"/>
  <c r="S157" i="2"/>
  <c r="O156" i="2"/>
  <c r="O157" i="2" s="1"/>
  <c r="O158" i="2" s="1"/>
  <c r="O159" i="2" s="1"/>
  <c r="O160" i="2" s="1"/>
  <c r="O161" i="2" s="1"/>
  <c r="O162" i="2" s="1"/>
  <c r="O163" i="2" s="1"/>
  <c r="O164" i="2" s="1"/>
  <c r="O165" i="2" s="1"/>
  <c r="O155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F154" i="2"/>
  <c r="F153" i="2"/>
  <c r="Z152" i="2"/>
  <c r="Y152" i="2"/>
  <c r="X152" i="2"/>
  <c r="W152" i="2"/>
  <c r="V152" i="2"/>
  <c r="U152" i="2"/>
  <c r="T152" i="2"/>
  <c r="S152" i="2"/>
  <c r="R152" i="2"/>
  <c r="Q152" i="2"/>
  <c r="P152" i="2"/>
  <c r="N152" i="2"/>
  <c r="M152" i="2"/>
  <c r="L152" i="2"/>
  <c r="F152" i="2"/>
  <c r="F151" i="2"/>
  <c r="Z150" i="2"/>
  <c r="Y150" i="2"/>
  <c r="X150" i="2"/>
  <c r="W150" i="2"/>
  <c r="V150" i="2"/>
  <c r="U150" i="2"/>
  <c r="T150" i="2"/>
  <c r="S150" i="2"/>
  <c r="R150" i="2"/>
  <c r="Q150" i="2"/>
  <c r="N150" i="2"/>
  <c r="M150" i="2"/>
  <c r="L150" i="2"/>
  <c r="F150" i="2"/>
  <c r="F149" i="2"/>
  <c r="Z148" i="2"/>
  <c r="Y148" i="2"/>
  <c r="X148" i="2"/>
  <c r="W148" i="2"/>
  <c r="V148" i="2"/>
  <c r="U148" i="2"/>
  <c r="T148" i="2"/>
  <c r="S148" i="2"/>
  <c r="R148" i="2"/>
  <c r="Q148" i="2"/>
  <c r="N148" i="2"/>
  <c r="M148" i="2"/>
  <c r="L148" i="2"/>
  <c r="F148" i="2"/>
  <c r="F147" i="2"/>
  <c r="F146" i="2"/>
  <c r="O145" i="2"/>
  <c r="O146" i="2" s="1"/>
  <c r="O147" i="2" s="1"/>
  <c r="O148" i="2" s="1"/>
  <c r="O149" i="2" s="1"/>
  <c r="O150" i="2" s="1"/>
  <c r="F145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F144" i="2"/>
  <c r="F143" i="2"/>
  <c r="Z142" i="2"/>
  <c r="X142" i="2"/>
  <c r="W142" i="2"/>
  <c r="S142" i="2"/>
  <c r="Q142" i="2"/>
  <c r="P142" i="2"/>
  <c r="F142" i="2"/>
  <c r="Z141" i="2"/>
  <c r="Y141" i="2"/>
  <c r="Y142" i="2" s="1"/>
  <c r="X141" i="2"/>
  <c r="W141" i="2"/>
  <c r="V141" i="2"/>
  <c r="V142" i="2" s="1"/>
  <c r="U141" i="2"/>
  <c r="U142" i="2" s="1"/>
  <c r="T141" i="2"/>
  <c r="T142" i="2" s="1"/>
  <c r="S141" i="2"/>
  <c r="R141" i="2"/>
  <c r="R142" i="2" s="1"/>
  <c r="Q141" i="2"/>
  <c r="P141" i="2"/>
  <c r="N141" i="2"/>
  <c r="N142" i="2" s="1"/>
  <c r="M141" i="2"/>
  <c r="M142" i="2" s="1"/>
  <c r="L141" i="2"/>
  <c r="L142" i="2" s="1"/>
  <c r="F141" i="2"/>
  <c r="F140" i="2"/>
  <c r="Z139" i="2"/>
  <c r="Y139" i="2"/>
  <c r="X139" i="2"/>
  <c r="W139" i="2"/>
  <c r="V139" i="2"/>
  <c r="U139" i="2"/>
  <c r="T139" i="2"/>
  <c r="S139" i="2"/>
  <c r="R139" i="2"/>
  <c r="Q139" i="2"/>
  <c r="N139" i="2"/>
  <c r="M139" i="2"/>
  <c r="L139" i="2"/>
  <c r="F139" i="2"/>
  <c r="F138" i="2"/>
  <c r="F137" i="2"/>
  <c r="Z136" i="2"/>
  <c r="Y136" i="2"/>
  <c r="X136" i="2"/>
  <c r="W136" i="2"/>
  <c r="V136" i="2"/>
  <c r="U136" i="2"/>
  <c r="T136" i="2"/>
  <c r="S136" i="2"/>
  <c r="R136" i="2"/>
  <c r="Q136" i="2"/>
  <c r="P136" i="2"/>
  <c r="N136" i="2"/>
  <c r="M136" i="2"/>
  <c r="L136" i="2"/>
  <c r="F136" i="2"/>
  <c r="F135" i="2"/>
  <c r="Z134" i="2"/>
  <c r="Y134" i="2"/>
  <c r="X134" i="2"/>
  <c r="W134" i="2"/>
  <c r="V134" i="2"/>
  <c r="U134" i="2"/>
  <c r="T134" i="2"/>
  <c r="S134" i="2"/>
  <c r="R134" i="2"/>
  <c r="P134" i="2"/>
  <c r="N134" i="2"/>
  <c r="M134" i="2"/>
  <c r="L134" i="2"/>
  <c r="F134" i="2"/>
  <c r="F133" i="2"/>
  <c r="Z132" i="2"/>
  <c r="Y132" i="2"/>
  <c r="X132" i="2"/>
  <c r="W132" i="2"/>
  <c r="V132" i="2"/>
  <c r="U132" i="2"/>
  <c r="T132" i="2"/>
  <c r="S132" i="2"/>
  <c r="R132" i="2"/>
  <c r="P132" i="2"/>
  <c r="N132" i="2"/>
  <c r="M132" i="2"/>
  <c r="L132" i="2"/>
  <c r="F132" i="2"/>
  <c r="F131" i="2"/>
  <c r="Z130" i="2"/>
  <c r="Y130" i="2"/>
  <c r="X130" i="2"/>
  <c r="W130" i="2"/>
  <c r="V130" i="2"/>
  <c r="U130" i="2"/>
  <c r="T130" i="2"/>
  <c r="S130" i="2"/>
  <c r="R130" i="2"/>
  <c r="Q130" i="2"/>
  <c r="P130" i="2"/>
  <c r="N130" i="2"/>
  <c r="M130" i="2"/>
  <c r="L130" i="2"/>
  <c r="F130" i="2"/>
  <c r="F129" i="2"/>
  <c r="F128" i="2"/>
  <c r="O127" i="2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F127" i="2"/>
  <c r="A127" i="2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Z126" i="2"/>
  <c r="Y126" i="2"/>
  <c r="X126" i="2"/>
  <c r="W126" i="2"/>
  <c r="V126" i="2"/>
  <c r="U126" i="2"/>
  <c r="T126" i="2"/>
  <c r="S126" i="2"/>
  <c r="R126" i="2"/>
  <c r="P126" i="2"/>
  <c r="O126" i="2"/>
  <c r="N126" i="2"/>
  <c r="M126" i="2"/>
  <c r="L126" i="2"/>
  <c r="I126" i="2"/>
  <c r="H126" i="2"/>
  <c r="F126" i="2"/>
  <c r="E126" i="2"/>
  <c r="A126" i="2"/>
  <c r="F125" i="2"/>
  <c r="F124" i="2"/>
  <c r="F123" i="2"/>
  <c r="F122" i="2"/>
  <c r="F121" i="2"/>
  <c r="F120" i="2"/>
  <c r="F119" i="2"/>
  <c r="T118" i="2"/>
  <c r="S118" i="2"/>
  <c r="T117" i="2"/>
  <c r="S117" i="2"/>
  <c r="F117" i="2"/>
  <c r="T116" i="2"/>
  <c r="S116" i="2"/>
  <c r="Z113" i="2"/>
  <c r="Y113" i="2"/>
  <c r="X113" i="2"/>
  <c r="W113" i="2"/>
  <c r="V113" i="2"/>
  <c r="U113" i="2"/>
  <c r="T113" i="2"/>
  <c r="S113" i="2"/>
  <c r="R113" i="2"/>
  <c r="Q113" i="2"/>
  <c r="P113" i="2"/>
  <c r="N113" i="2"/>
  <c r="M113" i="2"/>
  <c r="L113" i="2"/>
  <c r="F113" i="2"/>
  <c r="F112" i="2"/>
  <c r="Z111" i="2"/>
  <c r="Y111" i="2"/>
  <c r="X111" i="2"/>
  <c r="W111" i="2"/>
  <c r="V111" i="2"/>
  <c r="U111" i="2"/>
  <c r="T111" i="2"/>
  <c r="S111" i="2"/>
  <c r="R111" i="2"/>
  <c r="Q111" i="2"/>
  <c r="P111" i="2"/>
  <c r="N111" i="2"/>
  <c r="M111" i="2"/>
  <c r="L111" i="2"/>
  <c r="F111" i="2"/>
  <c r="F110" i="2"/>
  <c r="Z109" i="2"/>
  <c r="Y109" i="2"/>
  <c r="X109" i="2"/>
  <c r="W109" i="2"/>
  <c r="V109" i="2"/>
  <c r="U109" i="2"/>
  <c r="T109" i="2"/>
  <c r="S109" i="2"/>
  <c r="R109" i="2"/>
  <c r="Q109" i="2"/>
  <c r="N109" i="2"/>
  <c r="M109" i="2"/>
  <c r="L109" i="2"/>
  <c r="F109" i="2"/>
  <c r="F108" i="2"/>
  <c r="Z107" i="2"/>
  <c r="Y107" i="2"/>
  <c r="X107" i="2"/>
  <c r="W107" i="2"/>
  <c r="V107" i="2"/>
  <c r="U107" i="2"/>
  <c r="T107" i="2"/>
  <c r="S107" i="2"/>
  <c r="R107" i="2"/>
  <c r="Q107" i="2"/>
  <c r="N107" i="2"/>
  <c r="M107" i="2"/>
  <c r="L107" i="2"/>
  <c r="F107" i="2"/>
  <c r="F106" i="2"/>
  <c r="F105" i="2"/>
  <c r="F104" i="2"/>
  <c r="Z103" i="2"/>
  <c r="Y103" i="2"/>
  <c r="X103" i="2"/>
  <c r="W103" i="2"/>
  <c r="V103" i="2"/>
  <c r="U103" i="2"/>
  <c r="T103" i="2"/>
  <c r="S103" i="2"/>
  <c r="R103" i="2"/>
  <c r="Q103" i="2"/>
  <c r="P103" i="2"/>
  <c r="N103" i="2"/>
  <c r="M103" i="2"/>
  <c r="L103" i="2"/>
  <c r="F103" i="2"/>
  <c r="F102" i="2"/>
  <c r="Z101" i="2"/>
  <c r="Y101" i="2"/>
  <c r="X101" i="2"/>
  <c r="W101" i="2"/>
  <c r="U101" i="2"/>
  <c r="T101" i="2"/>
  <c r="S101" i="2"/>
  <c r="Q101" i="2"/>
  <c r="P101" i="2"/>
  <c r="F101" i="2"/>
  <c r="Z100" i="2"/>
  <c r="Y100" i="2"/>
  <c r="X100" i="2"/>
  <c r="W100" i="2"/>
  <c r="V100" i="2"/>
  <c r="V101" i="2" s="1"/>
  <c r="U100" i="2"/>
  <c r="T100" i="2"/>
  <c r="S100" i="2"/>
  <c r="R100" i="2"/>
  <c r="R101" i="2" s="1"/>
  <c r="Q100" i="2"/>
  <c r="P100" i="2"/>
  <c r="N100" i="2"/>
  <c r="N101" i="2" s="1"/>
  <c r="M100" i="2"/>
  <c r="M101" i="2" s="1"/>
  <c r="L100" i="2"/>
  <c r="L101" i="2" s="1"/>
  <c r="F100" i="2"/>
  <c r="F99" i="2"/>
  <c r="Z98" i="2"/>
  <c r="Y98" i="2"/>
  <c r="X98" i="2"/>
  <c r="W98" i="2"/>
  <c r="V98" i="2"/>
  <c r="U98" i="2"/>
  <c r="T98" i="2"/>
  <c r="S98" i="2"/>
  <c r="R98" i="2"/>
  <c r="Q98" i="2"/>
  <c r="N98" i="2"/>
  <c r="M98" i="2"/>
  <c r="L98" i="2"/>
  <c r="F98" i="2"/>
  <c r="F97" i="2"/>
  <c r="F96" i="2"/>
  <c r="Z95" i="2"/>
  <c r="Y95" i="2"/>
  <c r="X95" i="2"/>
  <c r="W95" i="2"/>
  <c r="V95" i="2"/>
  <c r="U95" i="2"/>
  <c r="T95" i="2"/>
  <c r="S95" i="2"/>
  <c r="R95" i="2"/>
  <c r="Q95" i="2"/>
  <c r="P95" i="2"/>
  <c r="N95" i="2"/>
  <c r="M95" i="2"/>
  <c r="L95" i="2"/>
  <c r="F95" i="2"/>
  <c r="F94" i="2"/>
  <c r="A94" i="2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Z93" i="2"/>
  <c r="Y93" i="2"/>
  <c r="X93" i="2"/>
  <c r="W93" i="2"/>
  <c r="V93" i="2"/>
  <c r="U93" i="2"/>
  <c r="T93" i="2"/>
  <c r="S93" i="2"/>
  <c r="R93" i="2"/>
  <c r="P93" i="2"/>
  <c r="N93" i="2"/>
  <c r="M93" i="2"/>
  <c r="L93" i="2"/>
  <c r="F93" i="2"/>
  <c r="F92" i="2"/>
  <c r="Z91" i="2"/>
  <c r="Y91" i="2"/>
  <c r="X91" i="2"/>
  <c r="W91" i="2"/>
  <c r="V91" i="2"/>
  <c r="U91" i="2"/>
  <c r="T91" i="2"/>
  <c r="S91" i="2"/>
  <c r="R91" i="2"/>
  <c r="P91" i="2"/>
  <c r="N91" i="2"/>
  <c r="M91" i="2"/>
  <c r="L91" i="2"/>
  <c r="F91" i="2"/>
  <c r="F90" i="2"/>
  <c r="Z89" i="2"/>
  <c r="Y89" i="2"/>
  <c r="X89" i="2"/>
  <c r="W89" i="2"/>
  <c r="V89" i="2"/>
  <c r="U89" i="2"/>
  <c r="T89" i="2"/>
  <c r="S89" i="2"/>
  <c r="R89" i="2"/>
  <c r="Q89" i="2"/>
  <c r="P89" i="2"/>
  <c r="N89" i="2"/>
  <c r="M89" i="2"/>
  <c r="L89" i="2"/>
  <c r="F89" i="2"/>
  <c r="F88" i="2"/>
  <c r="F87" i="2"/>
  <c r="O86" i="2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F86" i="2"/>
  <c r="A86" i="2"/>
  <c r="A87" i="2" s="1"/>
  <c r="A88" i="2" s="1"/>
  <c r="A89" i="2" s="1"/>
  <c r="A90" i="2" s="1"/>
  <c r="A91" i="2" s="1"/>
  <c r="A92" i="2" s="1"/>
  <c r="A93" i="2" s="1"/>
  <c r="Z85" i="2"/>
  <c r="Y85" i="2"/>
  <c r="X85" i="2"/>
  <c r="W85" i="2"/>
  <c r="V85" i="2"/>
  <c r="U85" i="2"/>
  <c r="T85" i="2"/>
  <c r="S85" i="2"/>
  <c r="R85" i="2"/>
  <c r="P85" i="2"/>
  <c r="O85" i="2"/>
  <c r="N85" i="2"/>
  <c r="M85" i="2"/>
  <c r="L85" i="2"/>
  <c r="I85" i="2"/>
  <c r="H85" i="2"/>
  <c r="F85" i="2" s="1"/>
  <c r="E85" i="2"/>
  <c r="C85" i="2"/>
  <c r="A85" i="2"/>
  <c r="F84" i="2"/>
  <c r="F83" i="2"/>
  <c r="F82" i="2"/>
  <c r="F81" i="2"/>
  <c r="F80" i="2"/>
  <c r="F79" i="2"/>
  <c r="F78" i="2"/>
  <c r="T77" i="2"/>
  <c r="S77" i="2"/>
  <c r="T76" i="2"/>
  <c r="S76" i="2"/>
  <c r="O76" i="2"/>
  <c r="O77" i="2" s="1"/>
  <c r="O78" i="2" s="1"/>
  <c r="O79" i="2" s="1"/>
  <c r="O80" i="2" s="1"/>
  <c r="O81" i="2" s="1"/>
  <c r="O82" i="2" s="1"/>
  <c r="O83" i="2" s="1"/>
  <c r="F76" i="2"/>
  <c r="T75" i="2"/>
  <c r="S75" i="2"/>
  <c r="O73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F72" i="2"/>
  <c r="F71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F70" i="2"/>
  <c r="F69" i="2"/>
  <c r="Z68" i="2"/>
  <c r="Y68" i="2"/>
  <c r="X68" i="2"/>
  <c r="W68" i="2"/>
  <c r="V68" i="2"/>
  <c r="U68" i="2"/>
  <c r="T68" i="2"/>
  <c r="S68" i="2"/>
  <c r="R68" i="2"/>
  <c r="Q68" i="2"/>
  <c r="N68" i="2"/>
  <c r="M68" i="2"/>
  <c r="L68" i="2"/>
  <c r="F68" i="2"/>
  <c r="F67" i="2"/>
  <c r="Z66" i="2"/>
  <c r="Y66" i="2"/>
  <c r="X66" i="2"/>
  <c r="W66" i="2"/>
  <c r="V66" i="2"/>
  <c r="U66" i="2"/>
  <c r="T66" i="2"/>
  <c r="S66" i="2"/>
  <c r="R66" i="2"/>
  <c r="Q66" i="2"/>
  <c r="N66" i="2"/>
  <c r="M66" i="2"/>
  <c r="L66" i="2"/>
  <c r="F66" i="2"/>
  <c r="O65" i="2"/>
  <c r="O66" i="2" s="1"/>
  <c r="O67" i="2" s="1"/>
  <c r="O68" i="2" s="1"/>
  <c r="F65" i="2"/>
  <c r="F64" i="2"/>
  <c r="F63" i="2"/>
  <c r="Z62" i="2"/>
  <c r="Y62" i="2"/>
  <c r="X62" i="2"/>
  <c r="W62" i="2"/>
  <c r="V62" i="2"/>
  <c r="U62" i="2"/>
  <c r="T62" i="2"/>
  <c r="S62" i="2"/>
  <c r="R62" i="2"/>
  <c r="Q62" i="2"/>
  <c r="P62" i="2"/>
  <c r="O62" i="2"/>
  <c r="O63" i="2" s="1"/>
  <c r="O64" i="2" s="1"/>
  <c r="N62" i="2"/>
  <c r="M62" i="2"/>
  <c r="L62" i="2"/>
  <c r="F62" i="2"/>
  <c r="F61" i="2"/>
  <c r="Y60" i="2"/>
  <c r="X60" i="2"/>
  <c r="V60" i="2"/>
  <c r="S60" i="2"/>
  <c r="R60" i="2"/>
  <c r="Q60" i="2"/>
  <c r="M60" i="2"/>
  <c r="F60" i="2"/>
  <c r="Z59" i="2"/>
  <c r="Z60" i="2" s="1"/>
  <c r="Y59" i="2"/>
  <c r="X59" i="2"/>
  <c r="W59" i="2"/>
  <c r="W60" i="2" s="1"/>
  <c r="V59" i="2"/>
  <c r="U59" i="2"/>
  <c r="U60" i="2" s="1"/>
  <c r="T59" i="2"/>
  <c r="T60" i="2" s="1"/>
  <c r="S59" i="2"/>
  <c r="R59" i="2"/>
  <c r="Q59" i="2"/>
  <c r="P59" i="2"/>
  <c r="P60" i="2" s="1"/>
  <c r="O59" i="2"/>
  <c r="O60" i="2" s="1"/>
  <c r="N59" i="2"/>
  <c r="N60" i="2" s="1"/>
  <c r="M59" i="2"/>
  <c r="L59" i="2"/>
  <c r="L60" i="2" s="1"/>
  <c r="F59" i="2"/>
  <c r="F58" i="2"/>
  <c r="Z57" i="2"/>
  <c r="Y57" i="2"/>
  <c r="X57" i="2"/>
  <c r="W57" i="2"/>
  <c r="V57" i="2"/>
  <c r="U57" i="2"/>
  <c r="T57" i="2"/>
  <c r="S57" i="2"/>
  <c r="R57" i="2"/>
  <c r="Q57" i="2"/>
  <c r="N57" i="2"/>
  <c r="M57" i="2"/>
  <c r="L57" i="2"/>
  <c r="F57" i="2"/>
  <c r="F56" i="2"/>
  <c r="F55" i="2"/>
  <c r="Z54" i="2"/>
  <c r="Y54" i="2"/>
  <c r="X54" i="2"/>
  <c r="W54" i="2"/>
  <c r="V54" i="2"/>
  <c r="U54" i="2"/>
  <c r="T54" i="2"/>
  <c r="S54" i="2"/>
  <c r="R54" i="2"/>
  <c r="Q54" i="2"/>
  <c r="P54" i="2"/>
  <c r="N54" i="2"/>
  <c r="M54" i="2"/>
  <c r="L54" i="2"/>
  <c r="F54" i="2"/>
  <c r="F53" i="2"/>
  <c r="Z52" i="2"/>
  <c r="Y52" i="2"/>
  <c r="X52" i="2"/>
  <c r="W52" i="2"/>
  <c r="V52" i="2"/>
  <c r="U52" i="2"/>
  <c r="T52" i="2"/>
  <c r="S52" i="2"/>
  <c r="R52" i="2"/>
  <c r="P52" i="2"/>
  <c r="N52" i="2"/>
  <c r="M52" i="2"/>
  <c r="L52" i="2"/>
  <c r="F52" i="2"/>
  <c r="F51" i="2"/>
  <c r="Z50" i="2"/>
  <c r="Y50" i="2"/>
  <c r="X50" i="2"/>
  <c r="W50" i="2"/>
  <c r="V50" i="2"/>
  <c r="U50" i="2"/>
  <c r="T50" i="2"/>
  <c r="S50" i="2"/>
  <c r="R50" i="2"/>
  <c r="P50" i="2"/>
  <c r="N50" i="2"/>
  <c r="M50" i="2"/>
  <c r="L50" i="2"/>
  <c r="F50" i="2"/>
  <c r="F49" i="2"/>
  <c r="Z48" i="2"/>
  <c r="Y48" i="2"/>
  <c r="X48" i="2"/>
  <c r="W48" i="2"/>
  <c r="V48" i="2"/>
  <c r="U48" i="2"/>
  <c r="T48" i="2"/>
  <c r="S48" i="2"/>
  <c r="R48" i="2"/>
  <c r="Q48" i="2"/>
  <c r="P48" i="2"/>
  <c r="N48" i="2"/>
  <c r="M48" i="2"/>
  <c r="L48" i="2"/>
  <c r="F48" i="2"/>
  <c r="F47" i="2"/>
  <c r="F46" i="2"/>
  <c r="F45" i="2"/>
  <c r="Z44" i="2"/>
  <c r="Y44" i="2"/>
  <c r="X44" i="2"/>
  <c r="W44" i="2"/>
  <c r="V44" i="2"/>
  <c r="U44" i="2"/>
  <c r="T44" i="2"/>
  <c r="S44" i="2"/>
  <c r="R44" i="2"/>
  <c r="P44" i="2"/>
  <c r="O44" i="2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N44" i="2"/>
  <c r="M44" i="2"/>
  <c r="L44" i="2"/>
  <c r="I44" i="2"/>
  <c r="H44" i="2"/>
  <c r="F44" i="2" s="1"/>
  <c r="E44" i="2"/>
  <c r="C44" i="2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F43" i="2"/>
  <c r="F42" i="2"/>
  <c r="F41" i="2"/>
  <c r="F40" i="2"/>
  <c r="F39" i="2"/>
  <c r="F38" i="2"/>
  <c r="F37" i="2"/>
  <c r="T36" i="2"/>
  <c r="S36" i="2"/>
  <c r="T35" i="2"/>
  <c r="S35" i="2"/>
  <c r="F35" i="2"/>
  <c r="T34" i="2"/>
  <c r="S34" i="2"/>
  <c r="Z31" i="2"/>
  <c r="Y31" i="2"/>
  <c r="X31" i="2"/>
  <c r="W31" i="2"/>
  <c r="V31" i="2"/>
  <c r="U31" i="2"/>
  <c r="T31" i="2"/>
  <c r="S31" i="2"/>
  <c r="R31" i="2"/>
  <c r="Q31" i="2"/>
  <c r="P31" i="2"/>
  <c r="N31" i="2"/>
  <c r="M31" i="2"/>
  <c r="L31" i="2"/>
  <c r="K31" i="2"/>
  <c r="F31" i="2"/>
  <c r="F30" i="2"/>
  <c r="Z29" i="2"/>
  <c r="Y29" i="2"/>
  <c r="X29" i="2"/>
  <c r="W29" i="2"/>
  <c r="V29" i="2"/>
  <c r="U29" i="2"/>
  <c r="T29" i="2"/>
  <c r="S29" i="2"/>
  <c r="R29" i="2"/>
  <c r="Q29" i="2"/>
  <c r="P29" i="2"/>
  <c r="N29" i="2"/>
  <c r="M29" i="2"/>
  <c r="L29" i="2"/>
  <c r="K29" i="2"/>
  <c r="F29" i="2"/>
  <c r="F28" i="2"/>
  <c r="Z27" i="2"/>
  <c r="Y27" i="2"/>
  <c r="X27" i="2"/>
  <c r="W27" i="2"/>
  <c r="V27" i="2"/>
  <c r="U27" i="2"/>
  <c r="T27" i="2"/>
  <c r="S27" i="2"/>
  <c r="R27" i="2"/>
  <c r="Q27" i="2"/>
  <c r="N27" i="2"/>
  <c r="M27" i="2"/>
  <c r="L27" i="2"/>
  <c r="K27" i="2"/>
  <c r="F27" i="2"/>
  <c r="F26" i="2"/>
  <c r="Z25" i="2"/>
  <c r="Y25" i="2"/>
  <c r="X25" i="2"/>
  <c r="W25" i="2"/>
  <c r="V25" i="2"/>
  <c r="U25" i="2"/>
  <c r="T25" i="2"/>
  <c r="S25" i="2"/>
  <c r="R25" i="2"/>
  <c r="Q25" i="2"/>
  <c r="N25" i="2"/>
  <c r="M25" i="2"/>
  <c r="L25" i="2"/>
  <c r="K25" i="2"/>
  <c r="F25" i="2"/>
  <c r="F24" i="2"/>
  <c r="F23" i="2"/>
  <c r="F22" i="2"/>
  <c r="Z21" i="2"/>
  <c r="Y21" i="2"/>
  <c r="X21" i="2"/>
  <c r="W21" i="2"/>
  <c r="V21" i="2"/>
  <c r="U21" i="2"/>
  <c r="T21" i="2"/>
  <c r="S21" i="2"/>
  <c r="R21" i="2"/>
  <c r="Q21" i="2"/>
  <c r="P21" i="2"/>
  <c r="N21" i="2"/>
  <c r="M21" i="2"/>
  <c r="L21" i="2"/>
  <c r="K21" i="2"/>
  <c r="F21" i="2"/>
  <c r="F20" i="2"/>
  <c r="V19" i="2"/>
  <c r="U19" i="2"/>
  <c r="T19" i="2"/>
  <c r="S19" i="2"/>
  <c r="N19" i="2"/>
  <c r="M19" i="2"/>
  <c r="F19" i="2"/>
  <c r="Z18" i="2"/>
  <c r="Z19" i="2" s="1"/>
  <c r="Y18" i="2"/>
  <c r="Y19" i="2" s="1"/>
  <c r="X18" i="2"/>
  <c r="X19" i="2" s="1"/>
  <c r="W18" i="2"/>
  <c r="W19" i="2" s="1"/>
  <c r="V18" i="2"/>
  <c r="U18" i="2"/>
  <c r="T18" i="2"/>
  <c r="S18" i="2"/>
  <c r="R18" i="2"/>
  <c r="R19" i="2" s="1"/>
  <c r="Q18" i="2"/>
  <c r="Q19" i="2" s="1"/>
  <c r="P18" i="2"/>
  <c r="P19" i="2" s="1"/>
  <c r="N18" i="2"/>
  <c r="M18" i="2"/>
  <c r="L18" i="2"/>
  <c r="L19" i="2" s="1"/>
  <c r="F18" i="2"/>
  <c r="F17" i="2"/>
  <c r="Z16" i="2"/>
  <c r="Y16" i="2"/>
  <c r="X16" i="2"/>
  <c r="W16" i="2"/>
  <c r="V16" i="2"/>
  <c r="U16" i="2"/>
  <c r="T16" i="2"/>
  <c r="S16" i="2"/>
  <c r="R16" i="2"/>
  <c r="Q16" i="2"/>
  <c r="N16" i="2"/>
  <c r="M16" i="2"/>
  <c r="L16" i="2"/>
  <c r="K16" i="2"/>
  <c r="F16" i="2"/>
  <c r="F15" i="2"/>
  <c r="F14" i="2"/>
  <c r="Z13" i="2"/>
  <c r="Y13" i="2"/>
  <c r="X13" i="2"/>
  <c r="W13" i="2"/>
  <c r="V13" i="2"/>
  <c r="U13" i="2"/>
  <c r="T13" i="2"/>
  <c r="S13" i="2"/>
  <c r="R13" i="2"/>
  <c r="Q13" i="2"/>
  <c r="P13" i="2"/>
  <c r="N13" i="2"/>
  <c r="M13" i="2"/>
  <c r="L13" i="2"/>
  <c r="K13" i="2"/>
  <c r="F13" i="2"/>
  <c r="F12" i="2"/>
  <c r="Z11" i="2"/>
  <c r="Y11" i="2"/>
  <c r="X11" i="2"/>
  <c r="W11" i="2"/>
  <c r="V11" i="2"/>
  <c r="U11" i="2"/>
  <c r="T11" i="2"/>
  <c r="S11" i="2"/>
  <c r="R11" i="2"/>
  <c r="P11" i="2"/>
  <c r="N11" i="2"/>
  <c r="M11" i="2"/>
  <c r="L11" i="2"/>
  <c r="K11" i="2"/>
  <c r="F11" i="2"/>
  <c r="F10" i="2"/>
  <c r="Z9" i="2"/>
  <c r="Y9" i="2"/>
  <c r="X9" i="2"/>
  <c r="W9" i="2"/>
  <c r="V9" i="2"/>
  <c r="U9" i="2"/>
  <c r="T9" i="2"/>
  <c r="S9" i="2"/>
  <c r="R9" i="2"/>
  <c r="P9" i="2"/>
  <c r="N9" i="2"/>
  <c r="M9" i="2"/>
  <c r="L9" i="2"/>
  <c r="K9" i="2"/>
  <c r="F9" i="2"/>
  <c r="F8" i="2"/>
  <c r="Z7" i="2"/>
  <c r="Y7" i="2"/>
  <c r="X7" i="2"/>
  <c r="W7" i="2"/>
  <c r="V7" i="2"/>
  <c r="U7" i="2"/>
  <c r="T7" i="2"/>
  <c r="S7" i="2"/>
  <c r="R7" i="2"/>
  <c r="Q7" i="2"/>
  <c r="P7" i="2"/>
  <c r="N7" i="2"/>
  <c r="M7" i="2"/>
  <c r="L7" i="2"/>
  <c r="K7" i="2"/>
  <c r="F7" i="2"/>
  <c r="F6" i="2"/>
  <c r="O5" i="2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F5" i="2"/>
  <c r="O4" i="2"/>
  <c r="F4" i="2"/>
  <c r="Z3" i="2"/>
  <c r="Y3" i="2"/>
  <c r="X3" i="2"/>
  <c r="W3" i="2"/>
  <c r="V3" i="2"/>
  <c r="U3" i="2"/>
  <c r="T3" i="2"/>
  <c r="S3" i="2"/>
  <c r="R3" i="2"/>
  <c r="P3" i="2"/>
  <c r="O3" i="2"/>
  <c r="N3" i="2"/>
  <c r="M3" i="2"/>
  <c r="L3" i="2"/>
  <c r="K3" i="2"/>
  <c r="I3" i="2"/>
  <c r="H3" i="2"/>
  <c r="F3" i="2" s="1"/>
  <c r="E3" i="2"/>
  <c r="C3" i="2"/>
  <c r="F2" i="2"/>
  <c r="A48" i="4" l="1"/>
  <c r="A47" i="4"/>
  <c r="A22" i="6"/>
  <c r="A23" i="6" s="1"/>
  <c r="A24" i="6" s="1"/>
  <c r="A21" i="6"/>
  <c r="A29" i="4"/>
  <c r="A28" i="4"/>
  <c r="A9" i="4"/>
  <c r="A57" i="4"/>
  <c r="A58" i="4" s="1"/>
  <c r="F14" i="6"/>
  <c r="G14" i="6" l="1"/>
  <c r="F22" i="6"/>
  <c r="A26" i="6"/>
  <c r="A25" i="6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90" i="6" l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89" i="6"/>
  <c r="G22" i="6"/>
  <c r="H14" i="6"/>
  <c r="H22" i="6" l="1"/>
  <c r="I14" i="6"/>
  <c r="J14" i="6" l="1"/>
  <c r="I22" i="6"/>
  <c r="K14" i="6" l="1"/>
  <c r="K22" i="6" s="1"/>
  <c r="J2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1000000}">
      <text>
        <r>
          <rPr>
            <sz val="11"/>
            <color rgb="FF000000"/>
            <rFont val="Calibri"/>
            <family val="2"/>
            <charset val="1"/>
          </rPr>
          <t xml:space="preserve">Peter Klein
</t>
        </r>
        <r>
          <rPr>
            <sz val="9"/>
            <color rgb="FF000000"/>
            <rFont val="Tahoma"/>
            <family val="2"/>
            <charset val="1"/>
          </rPr>
          <t>Excludes pumping
Demand increased 1/0.98 for Sasol generation which is not accounted for by Eskom</t>
        </r>
      </text>
    </comment>
  </commentList>
</comments>
</file>

<file path=xl/sharedStrings.xml><?xml version="1.0" encoding="utf-8"?>
<sst xmlns="http://schemas.openxmlformats.org/spreadsheetml/2006/main" count="3891" uniqueCount="279">
  <si>
    <t>wildcard</t>
  </si>
  <si>
    <t>simulation_years</t>
  </si>
  <si>
    <t>existing_eskom</t>
  </si>
  <si>
    <t>existing_non_eskom</t>
  </si>
  <si>
    <t>new_build_limits</t>
  </si>
  <si>
    <t>projected_parameters</t>
  </si>
  <si>
    <t>costs</t>
  </si>
  <si>
    <t>val-LC-UNC</t>
  </si>
  <si>
    <t>2020,2022,2024,2026,2028,2030,2032,2034,2036,2038,2040,2042,2044,2046,2048,2050</t>
  </si>
  <si>
    <t>base</t>
  </si>
  <si>
    <t>ambitions</t>
  </si>
  <si>
    <t>ambitions_2019</t>
  </si>
  <si>
    <t>val-LC-UNC-1</t>
  </si>
  <si>
    <t>LC-Retirement</t>
  </si>
  <si>
    <t>val-LC-UNC-2</t>
  </si>
  <si>
    <t>2020,2025,2030,2035,2040,2045,2050</t>
  </si>
  <si>
    <t>val-2Gt-UNC</t>
  </si>
  <si>
    <t>2Gt-Retirement</t>
  </si>
  <si>
    <t>val-2Gt-UNC-1</t>
  </si>
  <si>
    <t>2020,2021,2022,2023,2024,2025,2026,2027,2028,2029,2030,2031,2032,2033,2034,2035,2036,2037,2038,2039,2040,2045,2050</t>
  </si>
  <si>
    <t>val-2Gt-UNC-2</t>
  </si>
  <si>
    <t>val-LC-SMOOTH</t>
  </si>
  <si>
    <t>ambitions_LC_SMOOTH</t>
  </si>
  <si>
    <t>val-LC-SMOOTH-1</t>
  </si>
  <si>
    <t>val-LC-SMOOTH-2</t>
  </si>
  <si>
    <t>val-2Gt-SMOOTH</t>
  </si>
  <si>
    <t>2Gt</t>
  </si>
  <si>
    <t>ambitions_2Gt_SMOOTH</t>
  </si>
  <si>
    <t>val-2Gt-SMOOTH-1</t>
  </si>
  <si>
    <t>Scenario</t>
  </si>
  <si>
    <t>Power Station Name</t>
  </si>
  <si>
    <t>Carrier</t>
  </si>
  <si>
    <t>Type</t>
  </si>
  <si>
    <t>Status</t>
  </si>
  <si>
    <t>Capacity (MW)</t>
  </si>
  <si>
    <t>Unit size (MW)</t>
  </si>
  <si>
    <t>Number units</t>
  </si>
  <si>
    <t>Future Commissioning Date</t>
  </si>
  <si>
    <t>Decommissioning Date</t>
  </si>
  <si>
    <t>Heat Rate (GJ/MWh)</t>
  </si>
  <si>
    <t>Fuel Price (R/GJ)</t>
  </si>
  <si>
    <t>Max Ramp Up (MW/min)</t>
  </si>
  <si>
    <t>Max Ramp Down (MW/min)</t>
  </si>
  <si>
    <t>Min Stable Level (%)</t>
  </si>
  <si>
    <t>Variable O&amp;M Cost (R/MWh)</t>
  </si>
  <si>
    <t>Fixed O&amp;M Cost (R/kW/yr)</t>
  </si>
  <si>
    <t>Pump Efficiency (%)</t>
  </si>
  <si>
    <t>Pump Units</t>
  </si>
  <si>
    <t>Pump Load per unit (MW)</t>
  </si>
  <si>
    <t>Pumped Storage - Max Storage (GWh)</t>
  </si>
  <si>
    <t>CSP Storage (hours)</t>
  </si>
  <si>
    <t>Diesel Storage (Ml)</t>
  </si>
  <si>
    <t>Gas storage (MCM)</t>
  </si>
  <si>
    <t>GPS Latitude</t>
  </si>
  <si>
    <t>GPS Longitude</t>
  </si>
  <si>
    <t>Arnot*</t>
  </si>
  <si>
    <t>coal</t>
  </si>
  <si>
    <t>Generator</t>
  </si>
  <si>
    <t>Existing</t>
  </si>
  <si>
    <t>-</t>
  </si>
  <si>
    <t>Arnot**</t>
  </si>
  <si>
    <t>Camden*</t>
  </si>
  <si>
    <t>Camden**</t>
  </si>
  <si>
    <t>Duvha*</t>
  </si>
  <si>
    <t>Duvha**</t>
  </si>
  <si>
    <t>Grootvlei*</t>
  </si>
  <si>
    <t>Grootvlei**</t>
  </si>
  <si>
    <t>Hendrina*</t>
  </si>
  <si>
    <t>Hendrina**</t>
  </si>
  <si>
    <t>Kendal*</t>
  </si>
  <si>
    <t>Kendal**</t>
  </si>
  <si>
    <t>Komati</t>
  </si>
  <si>
    <t>Kriel*</t>
  </si>
  <si>
    <t>Kriel**</t>
  </si>
  <si>
    <t>Kusile*</t>
  </si>
  <si>
    <t>beyond 2050</t>
  </si>
  <si>
    <t>Kusile**</t>
  </si>
  <si>
    <t>Kusile***</t>
  </si>
  <si>
    <t>Lethabo*</t>
  </si>
  <si>
    <t>Lethabo**</t>
  </si>
  <si>
    <t>Majuba*</t>
  </si>
  <si>
    <t>Majuba**</t>
  </si>
  <si>
    <t>Matimba*</t>
  </si>
  <si>
    <t>Matimba**</t>
  </si>
  <si>
    <t>Matla*</t>
  </si>
  <si>
    <t>Matla**</t>
  </si>
  <si>
    <t>Medupi*</t>
  </si>
  <si>
    <t>Medupi**</t>
  </si>
  <si>
    <t>Tutuka*</t>
  </si>
  <si>
    <t>Tutuka**</t>
  </si>
  <si>
    <t>Sere</t>
  </si>
  <si>
    <t>onwind</t>
  </si>
  <si>
    <t>Koeberg</t>
  </si>
  <si>
    <t>nuclear</t>
  </si>
  <si>
    <t>Drakensberg</t>
  </si>
  <si>
    <t>PHS</t>
  </si>
  <si>
    <t>StorageUnit</t>
  </si>
  <si>
    <t>Ingula</t>
  </si>
  <si>
    <t>Palmiet</t>
  </si>
  <si>
    <t>Gariep</t>
  </si>
  <si>
    <t>hydro</t>
  </si>
  <si>
    <t>Vanderkloof</t>
  </si>
  <si>
    <t>Acacia</t>
  </si>
  <si>
    <t>gas</t>
  </si>
  <si>
    <t>Ankerlig</t>
  </si>
  <si>
    <t>Gourikwa</t>
  </si>
  <si>
    <t>PortRex</t>
  </si>
  <si>
    <t>Grouping</t>
  </si>
  <si>
    <t>Aries Solar Energy Facility</t>
  </si>
  <si>
    <t>REIPPPP_BW1</t>
  </si>
  <si>
    <t>solar</t>
  </si>
  <si>
    <t>Cookhouse Wind Farm</t>
  </si>
  <si>
    <t>Dassieklip Wind Energy Facility</t>
  </si>
  <si>
    <t>De Aar Solar Power</t>
  </si>
  <si>
    <t>Dorper Wind Farm</t>
  </si>
  <si>
    <t>Greefspan PV Power Plant</t>
  </si>
  <si>
    <t>Herbert PV Power Plant</t>
  </si>
  <si>
    <t>Jeffreys Bay Wind Farm</t>
  </si>
  <si>
    <t>Kalkbult</t>
  </si>
  <si>
    <t>Kaxu Solar One</t>
  </si>
  <si>
    <t>CSP</t>
  </si>
  <si>
    <t>Khi Solar One</t>
  </si>
  <si>
    <t>Konkoonsies Solar Energy Facility</t>
  </si>
  <si>
    <t>Kouga Wind Farm</t>
  </si>
  <si>
    <t>Lesedi Power Company</t>
  </si>
  <si>
    <t>Letsatsi Power Company</t>
  </si>
  <si>
    <t>Metrowind Van Stadens Wind Farm</t>
  </si>
  <si>
    <t>Mulilo Renewable Energy Solar PV De Aar</t>
  </si>
  <si>
    <t>Mulilo Renewable Energy Solar PV Prieska</t>
  </si>
  <si>
    <t>Nobelsfontein Phase 1</t>
  </si>
  <si>
    <t>REISA</t>
  </si>
  <si>
    <t>RustMo1 Solar Farm</t>
  </si>
  <si>
    <t>Droogfontein Solar Power</t>
  </si>
  <si>
    <t>Slimsun Swartland Solar Park</t>
  </si>
  <si>
    <t>Solar Capital De Aar</t>
  </si>
  <si>
    <t>Soutpan Solar Park</t>
  </si>
  <si>
    <t>Touwsrivier Project</t>
  </si>
  <si>
    <t>Umoya Energy Wind Farm</t>
  </si>
  <si>
    <t>Witkop Solar Park</t>
  </si>
  <si>
    <t>Amakhala Emoyeni</t>
  </si>
  <si>
    <t>REIPPPP_BW2</t>
  </si>
  <si>
    <t>Aurora Wind Power</t>
  </si>
  <si>
    <t>Aurora_Rietvlei Solar Power</t>
  </si>
  <si>
    <t>Bokpoort CSP project</t>
  </si>
  <si>
    <t>Boshoff Solar Park</t>
  </si>
  <si>
    <t>Chaba Wind Farm</t>
  </si>
  <si>
    <t>Dreunberg</t>
  </si>
  <si>
    <t>Gouda Wind Project</t>
  </si>
  <si>
    <t>Grassridge Wind Farm</t>
  </si>
  <si>
    <t>Jasper Power Company</t>
  </si>
  <si>
    <t>Linde</t>
  </si>
  <si>
    <t>Neusberg Hydro Electrical Project</t>
  </si>
  <si>
    <t>Sishen Solar Facility</t>
  </si>
  <si>
    <t>Solar Capital De Aar 3</t>
  </si>
  <si>
    <t>Stortemelk Hydro</t>
  </si>
  <si>
    <t>Tsitsikamma Community Wind Farm</t>
  </si>
  <si>
    <t>Upington Airport</t>
  </si>
  <si>
    <t>Vredendal Solar Park</t>
  </si>
  <si>
    <t>Waainek Wind Farm</t>
  </si>
  <si>
    <t>!XiNa Solar One</t>
  </si>
  <si>
    <t>REIPPPP_BW3</t>
  </si>
  <si>
    <t>Adams Solar PV 2</t>
  </si>
  <si>
    <t>ENERGY Joburg Landfill Gas to Electircity Project</t>
  </si>
  <si>
    <t>biomass</t>
  </si>
  <si>
    <t>Karoshoek Solar One</t>
  </si>
  <si>
    <t>Khobab Wind Farm</t>
  </si>
  <si>
    <t>Loeriesfontein 2 Wind Farm</t>
  </si>
  <si>
    <t>Longyuan Mulilo De Aar Maanhaarberg Wind Energy Facility</t>
  </si>
  <si>
    <t>Longyuan Mulilo Green Energy De Aar 2 North Wind Energy Facility</t>
  </si>
  <si>
    <t>Mkuze</t>
  </si>
  <si>
    <t>Planned</t>
  </si>
  <si>
    <t>Mulilo Prieska PV</t>
  </si>
  <si>
    <t>Mulilo Sonnedix Prieska PV</t>
  </si>
  <si>
    <t>Nojoli Wind Farm</t>
  </si>
  <si>
    <t>Noupoort Wind Farm</t>
  </si>
  <si>
    <t>Paleisheuwel</t>
  </si>
  <si>
    <t>Pulida Solar Park</t>
  </si>
  <si>
    <t>Red Cap Gibson Bay</t>
  </si>
  <si>
    <t>Tom Burke Solar Park</t>
  </si>
  <si>
    <t>Kathu Solar Park</t>
  </si>
  <si>
    <t>REIPPPP_BW3.5</t>
  </si>
  <si>
    <t>Redstone Solar Thermal Power Plant</t>
  </si>
  <si>
    <t>Under construction</t>
  </si>
  <si>
    <t>Aggeneys Solar</t>
  </si>
  <si>
    <t>REIPPPP_BW4</t>
  </si>
  <si>
    <t>Boikanyo Solar</t>
  </si>
  <si>
    <t>Bokamoso</t>
  </si>
  <si>
    <t>Copperton Windfarm</t>
  </si>
  <si>
    <t>De Wildt</t>
  </si>
  <si>
    <t>Dyason's Klip 1</t>
  </si>
  <si>
    <t>Dyason's Klip 2</t>
  </si>
  <si>
    <t>Excelsior Wind Energy Facility</t>
  </si>
  <si>
    <t>Garob Wind Farm</t>
  </si>
  <si>
    <t>Golden Valley Wind</t>
  </si>
  <si>
    <t>Kangnas Wind Farm</t>
  </si>
  <si>
    <t>Konkoonsies II Solar PV Facility</t>
  </si>
  <si>
    <t>Kruisvallei Hydro</t>
  </si>
  <si>
    <t>Matla A Bokone Solar</t>
  </si>
  <si>
    <t>Ngodwana Energy</t>
  </si>
  <si>
    <t>Nxuba Wind Farm</t>
  </si>
  <si>
    <t>Oyster Bay Wind Farm</t>
  </si>
  <si>
    <t>Perdekraal East Wind Farm</t>
  </si>
  <si>
    <t>Roggeveld Wind Farm</t>
  </si>
  <si>
    <t>Sirius Solar PV Project One</t>
  </si>
  <si>
    <t>Soetwater Wind Farm</t>
  </si>
  <si>
    <t>Solar Capital Orange</t>
  </si>
  <si>
    <t>The Karusa Wind Farm</t>
  </si>
  <si>
    <t>Waterloo Solar Park</t>
  </si>
  <si>
    <t>Wesley Ciskei</t>
  </si>
  <si>
    <t>Zeerust</t>
  </si>
  <si>
    <t>Kelvin</t>
  </si>
  <si>
    <t>other</t>
  </si>
  <si>
    <t>Sasol SSF</t>
  </si>
  <si>
    <t>Avon</t>
  </si>
  <si>
    <t>Dedisa</t>
  </si>
  <si>
    <t>Sasol Infrach Engines</t>
  </si>
  <si>
    <t>Sasol OCGT</t>
  </si>
  <si>
    <t>CahoraBassa</t>
  </si>
  <si>
    <t>hydro-import</t>
  </si>
  <si>
    <t>ColleyWobbles</t>
  </si>
  <si>
    <t>Mondi</t>
  </si>
  <si>
    <t>Sappi</t>
  </si>
  <si>
    <t>Steenbras</t>
  </si>
  <si>
    <t>scenario</t>
  </si>
  <si>
    <t>parameter</t>
  </si>
  <si>
    <t>carrier (MW)</t>
  </si>
  <si>
    <t>max_installed_limit</t>
  </si>
  <si>
    <t>CCGT</t>
  </si>
  <si>
    <t>OCGT</t>
  </si>
  <si>
    <t>battery</t>
  </si>
  <si>
    <t>min_installed_limit</t>
  </si>
  <si>
    <t>unit</t>
  </si>
  <si>
    <t>annual_demand</t>
  </si>
  <si>
    <t>TWh/yr</t>
  </si>
  <si>
    <t>coal_fleet_EAF</t>
  </si>
  <si>
    <t>%/yr</t>
  </si>
  <si>
    <t>spinning_reserves</t>
  </si>
  <si>
    <t>MW</t>
  </si>
  <si>
    <t>total_reserves</t>
  </si>
  <si>
    <t>reserve_margin_active</t>
  </si>
  <si>
    <t>TRUE/FALSE</t>
  </si>
  <si>
    <t>reserve_margin</t>
  </si>
  <si>
    <t>%</t>
  </si>
  <si>
    <t>technology</t>
  </si>
  <si>
    <t>source</t>
  </si>
  <si>
    <t>CO2 intensity</t>
  </si>
  <si>
    <t>tCO2/MWth</t>
  </si>
  <si>
    <t>https://www.eia.gov/environment/emissions/co2_vol_mass.php</t>
  </si>
  <si>
    <t>diesel</t>
  </si>
  <si>
    <t>discount rate</t>
  </si>
  <si>
    <t>per unit</t>
  </si>
  <si>
    <t>solar-rooftop</t>
  </si>
  <si>
    <t>solar-utility</t>
  </si>
  <si>
    <t>heat_rate</t>
  </si>
  <si>
    <t>GJ/MWh</t>
  </si>
  <si>
    <t>battery inverter</t>
  </si>
  <si>
    <t>efficiency</t>
  </si>
  <si>
    <t>FOM</t>
  </si>
  <si>
    <t>ZAR/kWel</t>
  </si>
  <si>
    <t>%/year</t>
  </si>
  <si>
    <t>HVAC overhead</t>
  </si>
  <si>
    <t>HVDC inverter pair</t>
  </si>
  <si>
    <t>HVDC overhead</t>
  </si>
  <si>
    <t>HVDC submarine</t>
  </si>
  <si>
    <t>fuel</t>
  </si>
  <si>
    <t>R/GJ</t>
  </si>
  <si>
    <t>uranium</t>
  </si>
  <si>
    <t>investment</t>
  </si>
  <si>
    <t>battery storage</t>
  </si>
  <si>
    <t>ZAR/kWh</t>
  </si>
  <si>
    <t>ZAR/MW/km</t>
  </si>
  <si>
    <t>ZAR/MW</t>
  </si>
  <si>
    <t>lifetime</t>
  </si>
  <si>
    <t>years</t>
  </si>
  <si>
    <t>ror</t>
  </si>
  <si>
    <t>VOM</t>
  </si>
  <si>
    <t>ZAR/MWhel</t>
  </si>
  <si>
    <t>EUR/MWhel</t>
  </si>
  <si>
    <t>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</si>
</sst>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"/>
    <numFmt numFmtId="165" formatCode="#.000"/>
    <numFmt numFmtId="166" formatCode="0.000"/>
    <numFmt numFmtId="167" formatCode="0.0%"/>
    <numFmt numFmtId="168" formatCode="#.0%"/>
    <numFmt numFmtId="169" formatCode="&quot;TRUE&quot;;&quot;TRUE&quot;;&quot;FALSE&quot;"/>
    <numFmt numFmtId="170" formatCode="#%"/>
  </numFmts>
  <fonts count="10" x14ac:knownFonts="1">
    <font>
      <sz val="11"/>
      <color rgb="FF000000"/>
      <name val="Calibri"/>
      <family val="2"/>
      <charset val="1"/>
    </font>
    <font>
      <sz val="10"/>
      <color rgb="FF236194"/>
      <name val="Calibri"/>
      <family val="2"/>
      <charset val="1"/>
    </font>
    <font>
      <b/>
      <sz val="13"/>
      <color rgb="FF1F497D"/>
      <name val="Calibri"/>
      <family val="2"/>
      <charset val="1"/>
    </font>
    <font>
      <sz val="11"/>
      <color rgb="FF3F3F76"/>
      <name val="Calibri"/>
      <family val="2"/>
      <charset val="1"/>
    </font>
    <font>
      <b/>
      <sz val="12"/>
      <color rgb="FF3F3F76"/>
      <name val="Calibri"/>
      <family val="2"/>
      <charset val="1"/>
    </font>
    <font>
      <b/>
      <sz val="11"/>
      <color rgb="FF3F3F3F"/>
      <name val="Calibri"/>
      <family val="2"/>
      <charset val="1"/>
    </font>
    <font>
      <sz val="12"/>
      <color rgb="FF3F3F76"/>
      <name val="Calibri"/>
      <family val="2"/>
      <charset val="1"/>
    </font>
    <font>
      <sz val="11"/>
      <color rgb="FFFFFFFF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C5"/>
        <bgColor rgb="FFFFFFFF"/>
      </patternFill>
    </fill>
    <fill>
      <patternFill patternType="solid">
        <fgColor rgb="FFFFCC99"/>
        <bgColor rgb="FFF7D1D5"/>
      </patternFill>
    </fill>
    <fill>
      <patternFill patternType="solid">
        <fgColor rgb="FFF2F2F2"/>
        <bgColor rgb="FFEEEEEE"/>
      </patternFill>
    </fill>
    <fill>
      <patternFill patternType="solid">
        <fgColor rgb="FFDCE6F2"/>
        <bgColor rgb="FFDDDDDD"/>
      </patternFill>
    </fill>
    <fill>
      <patternFill patternType="solid">
        <fgColor rgb="FFDDDDDD"/>
        <bgColor rgb="FFDCE6F2"/>
      </patternFill>
    </fill>
    <fill>
      <patternFill patternType="solid">
        <fgColor rgb="FFFFFFFF"/>
        <bgColor rgb="FFF2F2F2"/>
      </patternFill>
    </fill>
    <fill>
      <patternFill patternType="solid">
        <fgColor rgb="FFC6D9F1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7F7F7F"/>
        <bgColor rgb="FF969696"/>
      </patternFill>
    </fill>
    <fill>
      <patternFill patternType="solid">
        <fgColor rgb="FFF7D1D5"/>
        <bgColor rgb="FFDDDDDD"/>
      </patternFill>
    </fill>
  </fills>
  <borders count="24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/>
      <top/>
      <bottom style="thick">
        <color rgb="FFA7C0D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medium">
        <color auto="1"/>
      </left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 style="thin">
        <color rgb="FF3F3F3F"/>
      </right>
      <top style="medium">
        <color auto="1"/>
      </top>
      <bottom/>
      <diagonal/>
    </border>
    <border>
      <left style="thin">
        <color rgb="FF3F3F3F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medium">
        <color auto="1"/>
      </top>
      <bottom style="thin">
        <color rgb="FF7F7F7F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6">
    <xf numFmtId="0" fontId="0" fillId="0" borderId="0"/>
    <xf numFmtId="9" fontId="9" fillId="0" borderId="0" applyBorder="0" applyProtection="0"/>
    <xf numFmtId="0" fontId="1" fillId="2" borderId="1">
      <protection locked="0"/>
    </xf>
    <xf numFmtId="0" fontId="2" fillId="0" borderId="2" applyProtection="0"/>
    <xf numFmtId="0" fontId="3" fillId="3" borderId="3" applyProtection="0"/>
    <xf numFmtId="0" fontId="5" fillId="4" borderId="4" applyProtection="0"/>
  </cellStyleXfs>
  <cellXfs count="141">
    <xf numFmtId="0" fontId="0" fillId="0" borderId="0" xfId="0"/>
    <xf numFmtId="0" fontId="0" fillId="0" borderId="0" xfId="0" applyAlignment="1">
      <alignment horizontal="left"/>
    </xf>
    <xf numFmtId="0" fontId="2" fillId="0" borderId="0" xfId="3" applyBorder="1" applyAlignment="1" applyProtection="1">
      <alignment horizontal="left" vertical="center" wrapText="1"/>
    </xf>
    <xf numFmtId="0" fontId="2" fillId="0" borderId="0" xfId="3" applyBorder="1" applyAlignment="1" applyProtection="1">
      <alignment horizontal="right" vertical="center" wrapText="1"/>
    </xf>
    <xf numFmtId="0" fontId="3" fillId="3" borderId="3" xfId="4" applyAlignment="1" applyProtection="1">
      <alignment vertical="center"/>
    </xf>
    <xf numFmtId="0" fontId="3" fillId="3" borderId="3" xfId="4" applyAlignment="1" applyProtection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0" fillId="6" borderId="5" xfId="0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3" applyBorder="1" applyAlignment="1" applyProtection="1">
      <alignment horizontal="center" vertical="center" wrapText="1"/>
    </xf>
    <xf numFmtId="0" fontId="2" fillId="7" borderId="0" xfId="3" applyFill="1" applyBorder="1" applyAlignment="1" applyProtection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wrapText="1"/>
    </xf>
    <xf numFmtId="0" fontId="0" fillId="8" borderId="6" xfId="0" applyFill="1" applyBorder="1"/>
    <xf numFmtId="0" fontId="3" fillId="3" borderId="7" xfId="4" applyBorder="1" applyProtection="1"/>
    <xf numFmtId="0" fontId="0" fillId="4" borderId="7" xfId="0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9" fontId="9" fillId="4" borderId="7" xfId="1" applyFill="1" applyBorder="1" applyAlignment="1" applyProtection="1">
      <alignment horizontal="center"/>
    </xf>
    <xf numFmtId="0" fontId="0" fillId="4" borderId="7" xfId="0" applyFill="1" applyBorder="1" applyAlignment="1">
      <alignment horizontal="right"/>
    </xf>
    <xf numFmtId="0" fontId="0" fillId="4" borderId="8" xfId="0" applyFill="1" applyBorder="1" applyAlignment="1">
      <alignment horizontal="right"/>
    </xf>
    <xf numFmtId="9" fontId="9" fillId="0" borderId="0" xfId="1" applyBorder="1" applyAlignment="1" applyProtection="1">
      <alignment vertical="center"/>
    </xf>
    <xf numFmtId="0" fontId="0" fillId="8" borderId="9" xfId="0" applyFill="1" applyBorder="1"/>
    <xf numFmtId="0" fontId="3" fillId="3" borderId="0" xfId="4" applyBorder="1" applyProtection="1"/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9" fontId="0" fillId="4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10" xfId="0" applyFill="1" applyBorder="1" applyAlignment="1">
      <alignment horizontal="right"/>
    </xf>
    <xf numFmtId="0" fontId="0" fillId="7" borderId="0" xfId="0" applyFill="1" applyAlignment="1">
      <alignment horizontal="center"/>
    </xf>
    <xf numFmtId="164" fontId="0" fillId="7" borderId="0" xfId="0" applyNumberFormat="1" applyFill="1" applyAlignment="1">
      <alignment horizontal="center"/>
    </xf>
    <xf numFmtId="165" fontId="0" fillId="7" borderId="0" xfId="0" applyNumberFormat="1" applyFill="1" applyAlignment="1">
      <alignment horizontal="center"/>
    </xf>
    <xf numFmtId="9" fontId="9" fillId="7" borderId="0" xfId="1" applyFill="1" applyBorder="1" applyAlignment="1" applyProtection="1">
      <alignment horizontal="center"/>
    </xf>
    <xf numFmtId="0" fontId="0" fillId="7" borderId="0" xfId="0" applyFill="1" applyAlignment="1">
      <alignment horizontal="right"/>
    </xf>
    <xf numFmtId="0" fontId="0" fillId="7" borderId="10" xfId="0" applyFill="1" applyBorder="1" applyAlignment="1">
      <alignment horizontal="right"/>
    </xf>
    <xf numFmtId="0" fontId="0" fillId="4" borderId="0" xfId="0" applyFill="1" applyAlignment="1">
      <alignment horizontal="center" vertical="center"/>
    </xf>
    <xf numFmtId="9" fontId="9" fillId="9" borderId="0" xfId="1" applyFill="1" applyBorder="1" applyAlignment="1" applyProtection="1">
      <alignment horizontal="center"/>
    </xf>
    <xf numFmtId="0" fontId="0" fillId="4" borderId="0" xfId="0" applyFill="1" applyAlignment="1">
      <alignment horizontal="right" vertical="center"/>
    </xf>
    <xf numFmtId="0" fontId="0" fillId="4" borderId="10" xfId="0" applyFill="1" applyBorder="1" applyAlignment="1">
      <alignment horizontal="right" vertical="center"/>
    </xf>
    <xf numFmtId="0" fontId="0" fillId="9" borderId="0" xfId="0" applyFill="1" applyAlignment="1">
      <alignment horizontal="center"/>
    </xf>
    <xf numFmtId="164" fontId="0" fillId="9" borderId="0" xfId="0" applyNumberFormat="1" applyFill="1" applyAlignment="1">
      <alignment horizontal="center"/>
    </xf>
    <xf numFmtId="0" fontId="0" fillId="9" borderId="0" xfId="0" applyFill="1" applyAlignment="1">
      <alignment horizontal="right"/>
    </xf>
    <xf numFmtId="0" fontId="0" fillId="9" borderId="10" xfId="0" applyFill="1" applyBorder="1" applyAlignment="1">
      <alignment horizontal="right"/>
    </xf>
    <xf numFmtId="166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0" xfId="0" applyBorder="1" applyAlignment="1">
      <alignment horizontal="right"/>
    </xf>
    <xf numFmtId="167" fontId="9" fillId="4" borderId="0" xfId="1" applyNumberFormat="1" applyFill="1" applyBorder="1" applyAlignment="1" applyProtection="1">
      <alignment horizontal="center"/>
    </xf>
    <xf numFmtId="168" fontId="0" fillId="0" borderId="0" xfId="0" applyNumberFormat="1" applyAlignment="1">
      <alignment horizontal="center"/>
    </xf>
    <xf numFmtId="168" fontId="9" fillId="4" borderId="0" xfId="1" applyNumberFormat="1" applyFill="1" applyBorder="1" applyAlignment="1" applyProtection="1">
      <alignment horizontal="center"/>
    </xf>
    <xf numFmtId="0" fontId="0" fillId="8" borderId="11" xfId="0" applyFill="1" applyBorder="1"/>
    <xf numFmtId="0" fontId="3" fillId="3" borderId="5" xfId="4" applyBorder="1" applyProtection="1"/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9" fontId="9" fillId="7" borderId="5" xfId="1" applyFill="1" applyBorder="1" applyAlignment="1" applyProtection="1">
      <alignment horizontal="center"/>
    </xf>
    <xf numFmtId="0" fontId="0" fillId="0" borderId="5" xfId="0" applyBorder="1" applyAlignment="1">
      <alignment horizontal="right"/>
    </xf>
    <xf numFmtId="0" fontId="0" fillId="0" borderId="12" xfId="0" applyBorder="1" applyAlignment="1">
      <alignment horizontal="right"/>
    </xf>
    <xf numFmtId="166" fontId="0" fillId="4" borderId="7" xfId="0" applyNumberFormat="1" applyFill="1" applyBorder="1" applyAlignment="1">
      <alignment horizontal="center"/>
    </xf>
    <xf numFmtId="166" fontId="0" fillId="7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 vertical="center"/>
    </xf>
    <xf numFmtId="9" fontId="0" fillId="4" borderId="0" xfId="0" applyNumberFormat="1" applyFill="1" applyAlignment="1">
      <alignment horizontal="center" vertical="center"/>
    </xf>
    <xf numFmtId="166" fontId="0" fillId="9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/>
    </xf>
    <xf numFmtId="0" fontId="3" fillId="3" borderId="13" xfId="4" applyBorder="1" applyProtection="1"/>
    <xf numFmtId="0" fontId="3" fillId="3" borderId="7" xfId="4" applyBorder="1" applyAlignment="1" applyProtection="1">
      <alignment horizontal="center"/>
    </xf>
    <xf numFmtId="0" fontId="3" fillId="3" borderId="3" xfId="4" applyProtection="1"/>
    <xf numFmtId="0" fontId="3" fillId="3" borderId="0" xfId="4" applyBorder="1" applyAlignment="1" applyProtection="1">
      <alignment horizontal="center"/>
    </xf>
    <xf numFmtId="9" fontId="9" fillId="0" borderId="0" xfId="1" applyBorder="1" applyAlignment="1" applyProtection="1">
      <alignment horizontal="center"/>
    </xf>
    <xf numFmtId="9" fontId="9" fillId="4" borderId="0" xfId="1" applyFill="1" applyBorder="1" applyAlignment="1" applyProtection="1">
      <alignment horizontal="center"/>
    </xf>
    <xf numFmtId="0" fontId="3" fillId="3" borderId="14" xfId="4" applyBorder="1" applyProtection="1"/>
    <xf numFmtId="0" fontId="3" fillId="3" borderId="5" xfId="4" applyBorder="1" applyAlignment="1" applyProtection="1">
      <alignment horizontal="center"/>
    </xf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9" fontId="9" fillId="4" borderId="5" xfId="1" applyFill="1" applyBorder="1" applyAlignment="1" applyProtection="1">
      <alignment horizontal="center"/>
    </xf>
    <xf numFmtId="0" fontId="0" fillId="4" borderId="5" xfId="0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0" fontId="4" fillId="5" borderId="15" xfId="5" applyFont="1" applyFill="1" applyBorder="1" applyAlignment="1" applyProtection="1">
      <alignment horizontal="right"/>
    </xf>
    <xf numFmtId="0" fontId="4" fillId="5" borderId="16" xfId="5" applyFont="1" applyFill="1" applyBorder="1" applyAlignment="1" applyProtection="1">
      <alignment horizontal="right"/>
    </xf>
    <xf numFmtId="0" fontId="4" fillId="5" borderId="17" xfId="5" applyFont="1" applyFill="1" applyBorder="1" applyAlignment="1" applyProtection="1">
      <alignment horizontal="right"/>
    </xf>
    <xf numFmtId="0" fontId="0" fillId="5" borderId="6" xfId="0" applyFill="1" applyBorder="1"/>
    <xf numFmtId="0" fontId="5" fillId="4" borderId="7" xfId="5" applyBorder="1" applyProtection="1"/>
    <xf numFmtId="0" fontId="6" fillId="0" borderId="7" xfId="0" applyFont="1" applyBorder="1"/>
    <xf numFmtId="0" fontId="6" fillId="4" borderId="7" xfId="0" applyFont="1" applyFill="1" applyBorder="1"/>
    <xf numFmtId="0" fontId="6" fillId="4" borderId="8" xfId="0" applyFont="1" applyFill="1" applyBorder="1"/>
    <xf numFmtId="0" fontId="0" fillId="5" borderId="9" xfId="0" applyFill="1" applyBorder="1"/>
    <xf numFmtId="0" fontId="5" fillId="4" borderId="0" xfId="5" applyBorder="1" applyProtection="1"/>
    <xf numFmtId="0" fontId="6" fillId="0" borderId="0" xfId="0" applyFont="1"/>
    <xf numFmtId="0" fontId="6" fillId="0" borderId="10" xfId="0" applyFont="1" applyBorder="1"/>
    <xf numFmtId="0" fontId="6" fillId="4" borderId="0" xfId="0" applyFont="1" applyFill="1"/>
    <xf numFmtId="0" fontId="6" fillId="4" borderId="10" xfId="0" applyFont="1" applyFill="1" applyBorder="1"/>
    <xf numFmtId="0" fontId="5" fillId="4" borderId="5" xfId="5" applyBorder="1" applyProtection="1"/>
    <xf numFmtId="0" fontId="6" fillId="0" borderId="5" xfId="0" applyFont="1" applyBorder="1"/>
    <xf numFmtId="0" fontId="6" fillId="0" borderId="12" xfId="0" applyFont="1" applyBorder="1"/>
    <xf numFmtId="0" fontId="7" fillId="10" borderId="7" xfId="0" applyFont="1" applyFill="1" applyBorder="1"/>
    <xf numFmtId="0" fontId="7" fillId="10" borderId="0" xfId="0" applyFont="1" applyFill="1"/>
    <xf numFmtId="0" fontId="0" fillId="5" borderId="11" xfId="0" applyFill="1" applyBorder="1"/>
    <xf numFmtId="0" fontId="7" fillId="10" borderId="5" xfId="0" applyFont="1" applyFill="1" applyBorder="1"/>
    <xf numFmtId="0" fontId="0" fillId="11" borderId="9" xfId="0" applyFill="1" applyBorder="1"/>
    <xf numFmtId="0" fontId="0" fillId="11" borderId="11" xfId="0" applyFill="1" applyBorder="1"/>
    <xf numFmtId="0" fontId="7" fillId="10" borderId="6" xfId="0" applyFont="1" applyFill="1" applyBorder="1"/>
    <xf numFmtId="0" fontId="0" fillId="0" borderId="7" xfId="0" applyBorder="1"/>
    <xf numFmtId="0" fontId="0" fillId="0" borderId="8" xfId="0" applyBorder="1"/>
    <xf numFmtId="0" fontId="7" fillId="10" borderId="9" xfId="0" applyFont="1" applyFill="1" applyBorder="1"/>
    <xf numFmtId="0" fontId="0" fillId="0" borderId="10" xfId="0" applyBorder="1"/>
    <xf numFmtId="0" fontId="7" fillId="10" borderId="11" xfId="0" applyFont="1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6" xfId="0" applyFill="1" applyBorder="1"/>
    <xf numFmtId="0" fontId="3" fillId="3" borderId="7" xfId="4" applyBorder="1" applyAlignment="1" applyProtection="1">
      <alignment horizontal="right"/>
    </xf>
    <xf numFmtId="1" fontId="0" fillId="9" borderId="7" xfId="0" applyNumberFormat="1" applyFill="1" applyBorder="1"/>
    <xf numFmtId="1" fontId="0" fillId="9" borderId="7" xfId="0" applyNumberFormat="1" applyFill="1" applyBorder="1" applyAlignment="1">
      <alignment horizontal="right"/>
    </xf>
    <xf numFmtId="1" fontId="0" fillId="9" borderId="8" xfId="0" applyNumberFormat="1" applyFill="1" applyBorder="1" applyAlignment="1">
      <alignment horizontal="right"/>
    </xf>
    <xf numFmtId="0" fontId="3" fillId="3" borderId="0" xfId="4" applyBorder="1" applyAlignment="1" applyProtection="1">
      <alignment horizontal="left"/>
      <protection locked="0"/>
    </xf>
    <xf numFmtId="0" fontId="3" fillId="3" borderId="0" xfId="4" applyBorder="1" applyAlignment="1" applyProtection="1">
      <alignment horizontal="right"/>
      <protection locked="0"/>
    </xf>
    <xf numFmtId="167" fontId="0" fillId="7" borderId="0" xfId="0" applyNumberFormat="1" applyFill="1" applyAlignment="1">
      <alignment horizontal="right"/>
    </xf>
    <xf numFmtId="167" fontId="0" fillId="7" borderId="10" xfId="0" applyNumberFormat="1" applyFill="1" applyBorder="1" applyAlignment="1">
      <alignment horizontal="right"/>
    </xf>
    <xf numFmtId="169" fontId="0" fillId="9" borderId="0" xfId="0" applyNumberFormat="1" applyFill="1" applyAlignment="1">
      <alignment horizontal="right"/>
    </xf>
    <xf numFmtId="0" fontId="3" fillId="3" borderId="5" xfId="4" applyBorder="1" applyAlignment="1" applyProtection="1">
      <alignment horizontal="left"/>
      <protection locked="0"/>
    </xf>
    <xf numFmtId="0" fontId="3" fillId="3" borderId="5" xfId="4" applyBorder="1" applyAlignment="1" applyProtection="1">
      <alignment horizontal="right"/>
      <protection locked="0"/>
    </xf>
    <xf numFmtId="168" fontId="0" fillId="0" borderId="5" xfId="0" applyNumberFormat="1" applyBorder="1"/>
    <xf numFmtId="168" fontId="0" fillId="0" borderId="12" xfId="0" applyNumberFormat="1" applyBorder="1"/>
    <xf numFmtId="0" fontId="0" fillId="0" borderId="0" xfId="0" applyAlignment="1">
      <alignment horizontal="right" wrapText="1"/>
    </xf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18" xfId="3" applyBorder="1" applyAlignment="1" applyProtection="1">
      <alignment horizontal="left" vertical="center" wrapText="1"/>
    </xf>
    <xf numFmtId="0" fontId="2" fillId="0" borderId="19" xfId="3" applyBorder="1" applyAlignment="1" applyProtection="1">
      <alignment horizontal="left" vertical="center" wrapText="1"/>
    </xf>
    <xf numFmtId="0" fontId="2" fillId="0" borderId="19" xfId="3" applyBorder="1" applyAlignment="1" applyProtection="1">
      <alignment horizontal="right" vertical="center" wrapText="1"/>
    </xf>
    <xf numFmtId="0" fontId="2" fillId="0" borderId="20" xfId="3" applyBorder="1" applyAlignment="1" applyProtection="1">
      <alignment horizontal="right" vertical="center" wrapText="1"/>
    </xf>
    <xf numFmtId="0" fontId="3" fillId="3" borderId="21" xfId="4" applyBorder="1" applyProtection="1"/>
    <xf numFmtId="0" fontId="0" fillId="0" borderId="22" xfId="0" applyBorder="1" applyAlignment="1">
      <alignment horizontal="right"/>
    </xf>
    <xf numFmtId="0" fontId="0" fillId="0" borderId="23" xfId="0" applyBorder="1"/>
    <xf numFmtId="167" fontId="0" fillId="0" borderId="0" xfId="0" applyNumberFormat="1" applyAlignment="1">
      <alignment horizontal="right"/>
    </xf>
    <xf numFmtId="9" fontId="9" fillId="0" borderId="0" xfId="1" applyBorder="1" applyProtection="1"/>
    <xf numFmtId="170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0" fontId="0" fillId="0" borderId="5" xfId="0" applyBorder="1"/>
    <xf numFmtId="0" fontId="0" fillId="0" borderId="12" xfId="0" applyBorder="1"/>
  </cellXfs>
  <cellStyles count="6">
    <cellStyle name="Assumption" xfId="2" xr:uid="{00000000-0005-0000-0000-000006000000}"/>
    <cellStyle name="Excel Built-in Heading 2" xfId="3" xr:uid="{00000000-0005-0000-0000-000007000000}"/>
    <cellStyle name="Excel Built-in Input" xfId="4" xr:uid="{00000000-0005-0000-0000-000008000000}"/>
    <cellStyle name="Excel Built-in Output" xfId="5" xr:uid="{00000000-0005-0000-0000-000009000000}"/>
    <cellStyle name="Normal" xfId="0" builtinId="0"/>
    <cellStyle name="Percent" xfId="1" builtinId="5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DDDDDD"/>
      <rgbColor rgb="FF7F7F7F"/>
      <rgbColor rgb="FF9999FF"/>
      <rgbColor rgb="FF993366"/>
      <rgbColor rgb="FFFFFFC5"/>
      <rgbColor rgb="FFDCE6F2"/>
      <rgbColor rgb="FF660066"/>
      <rgbColor rgb="FFFF8080"/>
      <rgbColor rgb="FF236194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6EFCE"/>
      <rgbColor rgb="FFFFEB9C"/>
      <rgbColor rgb="FFA7C0DE"/>
      <rgbColor rgb="FFF7D1D5"/>
      <rgbColor rgb="FFF2F2F2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1F497D"/>
      <rgbColor rgb="FF339966"/>
      <rgbColor rgb="FF003300"/>
      <rgbColor rgb="FF333300"/>
      <rgbColor rgb="FF9C57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Normal="100" workbookViewId="0">
      <selection activeCell="C7" sqref="C7"/>
    </sheetView>
  </sheetViews>
  <sheetFormatPr defaultColWidth="8.54296875" defaultRowHeight="14.5" x14ac:dyDescent="0.35"/>
  <cols>
    <col min="1" max="1" width="18.81640625" customWidth="1"/>
    <col min="2" max="2" width="40.36328125" customWidth="1"/>
    <col min="3" max="3" width="18.26953125" customWidth="1"/>
    <col min="4" max="4" width="24.1796875" customWidth="1"/>
    <col min="5" max="5" width="27" style="1" customWidth="1"/>
    <col min="6" max="6" width="25.08984375" customWidth="1"/>
    <col min="7" max="7" width="19.36328125" customWidth="1"/>
  </cols>
  <sheetData>
    <row r="1" spans="1:7" ht="17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29" x14ac:dyDescent="0.35">
      <c r="A2" s="4" t="s">
        <v>7</v>
      </c>
      <c r="B2" s="5" t="s">
        <v>8</v>
      </c>
      <c r="C2" s="6" t="s">
        <v>13</v>
      </c>
      <c r="D2" s="6" t="s">
        <v>9</v>
      </c>
      <c r="E2" s="6" t="s">
        <v>9</v>
      </c>
      <c r="F2" s="6" t="s">
        <v>10</v>
      </c>
      <c r="G2" s="6" t="s">
        <v>11</v>
      </c>
    </row>
    <row r="3" spans="1:7" ht="29" x14ac:dyDescent="0.35">
      <c r="A3" s="4" t="s">
        <v>12</v>
      </c>
      <c r="B3" s="5" t="s">
        <v>8</v>
      </c>
      <c r="C3" s="6" t="s">
        <v>13</v>
      </c>
      <c r="D3" s="6" t="s">
        <v>9</v>
      </c>
      <c r="E3" s="6" t="s">
        <v>9</v>
      </c>
      <c r="F3" s="6" t="s">
        <v>10</v>
      </c>
      <c r="G3" s="6" t="s">
        <v>11</v>
      </c>
    </row>
    <row r="4" spans="1:7" x14ac:dyDescent="0.35">
      <c r="A4" s="4" t="s">
        <v>14</v>
      </c>
      <c r="B4" s="5" t="s">
        <v>15</v>
      </c>
      <c r="C4" s="6" t="s">
        <v>13</v>
      </c>
      <c r="D4" s="6" t="s">
        <v>9</v>
      </c>
      <c r="E4" s="6" t="s">
        <v>9</v>
      </c>
      <c r="F4" s="6" t="s">
        <v>10</v>
      </c>
      <c r="G4" s="6" t="s">
        <v>11</v>
      </c>
    </row>
    <row r="5" spans="1:7" ht="29" x14ac:dyDescent="0.35">
      <c r="A5" s="4" t="s">
        <v>16</v>
      </c>
      <c r="B5" s="5" t="s">
        <v>8</v>
      </c>
      <c r="C5" s="6" t="s">
        <v>17</v>
      </c>
      <c r="D5" s="6" t="s">
        <v>9</v>
      </c>
      <c r="E5" s="6" t="s">
        <v>9</v>
      </c>
      <c r="F5" s="6" t="s">
        <v>10</v>
      </c>
      <c r="G5" s="6" t="s">
        <v>11</v>
      </c>
    </row>
    <row r="6" spans="1:7" ht="43.5" x14ac:dyDescent="0.35">
      <c r="A6" s="4" t="s">
        <v>18</v>
      </c>
      <c r="B6" s="5" t="s">
        <v>19</v>
      </c>
      <c r="C6" s="6" t="s">
        <v>17</v>
      </c>
      <c r="D6" s="6" t="s">
        <v>9</v>
      </c>
      <c r="E6" s="6" t="s">
        <v>9</v>
      </c>
      <c r="F6" s="6" t="s">
        <v>10</v>
      </c>
      <c r="G6" s="6" t="s">
        <v>11</v>
      </c>
    </row>
    <row r="7" spans="1:7" x14ac:dyDescent="0.35">
      <c r="A7" s="4" t="s">
        <v>20</v>
      </c>
      <c r="B7" s="5" t="s">
        <v>15</v>
      </c>
      <c r="C7" s="6" t="s">
        <v>17</v>
      </c>
      <c r="D7" s="6" t="s">
        <v>9</v>
      </c>
      <c r="E7" s="6" t="s">
        <v>9</v>
      </c>
      <c r="F7" s="6" t="s">
        <v>10</v>
      </c>
      <c r="G7" s="6" t="s">
        <v>11</v>
      </c>
    </row>
    <row r="8" spans="1:7" ht="29" x14ac:dyDescent="0.35">
      <c r="A8" s="4" t="s">
        <v>21</v>
      </c>
      <c r="B8" s="5" t="s">
        <v>8</v>
      </c>
      <c r="C8" s="6" t="s">
        <v>9</v>
      </c>
      <c r="D8" s="6" t="s">
        <v>9</v>
      </c>
      <c r="E8" s="7" t="s">
        <v>22</v>
      </c>
      <c r="F8" s="6" t="s">
        <v>10</v>
      </c>
      <c r="G8" s="6" t="s">
        <v>11</v>
      </c>
    </row>
    <row r="9" spans="1:7" ht="29" x14ac:dyDescent="0.35">
      <c r="A9" s="4" t="s">
        <v>23</v>
      </c>
      <c r="B9" s="5" t="s">
        <v>8</v>
      </c>
      <c r="C9" s="6" t="s">
        <v>13</v>
      </c>
      <c r="D9" s="6" t="s">
        <v>9</v>
      </c>
      <c r="E9" s="7" t="s">
        <v>22</v>
      </c>
      <c r="F9" s="6" t="s">
        <v>10</v>
      </c>
      <c r="G9" s="6" t="s">
        <v>11</v>
      </c>
    </row>
    <row r="10" spans="1:7" x14ac:dyDescent="0.35">
      <c r="A10" s="4" t="s">
        <v>24</v>
      </c>
      <c r="B10" s="5" t="s">
        <v>15</v>
      </c>
      <c r="C10" s="6" t="s">
        <v>13</v>
      </c>
      <c r="D10" s="6" t="s">
        <v>9</v>
      </c>
      <c r="E10" s="7" t="s">
        <v>22</v>
      </c>
      <c r="F10" s="6" t="s">
        <v>10</v>
      </c>
      <c r="G10" s="6" t="s">
        <v>11</v>
      </c>
    </row>
    <row r="11" spans="1:7" ht="29" x14ac:dyDescent="0.35">
      <c r="A11" s="4" t="s">
        <v>25</v>
      </c>
      <c r="B11" s="5" t="s">
        <v>8</v>
      </c>
      <c r="C11" s="6" t="s">
        <v>26</v>
      </c>
      <c r="D11" s="6" t="s">
        <v>9</v>
      </c>
      <c r="E11" s="7" t="s">
        <v>27</v>
      </c>
      <c r="F11" s="6" t="s">
        <v>10</v>
      </c>
      <c r="G11" s="6" t="s">
        <v>11</v>
      </c>
    </row>
    <row r="12" spans="1:7" ht="29" x14ac:dyDescent="0.35">
      <c r="A12" s="4" t="s">
        <v>28</v>
      </c>
      <c r="B12" s="5" t="s">
        <v>8</v>
      </c>
      <c r="C12" s="6" t="s">
        <v>13</v>
      </c>
      <c r="D12" s="6" t="s">
        <v>9</v>
      </c>
      <c r="E12" s="7" t="s">
        <v>27</v>
      </c>
      <c r="F12" s="6" t="s">
        <v>10</v>
      </c>
      <c r="G12" s="6" t="s">
        <v>11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65"/>
  <sheetViews>
    <sheetView zoomScaleNormal="100" workbookViewId="0">
      <pane xSplit="2" ySplit="1" topLeftCell="I2" activePane="bottomRight" state="frozen"/>
      <selection pane="topRight" activeCell="I1" sqref="I1"/>
      <selection pane="bottomLeft" activeCell="A2" sqref="A2"/>
      <selection pane="bottomRight" activeCell="K2" sqref="K2"/>
    </sheetView>
  </sheetViews>
  <sheetFormatPr defaultColWidth="8.54296875" defaultRowHeight="14.5" x14ac:dyDescent="0.35"/>
  <cols>
    <col min="1" max="1" width="16.6328125" customWidth="1"/>
    <col min="2" max="2" width="31.6328125" customWidth="1"/>
    <col min="3" max="3" width="18.36328125" style="8" customWidth="1"/>
    <col min="4" max="4" width="16.81640625" style="8" customWidth="1"/>
    <col min="5" max="5" width="16.81640625" style="9" customWidth="1"/>
    <col min="6" max="6" width="21.54296875" style="9" customWidth="1"/>
    <col min="7" max="8" width="15.6328125" style="9" customWidth="1"/>
    <col min="9" max="9" width="21.26953125" style="9" customWidth="1"/>
    <col min="10" max="10" width="23.90625" style="9" customWidth="1"/>
    <col min="11" max="13" width="15.6328125" style="9" customWidth="1"/>
    <col min="14" max="14" width="17.54296875" style="9" customWidth="1"/>
    <col min="15" max="16" width="15.6328125" style="9" customWidth="1"/>
    <col min="17" max="17" width="18" style="9" customWidth="1"/>
    <col min="18" max="20" width="15.6328125" style="9" customWidth="1"/>
    <col min="21" max="21" width="16.7265625" style="9" customWidth="1"/>
    <col min="22" max="24" width="15.6328125" style="9" customWidth="1"/>
    <col min="25" max="26" width="15.6328125" style="8" customWidth="1"/>
    <col min="1023" max="1024" width="9.08984375" customWidth="1"/>
  </cols>
  <sheetData>
    <row r="1" spans="1:1024" s="14" customFormat="1" ht="51" x14ac:dyDescent="0.35">
      <c r="A1" s="2" t="s">
        <v>29</v>
      </c>
      <c r="B1" s="2" t="s">
        <v>30</v>
      </c>
      <c r="C1" s="10" t="s">
        <v>31</v>
      </c>
      <c r="D1" s="10" t="s">
        <v>32</v>
      </c>
      <c r="E1" s="10" t="s">
        <v>33</v>
      </c>
      <c r="F1" s="11" t="s">
        <v>34</v>
      </c>
      <c r="G1" s="10" t="s">
        <v>35</v>
      </c>
      <c r="H1" s="10" t="s">
        <v>36</v>
      </c>
      <c r="I1" s="10" t="s">
        <v>37</v>
      </c>
      <c r="J1" s="10" t="s">
        <v>38</v>
      </c>
      <c r="K1" s="10" t="s">
        <v>39</v>
      </c>
      <c r="L1" s="10" t="s">
        <v>40</v>
      </c>
      <c r="M1" s="10" t="s">
        <v>41</v>
      </c>
      <c r="N1" s="10" t="s">
        <v>42</v>
      </c>
      <c r="O1" s="10" t="s">
        <v>43</v>
      </c>
      <c r="P1" s="10" t="s">
        <v>44</v>
      </c>
      <c r="Q1" s="10" t="s">
        <v>45</v>
      </c>
      <c r="R1" s="10" t="s">
        <v>46</v>
      </c>
      <c r="S1" s="10" t="s">
        <v>47</v>
      </c>
      <c r="T1" s="10" t="s">
        <v>48</v>
      </c>
      <c r="U1" s="10" t="s">
        <v>49</v>
      </c>
      <c r="V1" s="10" t="s">
        <v>50</v>
      </c>
      <c r="W1" s="10" t="s">
        <v>51</v>
      </c>
      <c r="X1" s="10" t="s">
        <v>52</v>
      </c>
      <c r="Y1" s="3" t="s">
        <v>53</v>
      </c>
      <c r="Z1" s="3" t="s">
        <v>54</v>
      </c>
      <c r="AA1" s="12"/>
      <c r="AB1" s="12"/>
      <c r="AC1" s="12"/>
      <c r="AD1" s="12"/>
      <c r="AE1" s="12"/>
      <c r="AF1" s="12"/>
      <c r="AG1" s="13"/>
      <c r="AH1" s="13"/>
      <c r="AMJ1"/>
    </row>
    <row r="2" spans="1:1024" x14ac:dyDescent="0.35">
      <c r="A2" s="15" t="s">
        <v>9</v>
      </c>
      <c r="B2" s="16" t="s">
        <v>55</v>
      </c>
      <c r="C2" s="17" t="s">
        <v>56</v>
      </c>
      <c r="D2" s="17" t="s">
        <v>57</v>
      </c>
      <c r="E2" s="17" t="s">
        <v>58</v>
      </c>
      <c r="F2" s="17">
        <f t="shared" ref="F2:F31" si="0">G2*H2</f>
        <v>1116</v>
      </c>
      <c r="G2" s="17">
        <v>372</v>
      </c>
      <c r="H2" s="17">
        <v>3</v>
      </c>
      <c r="I2" s="18" t="s">
        <v>59</v>
      </c>
      <c r="J2" s="18">
        <v>2027</v>
      </c>
      <c r="K2" s="17">
        <v>12.744</v>
      </c>
      <c r="L2" s="17">
        <v>25.9</v>
      </c>
      <c r="M2" s="17">
        <v>2.1</v>
      </c>
      <c r="N2" s="17">
        <v>2.1</v>
      </c>
      <c r="O2" s="19">
        <v>0.3</v>
      </c>
      <c r="P2" s="17">
        <v>98</v>
      </c>
      <c r="Q2" s="17">
        <v>1133</v>
      </c>
      <c r="R2" s="17" t="s">
        <v>59</v>
      </c>
      <c r="S2" s="17" t="s">
        <v>59</v>
      </c>
      <c r="T2" s="17" t="s">
        <v>59</v>
      </c>
      <c r="U2" s="17" t="s">
        <v>59</v>
      </c>
      <c r="V2" s="17" t="s">
        <v>59</v>
      </c>
      <c r="W2" s="17"/>
      <c r="X2" s="17"/>
      <c r="Y2" s="20">
        <v>-25.94444</v>
      </c>
      <c r="Z2" s="21">
        <v>29.79166</v>
      </c>
      <c r="AA2" s="12"/>
      <c r="AB2" s="22"/>
      <c r="AC2" s="22"/>
      <c r="AD2" s="12"/>
      <c r="AE2" s="12"/>
      <c r="AF2" s="12"/>
      <c r="AG2" s="13"/>
      <c r="AH2" s="13"/>
    </row>
    <row r="3" spans="1:1024" x14ac:dyDescent="0.35">
      <c r="A3" s="23" t="s">
        <v>9</v>
      </c>
      <c r="B3" s="24" t="s">
        <v>60</v>
      </c>
      <c r="C3" s="25" t="str">
        <f>C2</f>
        <v>coal</v>
      </c>
      <c r="D3" s="25" t="s">
        <v>57</v>
      </c>
      <c r="E3" s="25" t="str">
        <f>E2</f>
        <v>Existing</v>
      </c>
      <c r="F3" s="25">
        <f t="shared" si="0"/>
        <v>1116</v>
      </c>
      <c r="G3" s="25">
        <v>372</v>
      </c>
      <c r="H3" s="25">
        <f>H2</f>
        <v>3</v>
      </c>
      <c r="I3" s="25" t="str">
        <f>I2</f>
        <v>-</v>
      </c>
      <c r="J3" s="26">
        <v>2030</v>
      </c>
      <c r="K3" s="25">
        <f t="shared" ref="K3:P3" si="1">K2</f>
        <v>12.744</v>
      </c>
      <c r="L3" s="25">
        <f t="shared" si="1"/>
        <v>25.9</v>
      </c>
      <c r="M3" s="25">
        <f t="shared" si="1"/>
        <v>2.1</v>
      </c>
      <c r="N3" s="25">
        <f t="shared" si="1"/>
        <v>2.1</v>
      </c>
      <c r="O3" s="27">
        <f t="shared" si="1"/>
        <v>0.3</v>
      </c>
      <c r="P3" s="25">
        <f t="shared" si="1"/>
        <v>98</v>
      </c>
      <c r="Q3" s="25">
        <v>1133</v>
      </c>
      <c r="R3" s="25" t="str">
        <f t="shared" ref="R3:Z3" si="2">R2</f>
        <v>-</v>
      </c>
      <c r="S3" s="25" t="str">
        <f t="shared" si="2"/>
        <v>-</v>
      </c>
      <c r="T3" s="25" t="str">
        <f t="shared" si="2"/>
        <v>-</v>
      </c>
      <c r="U3" s="25" t="str">
        <f t="shared" si="2"/>
        <v>-</v>
      </c>
      <c r="V3" s="25" t="str">
        <f t="shared" si="2"/>
        <v>-</v>
      </c>
      <c r="W3" s="25">
        <f t="shared" si="2"/>
        <v>0</v>
      </c>
      <c r="X3" s="25">
        <f t="shared" si="2"/>
        <v>0</v>
      </c>
      <c r="Y3" s="28">
        <f t="shared" si="2"/>
        <v>-25.94444</v>
      </c>
      <c r="Z3" s="29">
        <f t="shared" si="2"/>
        <v>29.79166</v>
      </c>
      <c r="AA3" s="12"/>
      <c r="AB3" s="22"/>
      <c r="AC3" s="22"/>
      <c r="AD3" s="12"/>
      <c r="AE3" s="12"/>
      <c r="AF3" s="12"/>
      <c r="AG3" s="13"/>
      <c r="AH3" s="13"/>
    </row>
    <row r="4" spans="1:1024" x14ac:dyDescent="0.35">
      <c r="A4" s="23" t="s">
        <v>9</v>
      </c>
      <c r="B4" s="24" t="s">
        <v>61</v>
      </c>
      <c r="C4" s="30" t="s">
        <v>56</v>
      </c>
      <c r="D4" s="30" t="s">
        <v>57</v>
      </c>
      <c r="E4" s="30" t="s">
        <v>58</v>
      </c>
      <c r="F4" s="30">
        <f t="shared" si="0"/>
        <v>740</v>
      </c>
      <c r="G4" s="30">
        <v>370</v>
      </c>
      <c r="H4" s="30">
        <v>2</v>
      </c>
      <c r="I4" s="31" t="s">
        <v>59</v>
      </c>
      <c r="J4" s="31">
        <v>2022</v>
      </c>
      <c r="K4" s="32">
        <v>13.584</v>
      </c>
      <c r="L4" s="31">
        <v>32.299999999999997</v>
      </c>
      <c r="M4" s="31">
        <v>1.1000000000000001</v>
      </c>
      <c r="N4" s="31">
        <v>1.1000000000000001</v>
      </c>
      <c r="O4" s="33">
        <f t="shared" ref="O4:O42" si="3">O3</f>
        <v>0.3</v>
      </c>
      <c r="P4" s="31">
        <v>98</v>
      </c>
      <c r="Q4" s="31">
        <v>1133</v>
      </c>
      <c r="R4" s="31" t="s">
        <v>59</v>
      </c>
      <c r="S4" s="31" t="s">
        <v>59</v>
      </c>
      <c r="T4" s="31" t="s">
        <v>59</v>
      </c>
      <c r="U4" s="31" t="s">
        <v>59</v>
      </c>
      <c r="V4" s="31" t="s">
        <v>59</v>
      </c>
      <c r="W4" s="31"/>
      <c r="X4" s="31"/>
      <c r="Y4" s="34">
        <v>-26.620069999999998</v>
      </c>
      <c r="Z4" s="35">
        <v>30.09113</v>
      </c>
      <c r="AA4" s="12"/>
      <c r="AB4" s="22"/>
      <c r="AC4" s="22"/>
      <c r="AD4" s="12"/>
      <c r="AE4" s="12"/>
      <c r="AF4" s="12"/>
      <c r="AG4" s="13"/>
      <c r="AH4" s="13"/>
    </row>
    <row r="5" spans="1:1024" x14ac:dyDescent="0.35">
      <c r="A5" s="23" t="s">
        <v>9</v>
      </c>
      <c r="B5" s="24" t="s">
        <v>62</v>
      </c>
      <c r="C5" s="30" t="s">
        <v>56</v>
      </c>
      <c r="D5" s="30" t="s">
        <v>57</v>
      </c>
      <c r="E5" s="30" t="s">
        <v>58</v>
      </c>
      <c r="F5" s="30">
        <f t="shared" si="0"/>
        <v>370</v>
      </c>
      <c r="G5" s="30">
        <v>370</v>
      </c>
      <c r="H5" s="30">
        <v>1</v>
      </c>
      <c r="I5" s="31" t="s">
        <v>59</v>
      </c>
      <c r="J5" s="31">
        <v>2024</v>
      </c>
      <c r="K5" s="32">
        <v>14.28</v>
      </c>
      <c r="L5" s="31">
        <v>32.299999999999997</v>
      </c>
      <c r="M5" s="31">
        <v>1.1000000000000001</v>
      </c>
      <c r="N5" s="31">
        <v>1.1000000000000001</v>
      </c>
      <c r="O5" s="33">
        <f t="shared" si="3"/>
        <v>0.3</v>
      </c>
      <c r="P5" s="31">
        <v>98</v>
      </c>
      <c r="Q5" s="31">
        <v>1133</v>
      </c>
      <c r="R5" s="31" t="s">
        <v>59</v>
      </c>
      <c r="S5" s="31" t="s">
        <v>59</v>
      </c>
      <c r="T5" s="31" t="s">
        <v>59</v>
      </c>
      <c r="U5" s="31" t="s">
        <v>59</v>
      </c>
      <c r="V5" s="31" t="s">
        <v>59</v>
      </c>
      <c r="W5" s="31"/>
      <c r="X5" s="31"/>
      <c r="Y5" s="34">
        <v>-26.620069999999998</v>
      </c>
      <c r="Z5" s="35">
        <v>30.09113</v>
      </c>
      <c r="AA5" s="12"/>
      <c r="AB5" s="22"/>
      <c r="AC5" s="22"/>
      <c r="AD5" s="12"/>
      <c r="AE5" s="12"/>
      <c r="AF5" s="12"/>
      <c r="AG5" s="13"/>
      <c r="AH5" s="13"/>
    </row>
    <row r="6" spans="1:1024" x14ac:dyDescent="0.35">
      <c r="A6" s="23" t="s">
        <v>9</v>
      </c>
      <c r="B6" s="24" t="s">
        <v>63</v>
      </c>
      <c r="C6" s="25" t="s">
        <v>56</v>
      </c>
      <c r="D6" s="25" t="s">
        <v>57</v>
      </c>
      <c r="E6" s="25" t="s">
        <v>58</v>
      </c>
      <c r="F6" s="25">
        <f t="shared" si="0"/>
        <v>1150</v>
      </c>
      <c r="G6" s="25">
        <v>575</v>
      </c>
      <c r="H6" s="25">
        <v>2</v>
      </c>
      <c r="I6" s="26" t="s">
        <v>59</v>
      </c>
      <c r="J6" s="26">
        <v>2032</v>
      </c>
      <c r="K6" s="36">
        <v>12.066000000000001</v>
      </c>
      <c r="L6" s="36">
        <v>18</v>
      </c>
      <c r="M6" s="36">
        <v>3.3</v>
      </c>
      <c r="N6" s="36">
        <v>3.3</v>
      </c>
      <c r="O6" s="37">
        <f t="shared" si="3"/>
        <v>0.3</v>
      </c>
      <c r="P6" s="36">
        <v>98</v>
      </c>
      <c r="Q6" s="36">
        <v>1133</v>
      </c>
      <c r="R6" s="36" t="s">
        <v>59</v>
      </c>
      <c r="S6" s="36" t="s">
        <v>59</v>
      </c>
      <c r="T6" s="36" t="s">
        <v>59</v>
      </c>
      <c r="U6" s="36" t="s">
        <v>59</v>
      </c>
      <c r="V6" s="36" t="s">
        <v>59</v>
      </c>
      <c r="W6" s="36"/>
      <c r="X6" s="36"/>
      <c r="Y6" s="38">
        <v>-25.959540000000001</v>
      </c>
      <c r="Z6" s="39">
        <v>29.34094</v>
      </c>
      <c r="AA6" s="12"/>
      <c r="AB6" s="22"/>
      <c r="AC6" s="22"/>
      <c r="AD6" s="12"/>
      <c r="AE6" s="12"/>
      <c r="AF6" s="12"/>
      <c r="AG6" s="13"/>
      <c r="AH6" s="13"/>
    </row>
    <row r="7" spans="1:1024" x14ac:dyDescent="0.35">
      <c r="A7" s="23" t="s">
        <v>9</v>
      </c>
      <c r="B7" s="24" t="s">
        <v>64</v>
      </c>
      <c r="C7" s="25" t="s">
        <v>56</v>
      </c>
      <c r="D7" s="25" t="s">
        <v>57</v>
      </c>
      <c r="E7" s="25" t="s">
        <v>58</v>
      </c>
      <c r="F7" s="25">
        <f t="shared" si="0"/>
        <v>1725</v>
      </c>
      <c r="G7" s="25">
        <v>575</v>
      </c>
      <c r="H7" s="25">
        <v>3</v>
      </c>
      <c r="I7" s="26"/>
      <c r="J7" s="26">
        <v>2035</v>
      </c>
      <c r="K7" s="25">
        <f>K6</f>
        <v>12.066000000000001</v>
      </c>
      <c r="L7" s="25">
        <f>L6</f>
        <v>18</v>
      </c>
      <c r="M7" s="25">
        <f>M6</f>
        <v>3.3</v>
      </c>
      <c r="N7" s="25">
        <f>N6</f>
        <v>3.3</v>
      </c>
      <c r="O7" s="37">
        <f t="shared" si="3"/>
        <v>0.3</v>
      </c>
      <c r="P7" s="25">
        <f t="shared" ref="P7:Z7" si="4">P6</f>
        <v>98</v>
      </c>
      <c r="Q7" s="25">
        <f t="shared" si="4"/>
        <v>1133</v>
      </c>
      <c r="R7" s="25" t="str">
        <f t="shared" si="4"/>
        <v>-</v>
      </c>
      <c r="S7" s="25" t="str">
        <f t="shared" si="4"/>
        <v>-</v>
      </c>
      <c r="T7" s="25" t="str">
        <f t="shared" si="4"/>
        <v>-</v>
      </c>
      <c r="U7" s="25" t="str">
        <f t="shared" si="4"/>
        <v>-</v>
      </c>
      <c r="V7" s="25" t="str">
        <f t="shared" si="4"/>
        <v>-</v>
      </c>
      <c r="W7" s="25">
        <f t="shared" si="4"/>
        <v>0</v>
      </c>
      <c r="X7" s="25">
        <f t="shared" si="4"/>
        <v>0</v>
      </c>
      <c r="Y7" s="28">
        <f t="shared" si="4"/>
        <v>-25.959540000000001</v>
      </c>
      <c r="Z7" s="29">
        <f t="shared" si="4"/>
        <v>29.34094</v>
      </c>
      <c r="AA7" s="12"/>
      <c r="AB7" s="22"/>
      <c r="AC7" s="22"/>
      <c r="AD7" s="12"/>
      <c r="AE7" s="12"/>
      <c r="AF7" s="12"/>
      <c r="AG7" s="13"/>
      <c r="AH7" s="13"/>
    </row>
    <row r="8" spans="1:1024" x14ac:dyDescent="0.35">
      <c r="A8" s="23" t="s">
        <v>9</v>
      </c>
      <c r="B8" s="24" t="s">
        <v>65</v>
      </c>
      <c r="C8" s="30" t="s">
        <v>56</v>
      </c>
      <c r="D8" s="30" t="s">
        <v>57</v>
      </c>
      <c r="E8" s="30" t="s">
        <v>58</v>
      </c>
      <c r="F8" s="30">
        <f t="shared" si="0"/>
        <v>286</v>
      </c>
      <c r="G8" s="30">
        <v>143</v>
      </c>
      <c r="H8" s="30">
        <v>2</v>
      </c>
      <c r="I8" s="31" t="s">
        <v>59</v>
      </c>
      <c r="J8" s="31">
        <v>2019</v>
      </c>
      <c r="K8" s="30">
        <v>13.79</v>
      </c>
      <c r="L8" s="30">
        <v>29.8</v>
      </c>
      <c r="M8" s="30">
        <v>0.9</v>
      </c>
      <c r="N8" s="30">
        <v>0.9</v>
      </c>
      <c r="O8" s="33">
        <f t="shared" si="3"/>
        <v>0.3</v>
      </c>
      <c r="P8" s="30">
        <v>98</v>
      </c>
      <c r="Q8" s="30">
        <v>1133</v>
      </c>
      <c r="R8" s="30" t="s">
        <v>59</v>
      </c>
      <c r="S8" s="30" t="s">
        <v>59</v>
      </c>
      <c r="T8" s="30" t="s">
        <v>59</v>
      </c>
      <c r="U8" s="30" t="s">
        <v>59</v>
      </c>
      <c r="V8" s="30" t="s">
        <v>59</v>
      </c>
      <c r="W8" s="30"/>
      <c r="X8" s="30"/>
      <c r="Y8" s="34">
        <v>-26.769549999999999</v>
      </c>
      <c r="Z8" s="35">
        <v>28.499510000000001</v>
      </c>
      <c r="AA8" s="12"/>
      <c r="AB8" s="22"/>
      <c r="AC8" s="22"/>
      <c r="AD8" s="12"/>
      <c r="AE8" s="12"/>
      <c r="AF8" s="12"/>
      <c r="AG8" s="13"/>
      <c r="AH8" s="13"/>
    </row>
    <row r="9" spans="1:1024" x14ac:dyDescent="0.35">
      <c r="A9" s="23" t="s">
        <v>9</v>
      </c>
      <c r="B9" s="24" t="s">
        <v>66</v>
      </c>
      <c r="C9" s="30" t="s">
        <v>56</v>
      </c>
      <c r="D9" s="30" t="s">
        <v>57</v>
      </c>
      <c r="E9" s="30" t="s">
        <v>58</v>
      </c>
      <c r="F9" s="30">
        <f t="shared" si="0"/>
        <v>286</v>
      </c>
      <c r="G9" s="30">
        <v>143</v>
      </c>
      <c r="H9" s="30">
        <v>2</v>
      </c>
      <c r="I9" s="31"/>
      <c r="J9" s="31">
        <v>2020</v>
      </c>
      <c r="K9" s="30">
        <f>K8</f>
        <v>13.79</v>
      </c>
      <c r="L9" s="30">
        <f>L8</f>
        <v>29.8</v>
      </c>
      <c r="M9" s="30">
        <f>M8</f>
        <v>0.9</v>
      </c>
      <c r="N9" s="30">
        <f>N8</f>
        <v>0.9</v>
      </c>
      <c r="O9" s="33">
        <f t="shared" si="3"/>
        <v>0.3</v>
      </c>
      <c r="P9" s="30">
        <f>P8</f>
        <v>98</v>
      </c>
      <c r="Q9" s="30">
        <v>1133</v>
      </c>
      <c r="R9" s="30" t="str">
        <f t="shared" ref="R9:Z9" si="5">R8</f>
        <v>-</v>
      </c>
      <c r="S9" s="30" t="str">
        <f t="shared" si="5"/>
        <v>-</v>
      </c>
      <c r="T9" s="30" t="str">
        <f t="shared" si="5"/>
        <v>-</v>
      </c>
      <c r="U9" s="30" t="str">
        <f t="shared" si="5"/>
        <v>-</v>
      </c>
      <c r="V9" s="30" t="str">
        <f t="shared" si="5"/>
        <v>-</v>
      </c>
      <c r="W9" s="30">
        <f t="shared" si="5"/>
        <v>0</v>
      </c>
      <c r="X9" s="30">
        <f t="shared" si="5"/>
        <v>0</v>
      </c>
      <c r="Y9" s="34">
        <f t="shared" si="5"/>
        <v>-26.769549999999999</v>
      </c>
      <c r="Z9" s="35">
        <f t="shared" si="5"/>
        <v>28.499510000000001</v>
      </c>
      <c r="AA9" s="12"/>
      <c r="AB9" s="22"/>
      <c r="AC9" s="22"/>
      <c r="AD9" s="12"/>
      <c r="AE9" s="12"/>
      <c r="AF9" s="12"/>
      <c r="AG9" s="13"/>
      <c r="AH9" s="13"/>
    </row>
    <row r="10" spans="1:1024" x14ac:dyDescent="0.35">
      <c r="A10" s="23" t="s">
        <v>9</v>
      </c>
      <c r="B10" s="24" t="s">
        <v>67</v>
      </c>
      <c r="C10" s="40" t="s">
        <v>56</v>
      </c>
      <c r="D10" s="40" t="s">
        <v>57</v>
      </c>
      <c r="E10" s="40" t="s">
        <v>58</v>
      </c>
      <c r="F10" s="40">
        <f t="shared" si="0"/>
        <v>440</v>
      </c>
      <c r="G10" s="40">
        <v>110</v>
      </c>
      <c r="H10" s="40">
        <v>4</v>
      </c>
      <c r="I10" s="41" t="s">
        <v>59</v>
      </c>
      <c r="J10" s="41">
        <v>2021</v>
      </c>
      <c r="K10" s="40">
        <v>13.266</v>
      </c>
      <c r="L10" s="40">
        <v>28.7</v>
      </c>
      <c r="M10" s="40">
        <v>1.1000000000000001</v>
      </c>
      <c r="N10" s="40">
        <v>1.1000000000000001</v>
      </c>
      <c r="O10" s="37">
        <f t="shared" si="3"/>
        <v>0.3</v>
      </c>
      <c r="P10" s="40">
        <v>98</v>
      </c>
      <c r="Q10" s="40">
        <v>1133</v>
      </c>
      <c r="R10" s="40" t="s">
        <v>59</v>
      </c>
      <c r="S10" s="40" t="s">
        <v>59</v>
      </c>
      <c r="T10" s="40" t="s">
        <v>59</v>
      </c>
      <c r="U10" s="40" t="s">
        <v>59</v>
      </c>
      <c r="V10" s="40" t="s">
        <v>59</v>
      </c>
      <c r="W10" s="40"/>
      <c r="X10" s="40"/>
      <c r="Y10" s="42">
        <v>-26.031379999999999</v>
      </c>
      <c r="Z10" s="43">
        <v>29.601379999999999</v>
      </c>
      <c r="AA10" s="12"/>
      <c r="AB10" s="22"/>
      <c r="AC10" s="22"/>
      <c r="AD10" s="12"/>
      <c r="AE10" s="12"/>
      <c r="AF10" s="12"/>
      <c r="AG10" s="13"/>
      <c r="AH10" s="13"/>
    </row>
    <row r="11" spans="1:1024" x14ac:dyDescent="0.35">
      <c r="A11" s="23" t="s">
        <v>9</v>
      </c>
      <c r="B11" s="24" t="s">
        <v>68</v>
      </c>
      <c r="C11" s="40" t="s">
        <v>56</v>
      </c>
      <c r="D11" s="40" t="s">
        <v>57</v>
      </c>
      <c r="E11" s="40" t="s">
        <v>58</v>
      </c>
      <c r="F11" s="40">
        <f t="shared" si="0"/>
        <v>440</v>
      </c>
      <c r="G11" s="40">
        <v>110</v>
      </c>
      <c r="H11" s="40">
        <v>4</v>
      </c>
      <c r="I11" s="41"/>
      <c r="J11" s="41">
        <v>2023</v>
      </c>
      <c r="K11" s="40">
        <f>K10</f>
        <v>13.266</v>
      </c>
      <c r="L11" s="40">
        <f>L10</f>
        <v>28.7</v>
      </c>
      <c r="M11" s="40">
        <f>M10</f>
        <v>1.1000000000000001</v>
      </c>
      <c r="N11" s="40">
        <f>N10</f>
        <v>1.1000000000000001</v>
      </c>
      <c r="O11" s="37">
        <f t="shared" si="3"/>
        <v>0.3</v>
      </c>
      <c r="P11" s="40">
        <f>P10</f>
        <v>98</v>
      </c>
      <c r="Q11" s="40">
        <v>1133</v>
      </c>
      <c r="R11" s="40" t="str">
        <f t="shared" ref="R11:Z11" si="6">R10</f>
        <v>-</v>
      </c>
      <c r="S11" s="40" t="str">
        <f t="shared" si="6"/>
        <v>-</v>
      </c>
      <c r="T11" s="40" t="str">
        <f t="shared" si="6"/>
        <v>-</v>
      </c>
      <c r="U11" s="40" t="str">
        <f t="shared" si="6"/>
        <v>-</v>
      </c>
      <c r="V11" s="40" t="str">
        <f t="shared" si="6"/>
        <v>-</v>
      </c>
      <c r="W11" s="40">
        <f t="shared" si="6"/>
        <v>0</v>
      </c>
      <c r="X11" s="40">
        <f t="shared" si="6"/>
        <v>0</v>
      </c>
      <c r="Y11" s="42">
        <f t="shared" si="6"/>
        <v>-26.031379999999999</v>
      </c>
      <c r="Z11" s="43">
        <f t="shared" si="6"/>
        <v>29.601379999999999</v>
      </c>
      <c r="AA11" s="12"/>
      <c r="AB11" s="22"/>
      <c r="AC11" s="22"/>
      <c r="AD11" s="12"/>
      <c r="AE11" s="12"/>
      <c r="AF11" s="12"/>
      <c r="AG11" s="13"/>
      <c r="AH11" s="13"/>
    </row>
    <row r="12" spans="1:1024" x14ac:dyDescent="0.35">
      <c r="A12" s="23" t="s">
        <v>9</v>
      </c>
      <c r="B12" s="24" t="s">
        <v>69</v>
      </c>
      <c r="C12" s="30" t="s">
        <v>56</v>
      </c>
      <c r="D12" s="30" t="s">
        <v>57</v>
      </c>
      <c r="E12" s="30" t="s">
        <v>58</v>
      </c>
      <c r="F12" s="30">
        <f t="shared" si="0"/>
        <v>1920</v>
      </c>
      <c r="G12" s="30">
        <v>640</v>
      </c>
      <c r="H12" s="30">
        <v>3</v>
      </c>
      <c r="I12" s="31" t="s">
        <v>59</v>
      </c>
      <c r="J12" s="31">
        <v>2041</v>
      </c>
      <c r="K12" s="30">
        <v>11.782</v>
      </c>
      <c r="L12" s="30">
        <v>24.3</v>
      </c>
      <c r="M12" s="30">
        <v>1.8</v>
      </c>
      <c r="N12" s="30">
        <v>1.8</v>
      </c>
      <c r="O12" s="33">
        <f t="shared" si="3"/>
        <v>0.3</v>
      </c>
      <c r="P12" s="30">
        <v>98</v>
      </c>
      <c r="Q12" s="30">
        <v>1133</v>
      </c>
      <c r="R12" s="30" t="s">
        <v>59</v>
      </c>
      <c r="S12" s="30" t="s">
        <v>59</v>
      </c>
      <c r="T12" s="30" t="s">
        <v>59</v>
      </c>
      <c r="U12" s="30" t="s">
        <v>59</v>
      </c>
      <c r="V12" s="30" t="s">
        <v>59</v>
      </c>
      <c r="W12" s="30"/>
      <c r="X12" s="30"/>
      <c r="Y12" s="34">
        <v>-26.088049999999999</v>
      </c>
      <c r="Z12" s="35">
        <v>28.968879999999999</v>
      </c>
      <c r="AA12" s="12"/>
      <c r="AB12" s="22"/>
      <c r="AC12" s="22"/>
      <c r="AD12" s="12"/>
      <c r="AE12" s="12"/>
      <c r="AF12" s="12"/>
      <c r="AG12" s="13"/>
      <c r="AH12" s="13"/>
    </row>
    <row r="13" spans="1:1024" x14ac:dyDescent="0.35">
      <c r="A13" s="23" t="s">
        <v>9</v>
      </c>
      <c r="B13" s="24" t="s">
        <v>70</v>
      </c>
      <c r="C13" s="30" t="s">
        <v>56</v>
      </c>
      <c r="D13" s="30" t="s">
        <v>57</v>
      </c>
      <c r="E13" s="30" t="s">
        <v>58</v>
      </c>
      <c r="F13" s="30">
        <f t="shared" si="0"/>
        <v>1920</v>
      </c>
      <c r="G13" s="30">
        <v>640</v>
      </c>
      <c r="H13" s="30">
        <v>3</v>
      </c>
      <c r="I13" s="31"/>
      <c r="J13" s="31">
        <v>2044</v>
      </c>
      <c r="K13" s="30">
        <f>K12</f>
        <v>11.782</v>
      </c>
      <c r="L13" s="30">
        <f>L12</f>
        <v>24.3</v>
      </c>
      <c r="M13" s="30">
        <f>M12</f>
        <v>1.8</v>
      </c>
      <c r="N13" s="30">
        <f>N12</f>
        <v>1.8</v>
      </c>
      <c r="O13" s="33">
        <f t="shared" si="3"/>
        <v>0.3</v>
      </c>
      <c r="P13" s="30">
        <f t="shared" ref="P13:Z13" si="7">P12</f>
        <v>98</v>
      </c>
      <c r="Q13" s="30">
        <f t="shared" si="7"/>
        <v>1133</v>
      </c>
      <c r="R13" s="30" t="str">
        <f t="shared" si="7"/>
        <v>-</v>
      </c>
      <c r="S13" s="30" t="str">
        <f t="shared" si="7"/>
        <v>-</v>
      </c>
      <c r="T13" s="30" t="str">
        <f t="shared" si="7"/>
        <v>-</v>
      </c>
      <c r="U13" s="30" t="str">
        <f t="shared" si="7"/>
        <v>-</v>
      </c>
      <c r="V13" s="30" t="str">
        <f t="shared" si="7"/>
        <v>-</v>
      </c>
      <c r="W13" s="30">
        <f t="shared" si="7"/>
        <v>0</v>
      </c>
      <c r="X13" s="30">
        <f t="shared" si="7"/>
        <v>0</v>
      </c>
      <c r="Y13" s="34">
        <f t="shared" si="7"/>
        <v>-26.088049999999999</v>
      </c>
      <c r="Z13" s="35">
        <f t="shared" si="7"/>
        <v>28.968879999999999</v>
      </c>
      <c r="AA13" s="12"/>
      <c r="AB13" s="22"/>
      <c r="AC13" s="22"/>
      <c r="AD13" s="12"/>
      <c r="AE13" s="12"/>
      <c r="AF13" s="12"/>
      <c r="AG13" s="13"/>
      <c r="AH13" s="13"/>
    </row>
    <row r="14" spans="1:1024" x14ac:dyDescent="0.35">
      <c r="A14" s="23" t="s">
        <v>9</v>
      </c>
      <c r="B14" s="24" t="s">
        <v>71</v>
      </c>
      <c r="C14" s="25" t="s">
        <v>56</v>
      </c>
      <c r="D14" s="25" t="s">
        <v>57</v>
      </c>
      <c r="E14" s="25" t="s">
        <v>58</v>
      </c>
      <c r="F14" s="25">
        <f t="shared" si="0"/>
        <v>114</v>
      </c>
      <c r="G14" s="25">
        <v>114</v>
      </c>
      <c r="H14" s="25">
        <v>1</v>
      </c>
      <c r="I14" s="26" t="s">
        <v>59</v>
      </c>
      <c r="J14" s="26">
        <v>2022</v>
      </c>
      <c r="K14" s="25">
        <v>15.122999999999999</v>
      </c>
      <c r="L14" s="25">
        <v>34.700000000000003</v>
      </c>
      <c r="M14" s="25">
        <v>0.5</v>
      </c>
      <c r="N14" s="25">
        <v>0.5</v>
      </c>
      <c r="O14" s="37">
        <f t="shared" si="3"/>
        <v>0.3</v>
      </c>
      <c r="P14" s="25">
        <v>98</v>
      </c>
      <c r="Q14" s="25">
        <v>1133</v>
      </c>
      <c r="R14" s="25" t="s">
        <v>59</v>
      </c>
      <c r="S14" s="25" t="s">
        <v>59</v>
      </c>
      <c r="T14" s="25" t="s">
        <v>59</v>
      </c>
      <c r="U14" s="25" t="s">
        <v>59</v>
      </c>
      <c r="V14" s="25" t="s">
        <v>59</v>
      </c>
      <c r="W14" s="25"/>
      <c r="X14" s="25"/>
      <c r="Y14" s="28">
        <v>-26.090779999999999</v>
      </c>
      <c r="Z14" s="29">
        <v>29.474460000000001</v>
      </c>
      <c r="AA14" s="12"/>
      <c r="AB14" s="22"/>
      <c r="AC14" s="22"/>
      <c r="AD14" s="12"/>
      <c r="AE14" s="12"/>
      <c r="AF14" s="12"/>
      <c r="AG14" s="13"/>
      <c r="AH14" s="13"/>
    </row>
    <row r="15" spans="1:1024" x14ac:dyDescent="0.35">
      <c r="A15" s="23" t="s">
        <v>9</v>
      </c>
      <c r="B15" s="24" t="s">
        <v>72</v>
      </c>
      <c r="C15" s="30" t="s">
        <v>56</v>
      </c>
      <c r="D15" s="30" t="s">
        <v>57</v>
      </c>
      <c r="E15" s="30" t="s">
        <v>58</v>
      </c>
      <c r="F15" s="30">
        <f t="shared" si="0"/>
        <v>1425</v>
      </c>
      <c r="G15" s="30">
        <v>475</v>
      </c>
      <c r="H15" s="30">
        <v>3</v>
      </c>
      <c r="I15" s="31" t="s">
        <v>59</v>
      </c>
      <c r="J15" s="31">
        <v>2024</v>
      </c>
      <c r="K15" s="30">
        <v>12.994999999999999</v>
      </c>
      <c r="L15" s="30">
        <v>28.6</v>
      </c>
      <c r="M15" s="30">
        <v>3.6</v>
      </c>
      <c r="N15" s="30">
        <v>3.6</v>
      </c>
      <c r="O15" s="33">
        <f t="shared" si="3"/>
        <v>0.3</v>
      </c>
      <c r="P15" s="30">
        <v>98</v>
      </c>
      <c r="Q15" s="30">
        <v>1133</v>
      </c>
      <c r="R15" s="30" t="s">
        <v>59</v>
      </c>
      <c r="S15" s="30" t="s">
        <v>59</v>
      </c>
      <c r="T15" s="30" t="s">
        <v>59</v>
      </c>
      <c r="U15" s="30" t="s">
        <v>59</v>
      </c>
      <c r="V15" s="30" t="s">
        <v>59</v>
      </c>
      <c r="W15" s="30"/>
      <c r="X15" s="30"/>
      <c r="Y15" s="34">
        <v>-26.25404</v>
      </c>
      <c r="Z15" s="35">
        <v>29.18008</v>
      </c>
      <c r="AA15" s="12"/>
      <c r="AB15" s="22"/>
      <c r="AC15" s="22"/>
      <c r="AD15" s="12"/>
      <c r="AE15" s="12"/>
      <c r="AF15" s="12"/>
      <c r="AG15" s="13"/>
      <c r="AH15" s="13"/>
    </row>
    <row r="16" spans="1:1024" x14ac:dyDescent="0.35">
      <c r="A16" s="23" t="s">
        <v>9</v>
      </c>
      <c r="B16" s="24" t="s">
        <v>73</v>
      </c>
      <c r="C16" s="30" t="s">
        <v>56</v>
      </c>
      <c r="D16" s="30" t="s">
        <v>57</v>
      </c>
      <c r="E16" s="30" t="s">
        <v>58</v>
      </c>
      <c r="F16" s="30">
        <f t="shared" si="0"/>
        <v>1425</v>
      </c>
      <c r="G16" s="30">
        <v>475</v>
      </c>
      <c r="H16" s="30">
        <v>3</v>
      </c>
      <c r="I16" s="31"/>
      <c r="J16" s="31">
        <v>2028</v>
      </c>
      <c r="K16" s="30">
        <f>K15</f>
        <v>12.994999999999999</v>
      </c>
      <c r="L16" s="30">
        <f>L15</f>
        <v>28.6</v>
      </c>
      <c r="M16" s="30">
        <f>M15</f>
        <v>3.6</v>
      </c>
      <c r="N16" s="30">
        <f>N15</f>
        <v>3.6</v>
      </c>
      <c r="O16" s="33">
        <f t="shared" si="3"/>
        <v>0.3</v>
      </c>
      <c r="P16" s="30">
        <v>98</v>
      </c>
      <c r="Q16" s="30">
        <f t="shared" ref="Q16:Z16" si="8">Q15</f>
        <v>1133</v>
      </c>
      <c r="R16" s="30" t="str">
        <f t="shared" si="8"/>
        <v>-</v>
      </c>
      <c r="S16" s="30" t="str">
        <f t="shared" si="8"/>
        <v>-</v>
      </c>
      <c r="T16" s="30" t="str">
        <f t="shared" si="8"/>
        <v>-</v>
      </c>
      <c r="U16" s="30" t="str">
        <f t="shared" si="8"/>
        <v>-</v>
      </c>
      <c r="V16" s="30" t="str">
        <f t="shared" si="8"/>
        <v>-</v>
      </c>
      <c r="W16" s="30">
        <f t="shared" si="8"/>
        <v>0</v>
      </c>
      <c r="X16" s="30">
        <f t="shared" si="8"/>
        <v>0</v>
      </c>
      <c r="Y16" s="34">
        <f t="shared" si="8"/>
        <v>-26.25404</v>
      </c>
      <c r="Z16" s="35">
        <f t="shared" si="8"/>
        <v>29.18008</v>
      </c>
      <c r="AA16" s="12"/>
      <c r="AB16" s="22"/>
      <c r="AC16" s="22"/>
      <c r="AD16" s="12"/>
      <c r="AE16" s="12"/>
      <c r="AF16" s="12"/>
      <c r="AG16" s="13"/>
      <c r="AH16" s="13"/>
    </row>
    <row r="17" spans="1:34" x14ac:dyDescent="0.35">
      <c r="A17" s="23" t="s">
        <v>9</v>
      </c>
      <c r="B17" s="24" t="s">
        <v>74</v>
      </c>
      <c r="C17" s="25" t="s">
        <v>56</v>
      </c>
      <c r="D17" s="25" t="s">
        <v>57</v>
      </c>
      <c r="E17" s="25" t="s">
        <v>58</v>
      </c>
      <c r="F17" s="25">
        <f t="shared" si="0"/>
        <v>2880</v>
      </c>
      <c r="G17" s="25">
        <v>720</v>
      </c>
      <c r="H17" s="25">
        <v>4</v>
      </c>
      <c r="I17" s="26" t="s">
        <v>59</v>
      </c>
      <c r="J17" s="26" t="s">
        <v>75</v>
      </c>
      <c r="K17" s="44">
        <v>10.305</v>
      </c>
      <c r="L17" s="25">
        <v>31.6</v>
      </c>
      <c r="M17" s="25">
        <v>7.2</v>
      </c>
      <c r="N17" s="25">
        <v>7.2</v>
      </c>
      <c r="O17" s="37">
        <f t="shared" si="3"/>
        <v>0.3</v>
      </c>
      <c r="P17" s="25">
        <v>98</v>
      </c>
      <c r="Q17" s="25">
        <v>1133</v>
      </c>
      <c r="R17" s="25" t="s">
        <v>59</v>
      </c>
      <c r="S17" s="25" t="s">
        <v>59</v>
      </c>
      <c r="T17" s="25" t="s">
        <v>59</v>
      </c>
      <c r="U17" s="25" t="s">
        <v>59</v>
      </c>
      <c r="V17" s="25" t="s">
        <v>59</v>
      </c>
      <c r="W17" s="25"/>
      <c r="X17" s="25"/>
      <c r="Y17" s="28">
        <v>-25.5459</v>
      </c>
      <c r="Z17" s="29">
        <v>28.5502</v>
      </c>
      <c r="AA17" s="12"/>
      <c r="AB17" s="22"/>
      <c r="AC17" s="22"/>
      <c r="AD17" s="12"/>
      <c r="AE17" s="12"/>
      <c r="AF17" s="12"/>
      <c r="AG17" s="13"/>
      <c r="AH17" s="13"/>
    </row>
    <row r="18" spans="1:34" x14ac:dyDescent="0.35">
      <c r="A18" s="23" t="s">
        <v>9</v>
      </c>
      <c r="B18" s="24" t="s">
        <v>76</v>
      </c>
      <c r="C18" s="40" t="s">
        <v>56</v>
      </c>
      <c r="D18" s="40" t="s">
        <v>57</v>
      </c>
      <c r="E18" s="40" t="s">
        <v>58</v>
      </c>
      <c r="F18" s="40">
        <f t="shared" si="0"/>
        <v>720</v>
      </c>
      <c r="G18" s="25">
        <v>720</v>
      </c>
      <c r="H18" s="25">
        <v>1</v>
      </c>
      <c r="I18" s="26">
        <v>2023</v>
      </c>
      <c r="J18" s="26" t="s">
        <v>75</v>
      </c>
      <c r="K18" s="44">
        <v>10.305</v>
      </c>
      <c r="L18" s="25">
        <f t="shared" ref="L18:N19" si="9">L17</f>
        <v>31.6</v>
      </c>
      <c r="M18" s="25">
        <f t="shared" si="9"/>
        <v>7.2</v>
      </c>
      <c r="N18" s="25">
        <f t="shared" si="9"/>
        <v>7.2</v>
      </c>
      <c r="O18" s="37">
        <f t="shared" si="3"/>
        <v>0.3</v>
      </c>
      <c r="P18" s="25">
        <f t="shared" ref="P18:Z19" si="10">P17</f>
        <v>98</v>
      </c>
      <c r="Q18" s="25">
        <f t="shared" si="10"/>
        <v>1133</v>
      </c>
      <c r="R18" s="25" t="str">
        <f t="shared" si="10"/>
        <v>-</v>
      </c>
      <c r="S18" s="25" t="str">
        <f t="shared" si="10"/>
        <v>-</v>
      </c>
      <c r="T18" s="25" t="str">
        <f t="shared" si="10"/>
        <v>-</v>
      </c>
      <c r="U18" s="25" t="str">
        <f t="shared" si="10"/>
        <v>-</v>
      </c>
      <c r="V18" s="25" t="str">
        <f t="shared" si="10"/>
        <v>-</v>
      </c>
      <c r="W18" s="25">
        <f t="shared" si="10"/>
        <v>0</v>
      </c>
      <c r="X18" s="25">
        <f t="shared" si="10"/>
        <v>0</v>
      </c>
      <c r="Y18" s="28">
        <f t="shared" si="10"/>
        <v>-25.5459</v>
      </c>
      <c r="Z18" s="28">
        <f t="shared" si="10"/>
        <v>28.5502</v>
      </c>
      <c r="AA18" s="12"/>
      <c r="AB18" s="22"/>
      <c r="AC18" s="22"/>
      <c r="AD18" s="12"/>
      <c r="AE18" s="12"/>
      <c r="AF18" s="12"/>
      <c r="AG18" s="13"/>
      <c r="AH18" s="13"/>
    </row>
    <row r="19" spans="1:34" x14ac:dyDescent="0.35">
      <c r="A19" s="23" t="s">
        <v>9</v>
      </c>
      <c r="B19" s="24" t="s">
        <v>77</v>
      </c>
      <c r="C19" s="40" t="s">
        <v>56</v>
      </c>
      <c r="D19" s="40" t="s">
        <v>57</v>
      </c>
      <c r="E19" s="40" t="s">
        <v>58</v>
      </c>
      <c r="F19" s="40">
        <f t="shared" si="0"/>
        <v>720</v>
      </c>
      <c r="G19" s="25">
        <v>720</v>
      </c>
      <c r="H19" s="25">
        <v>1</v>
      </c>
      <c r="I19" s="26">
        <v>2024</v>
      </c>
      <c r="J19" s="26" t="s">
        <v>75</v>
      </c>
      <c r="K19" s="44">
        <v>10.305</v>
      </c>
      <c r="L19" s="25">
        <f t="shared" si="9"/>
        <v>31.6</v>
      </c>
      <c r="M19" s="25">
        <f t="shared" si="9"/>
        <v>7.2</v>
      </c>
      <c r="N19" s="25">
        <f t="shared" si="9"/>
        <v>7.2</v>
      </c>
      <c r="O19" s="37">
        <f t="shared" si="3"/>
        <v>0.3</v>
      </c>
      <c r="P19" s="25">
        <f t="shared" si="10"/>
        <v>98</v>
      </c>
      <c r="Q19" s="25">
        <f t="shared" si="10"/>
        <v>1133</v>
      </c>
      <c r="R19" s="25" t="str">
        <f t="shared" si="10"/>
        <v>-</v>
      </c>
      <c r="S19" s="25" t="str">
        <f t="shared" si="10"/>
        <v>-</v>
      </c>
      <c r="T19" s="25" t="str">
        <f t="shared" si="10"/>
        <v>-</v>
      </c>
      <c r="U19" s="25" t="str">
        <f t="shared" si="10"/>
        <v>-</v>
      </c>
      <c r="V19" s="25" t="str">
        <f t="shared" si="10"/>
        <v>-</v>
      </c>
      <c r="W19" s="25">
        <f t="shared" si="10"/>
        <v>0</v>
      </c>
      <c r="X19" s="25">
        <f t="shared" si="10"/>
        <v>0</v>
      </c>
      <c r="Y19" s="28">
        <f t="shared" si="10"/>
        <v>-25.5459</v>
      </c>
      <c r="Z19" s="28">
        <f t="shared" si="10"/>
        <v>28.5502</v>
      </c>
      <c r="AA19" s="12"/>
      <c r="AB19" s="22"/>
      <c r="AC19" s="22"/>
      <c r="AD19" s="12"/>
      <c r="AE19" s="12"/>
      <c r="AF19" s="12"/>
      <c r="AG19" s="13"/>
      <c r="AH19" s="13"/>
    </row>
    <row r="20" spans="1:34" x14ac:dyDescent="0.35">
      <c r="A20" s="23" t="s">
        <v>9</v>
      </c>
      <c r="B20" s="24" t="s">
        <v>78</v>
      </c>
      <c r="C20" s="30" t="s">
        <v>56</v>
      </c>
      <c r="D20" s="30" t="s">
        <v>57</v>
      </c>
      <c r="E20" s="30" t="s">
        <v>58</v>
      </c>
      <c r="F20" s="30">
        <f t="shared" si="0"/>
        <v>1779</v>
      </c>
      <c r="G20" s="30">
        <v>593</v>
      </c>
      <c r="H20" s="30">
        <v>3</v>
      </c>
      <c r="I20" s="31" t="s">
        <v>59</v>
      </c>
      <c r="J20" s="31">
        <v>2039</v>
      </c>
      <c r="K20" s="30">
        <v>11.003</v>
      </c>
      <c r="L20" s="30">
        <v>14.4</v>
      </c>
      <c r="M20" s="30">
        <v>5.9</v>
      </c>
      <c r="N20" s="30">
        <v>5.9</v>
      </c>
      <c r="O20" s="33">
        <f t="shared" si="3"/>
        <v>0.3</v>
      </c>
      <c r="P20" s="30">
        <v>98</v>
      </c>
      <c r="Q20" s="30">
        <v>1133</v>
      </c>
      <c r="R20" s="30" t="s">
        <v>59</v>
      </c>
      <c r="S20" s="30" t="s">
        <v>59</v>
      </c>
      <c r="T20" s="30" t="s">
        <v>59</v>
      </c>
      <c r="U20" s="30" t="s">
        <v>59</v>
      </c>
      <c r="V20" s="30" t="s">
        <v>59</v>
      </c>
      <c r="W20" s="30"/>
      <c r="X20" s="30"/>
      <c r="Y20" s="34">
        <v>-26.740269999999999</v>
      </c>
      <c r="Z20" s="35">
        <v>27.975000000000001</v>
      </c>
      <c r="AA20" s="12"/>
      <c r="AB20" s="22"/>
      <c r="AC20" s="22"/>
      <c r="AD20" s="12"/>
      <c r="AE20" s="12"/>
      <c r="AF20" s="12"/>
      <c r="AG20" s="13"/>
      <c r="AH20" s="13"/>
    </row>
    <row r="21" spans="1:34" x14ac:dyDescent="0.35">
      <c r="A21" s="23" t="s">
        <v>9</v>
      </c>
      <c r="B21" s="24" t="s">
        <v>79</v>
      </c>
      <c r="C21" s="30" t="s">
        <v>56</v>
      </c>
      <c r="D21" s="30" t="s">
        <v>57</v>
      </c>
      <c r="E21" s="30" t="s">
        <v>58</v>
      </c>
      <c r="F21" s="30">
        <f t="shared" si="0"/>
        <v>1779</v>
      </c>
      <c r="G21" s="30">
        <v>593</v>
      </c>
      <c r="H21" s="30">
        <v>3</v>
      </c>
      <c r="I21" s="31"/>
      <c r="J21" s="31">
        <v>2042</v>
      </c>
      <c r="K21" s="30">
        <f>K20</f>
        <v>11.003</v>
      </c>
      <c r="L21" s="30">
        <f>L20</f>
        <v>14.4</v>
      </c>
      <c r="M21" s="30">
        <f>M20</f>
        <v>5.9</v>
      </c>
      <c r="N21" s="30">
        <f>N20</f>
        <v>5.9</v>
      </c>
      <c r="O21" s="33">
        <f t="shared" si="3"/>
        <v>0.3</v>
      </c>
      <c r="P21" s="30">
        <f t="shared" ref="P21:Z21" si="11">P20</f>
        <v>98</v>
      </c>
      <c r="Q21" s="30">
        <f t="shared" si="11"/>
        <v>1133</v>
      </c>
      <c r="R21" s="30" t="str">
        <f t="shared" si="11"/>
        <v>-</v>
      </c>
      <c r="S21" s="30" t="str">
        <f t="shared" si="11"/>
        <v>-</v>
      </c>
      <c r="T21" s="30" t="str">
        <f t="shared" si="11"/>
        <v>-</v>
      </c>
      <c r="U21" s="30" t="str">
        <f t="shared" si="11"/>
        <v>-</v>
      </c>
      <c r="V21" s="30" t="str">
        <f t="shared" si="11"/>
        <v>-</v>
      </c>
      <c r="W21" s="30">
        <f t="shared" si="11"/>
        <v>0</v>
      </c>
      <c r="X21" s="30">
        <f t="shared" si="11"/>
        <v>0</v>
      </c>
      <c r="Y21" s="34">
        <f t="shared" si="11"/>
        <v>-26.740269999999999</v>
      </c>
      <c r="Z21" s="35">
        <f t="shared" si="11"/>
        <v>27.975000000000001</v>
      </c>
      <c r="AA21" s="12"/>
      <c r="AB21" s="22"/>
      <c r="AC21" s="22"/>
      <c r="AD21" s="12"/>
      <c r="AE21" s="12"/>
      <c r="AF21" s="12"/>
      <c r="AG21" s="13"/>
      <c r="AH21" s="13"/>
    </row>
    <row r="22" spans="1:34" x14ac:dyDescent="0.35">
      <c r="A22" s="23" t="s">
        <v>9</v>
      </c>
      <c r="B22" s="24" t="s">
        <v>80</v>
      </c>
      <c r="C22" s="40" t="s">
        <v>56</v>
      </c>
      <c r="D22" s="40" t="s">
        <v>57</v>
      </c>
      <c r="E22" s="40" t="s">
        <v>58</v>
      </c>
      <c r="F22" s="40">
        <f t="shared" si="0"/>
        <v>1833</v>
      </c>
      <c r="G22" s="40">
        <v>611</v>
      </c>
      <c r="H22" s="40">
        <v>3</v>
      </c>
      <c r="I22" s="41" t="s">
        <v>59</v>
      </c>
      <c r="J22" s="41">
        <v>2031</v>
      </c>
      <c r="K22" s="40">
        <v>11.782</v>
      </c>
      <c r="L22" s="40">
        <v>32.1</v>
      </c>
      <c r="M22" s="40">
        <v>1.7</v>
      </c>
      <c r="N22" s="40">
        <v>1.7</v>
      </c>
      <c r="O22" s="37">
        <f t="shared" si="3"/>
        <v>0.3</v>
      </c>
      <c r="P22" s="40">
        <v>98</v>
      </c>
      <c r="Q22" s="40">
        <v>1133</v>
      </c>
      <c r="R22" s="40" t="s">
        <v>59</v>
      </c>
      <c r="S22" s="40" t="s">
        <v>59</v>
      </c>
      <c r="T22" s="40" t="s">
        <v>59</v>
      </c>
      <c r="U22" s="40" t="s">
        <v>59</v>
      </c>
      <c r="V22" s="40" t="s">
        <v>59</v>
      </c>
      <c r="W22" s="40"/>
      <c r="X22" s="40"/>
      <c r="Y22" s="42">
        <v>-27.095549999999999</v>
      </c>
      <c r="Z22" s="43">
        <v>29.77055</v>
      </c>
      <c r="AA22" s="12"/>
      <c r="AB22" s="22"/>
      <c r="AC22" s="22"/>
      <c r="AD22" s="12"/>
      <c r="AE22" s="12"/>
      <c r="AF22" s="12"/>
      <c r="AG22" s="13"/>
      <c r="AH22" s="13"/>
    </row>
    <row r="23" spans="1:34" x14ac:dyDescent="0.35">
      <c r="A23" s="23" t="s">
        <v>9</v>
      </c>
      <c r="B23" s="24" t="s">
        <v>81</v>
      </c>
      <c r="C23" s="40" t="s">
        <v>56</v>
      </c>
      <c r="D23" s="40" t="s">
        <v>57</v>
      </c>
      <c r="E23" s="40" t="s">
        <v>58</v>
      </c>
      <c r="F23" s="40">
        <f t="shared" si="0"/>
        <v>2010</v>
      </c>
      <c r="G23" s="40">
        <v>670</v>
      </c>
      <c r="H23" s="40">
        <v>3</v>
      </c>
      <c r="I23" s="41" t="s">
        <v>59</v>
      </c>
      <c r="J23" s="41">
        <v>2050</v>
      </c>
      <c r="K23" s="40">
        <v>11.032</v>
      </c>
      <c r="L23" s="40">
        <v>32.1</v>
      </c>
      <c r="M23" s="40">
        <v>1.9</v>
      </c>
      <c r="N23" s="40">
        <v>1.9</v>
      </c>
      <c r="O23" s="37">
        <f t="shared" si="3"/>
        <v>0.3</v>
      </c>
      <c r="P23" s="40">
        <v>98</v>
      </c>
      <c r="Q23" s="40">
        <v>1133</v>
      </c>
      <c r="R23" s="40" t="s">
        <v>59</v>
      </c>
      <c r="S23" s="40" t="s">
        <v>59</v>
      </c>
      <c r="T23" s="40" t="s">
        <v>59</v>
      </c>
      <c r="U23" s="40" t="s">
        <v>59</v>
      </c>
      <c r="V23" s="40" t="s">
        <v>59</v>
      </c>
      <c r="W23" s="40"/>
      <c r="X23" s="40"/>
      <c r="Y23" s="42">
        <v>-27.095549999999999</v>
      </c>
      <c r="Z23" s="43">
        <v>29.77055</v>
      </c>
      <c r="AA23" s="12"/>
      <c r="AB23" s="22"/>
      <c r="AC23" s="22"/>
      <c r="AD23" s="12"/>
      <c r="AE23" s="12"/>
      <c r="AF23" s="12"/>
      <c r="AG23" s="13"/>
      <c r="AH23" s="13"/>
    </row>
    <row r="24" spans="1:34" x14ac:dyDescent="0.35">
      <c r="A24" s="23" t="s">
        <v>9</v>
      </c>
      <c r="B24" s="24" t="s">
        <v>82</v>
      </c>
      <c r="C24" s="30" t="s">
        <v>56</v>
      </c>
      <c r="D24" s="30" t="s">
        <v>57</v>
      </c>
      <c r="E24" s="30" t="s">
        <v>58</v>
      </c>
      <c r="F24" s="30">
        <f t="shared" si="0"/>
        <v>1845</v>
      </c>
      <c r="G24" s="30">
        <v>615</v>
      </c>
      <c r="H24" s="30">
        <v>3</v>
      </c>
      <c r="I24" s="31" t="s">
        <v>59</v>
      </c>
      <c r="J24" s="31">
        <v>2040</v>
      </c>
      <c r="K24" s="30">
        <v>11.682</v>
      </c>
      <c r="L24" s="30">
        <v>17.5</v>
      </c>
      <c r="M24" s="30">
        <v>3</v>
      </c>
      <c r="N24" s="30">
        <v>3</v>
      </c>
      <c r="O24" s="33">
        <f t="shared" si="3"/>
        <v>0.3</v>
      </c>
      <c r="P24" s="30">
        <v>98</v>
      </c>
      <c r="Q24" s="30">
        <v>1133</v>
      </c>
      <c r="R24" s="30" t="s">
        <v>59</v>
      </c>
      <c r="S24" s="30" t="s">
        <v>59</v>
      </c>
      <c r="T24" s="30" t="s">
        <v>59</v>
      </c>
      <c r="U24" s="30" t="s">
        <v>59</v>
      </c>
      <c r="V24" s="30" t="s">
        <v>59</v>
      </c>
      <c r="W24" s="30"/>
      <c r="X24" s="30"/>
      <c r="Y24" s="34">
        <v>-23.667770000000001</v>
      </c>
      <c r="Z24" s="35">
        <v>27.612770000000001</v>
      </c>
      <c r="AA24" s="12"/>
      <c r="AB24" s="22"/>
      <c r="AC24" s="22"/>
      <c r="AD24" s="12"/>
      <c r="AE24" s="12"/>
      <c r="AF24" s="12"/>
      <c r="AG24" s="13"/>
      <c r="AH24" s="13"/>
    </row>
    <row r="25" spans="1:34" x14ac:dyDescent="0.35">
      <c r="A25" s="23" t="s">
        <v>9</v>
      </c>
      <c r="B25" s="24" t="s">
        <v>83</v>
      </c>
      <c r="C25" s="30" t="s">
        <v>56</v>
      </c>
      <c r="D25" s="30" t="s">
        <v>57</v>
      </c>
      <c r="E25" s="30" t="s">
        <v>58</v>
      </c>
      <c r="F25" s="30">
        <f t="shared" si="0"/>
        <v>1845</v>
      </c>
      <c r="G25" s="30">
        <v>615</v>
      </c>
      <c r="H25" s="30">
        <v>3</v>
      </c>
      <c r="I25" s="31"/>
      <c r="J25" s="31">
        <v>2043</v>
      </c>
      <c r="K25" s="30">
        <f>K24</f>
        <v>11.682</v>
      </c>
      <c r="L25" s="30">
        <f>L24</f>
        <v>17.5</v>
      </c>
      <c r="M25" s="30">
        <f>M24</f>
        <v>3</v>
      </c>
      <c r="N25" s="30">
        <f>N24</f>
        <v>3</v>
      </c>
      <c r="O25" s="33">
        <f t="shared" si="3"/>
        <v>0.3</v>
      </c>
      <c r="P25" s="30">
        <v>98</v>
      </c>
      <c r="Q25" s="30">
        <f t="shared" ref="Q25:Z25" si="12">Q24</f>
        <v>1133</v>
      </c>
      <c r="R25" s="30" t="str">
        <f t="shared" si="12"/>
        <v>-</v>
      </c>
      <c r="S25" s="30" t="str">
        <f t="shared" si="12"/>
        <v>-</v>
      </c>
      <c r="T25" s="30" t="str">
        <f t="shared" si="12"/>
        <v>-</v>
      </c>
      <c r="U25" s="30" t="str">
        <f t="shared" si="12"/>
        <v>-</v>
      </c>
      <c r="V25" s="30" t="str">
        <f t="shared" si="12"/>
        <v>-</v>
      </c>
      <c r="W25" s="30">
        <f t="shared" si="12"/>
        <v>0</v>
      </c>
      <c r="X25" s="30">
        <f t="shared" si="12"/>
        <v>0</v>
      </c>
      <c r="Y25" s="34">
        <f t="shared" si="12"/>
        <v>-23.667770000000001</v>
      </c>
      <c r="Z25" s="35">
        <f t="shared" si="12"/>
        <v>27.612770000000001</v>
      </c>
      <c r="AA25" s="12"/>
      <c r="AB25" s="22"/>
      <c r="AC25" s="22"/>
      <c r="AD25" s="12"/>
      <c r="AE25" s="12"/>
      <c r="AF25" s="12"/>
      <c r="AG25" s="13"/>
      <c r="AH25" s="13"/>
    </row>
    <row r="26" spans="1:34" x14ac:dyDescent="0.35">
      <c r="A26" s="23" t="s">
        <v>9</v>
      </c>
      <c r="B26" s="24" t="s">
        <v>84</v>
      </c>
      <c r="C26" s="40" t="s">
        <v>56</v>
      </c>
      <c r="D26" s="40" t="s">
        <v>57</v>
      </c>
      <c r="E26" s="40" t="s">
        <v>58</v>
      </c>
      <c r="F26" s="40">
        <f t="shared" si="0"/>
        <v>1725</v>
      </c>
      <c r="G26" s="40">
        <v>575</v>
      </c>
      <c r="H26" s="40">
        <v>3</v>
      </c>
      <c r="I26" s="41" t="s">
        <v>59</v>
      </c>
      <c r="J26" s="41">
        <v>2032</v>
      </c>
      <c r="K26" s="40">
        <v>12.066000000000001</v>
      </c>
      <c r="L26" s="40">
        <v>30.2</v>
      </c>
      <c r="M26" s="40">
        <v>2.4</v>
      </c>
      <c r="N26" s="40">
        <v>2.4</v>
      </c>
      <c r="O26" s="37">
        <f t="shared" si="3"/>
        <v>0.3</v>
      </c>
      <c r="P26" s="40">
        <v>98</v>
      </c>
      <c r="Q26" s="40">
        <v>1133</v>
      </c>
      <c r="R26" s="40" t="s">
        <v>59</v>
      </c>
      <c r="S26" s="40" t="s">
        <v>59</v>
      </c>
      <c r="T26" s="40" t="s">
        <v>59</v>
      </c>
      <c r="U26" s="40" t="s">
        <v>59</v>
      </c>
      <c r="V26" s="40" t="s">
        <v>59</v>
      </c>
      <c r="W26" s="40"/>
      <c r="X26" s="40"/>
      <c r="Y26" s="42">
        <v>-26.280360000000002</v>
      </c>
      <c r="Z26" s="43">
        <v>29.142289999999999</v>
      </c>
      <c r="AA26" s="12"/>
      <c r="AB26" s="22"/>
      <c r="AC26" s="22"/>
      <c r="AD26" s="12"/>
      <c r="AE26" s="12"/>
      <c r="AF26" s="12"/>
      <c r="AG26" s="13"/>
      <c r="AH26" s="13"/>
    </row>
    <row r="27" spans="1:34" x14ac:dyDescent="0.35">
      <c r="A27" s="23" t="s">
        <v>9</v>
      </c>
      <c r="B27" s="24" t="s">
        <v>85</v>
      </c>
      <c r="C27" s="40" t="s">
        <v>56</v>
      </c>
      <c r="D27" s="40" t="s">
        <v>57</v>
      </c>
      <c r="E27" s="40" t="s">
        <v>58</v>
      </c>
      <c r="F27" s="40">
        <f t="shared" si="0"/>
        <v>1725</v>
      </c>
      <c r="G27" s="40">
        <v>575</v>
      </c>
      <c r="H27" s="40">
        <v>3</v>
      </c>
      <c r="I27" s="41"/>
      <c r="J27" s="41">
        <v>2034</v>
      </c>
      <c r="K27" s="40">
        <f>K26</f>
        <v>12.066000000000001</v>
      </c>
      <c r="L27" s="40">
        <f>L26</f>
        <v>30.2</v>
      </c>
      <c r="M27" s="40">
        <f>M26</f>
        <v>2.4</v>
      </c>
      <c r="N27" s="40">
        <f>N26</f>
        <v>2.4</v>
      </c>
      <c r="O27" s="37">
        <f t="shared" si="3"/>
        <v>0.3</v>
      </c>
      <c r="P27" s="40">
        <v>98</v>
      </c>
      <c r="Q27" s="40">
        <f t="shared" ref="Q27:Z27" si="13">Q26</f>
        <v>1133</v>
      </c>
      <c r="R27" s="40" t="str">
        <f t="shared" si="13"/>
        <v>-</v>
      </c>
      <c r="S27" s="40" t="str">
        <f t="shared" si="13"/>
        <v>-</v>
      </c>
      <c r="T27" s="40" t="str">
        <f t="shared" si="13"/>
        <v>-</v>
      </c>
      <c r="U27" s="40" t="str">
        <f t="shared" si="13"/>
        <v>-</v>
      </c>
      <c r="V27" s="40" t="str">
        <f t="shared" si="13"/>
        <v>-</v>
      </c>
      <c r="W27" s="40">
        <f t="shared" si="13"/>
        <v>0</v>
      </c>
      <c r="X27" s="40">
        <f t="shared" si="13"/>
        <v>0</v>
      </c>
      <c r="Y27" s="42">
        <f t="shared" si="13"/>
        <v>-26.280360000000002</v>
      </c>
      <c r="Z27" s="43">
        <f t="shared" si="13"/>
        <v>29.142289999999999</v>
      </c>
      <c r="AA27" s="12"/>
      <c r="AB27" s="22"/>
      <c r="AC27" s="22"/>
      <c r="AD27" s="12"/>
      <c r="AE27" s="12"/>
      <c r="AF27" s="12"/>
      <c r="AG27" s="13"/>
      <c r="AH27" s="13"/>
    </row>
    <row r="28" spans="1:34" x14ac:dyDescent="0.35">
      <c r="A28" s="23" t="s">
        <v>9</v>
      </c>
      <c r="B28" s="24" t="s">
        <v>86</v>
      </c>
      <c r="C28" s="30" t="s">
        <v>56</v>
      </c>
      <c r="D28" s="30" t="s">
        <v>57</v>
      </c>
      <c r="E28" s="30" t="s">
        <v>58</v>
      </c>
      <c r="F28" s="30">
        <f t="shared" si="0"/>
        <v>3615</v>
      </c>
      <c r="G28" s="30">
        <v>723</v>
      </c>
      <c r="H28" s="30">
        <v>5</v>
      </c>
      <c r="I28" s="31" t="s">
        <v>59</v>
      </c>
      <c r="J28" s="31" t="s">
        <v>75</v>
      </c>
      <c r="K28" s="30">
        <v>10.305</v>
      </c>
      <c r="L28" s="30">
        <v>21.4</v>
      </c>
      <c r="M28" s="30">
        <v>7.2</v>
      </c>
      <c r="N28" s="30">
        <v>7.2</v>
      </c>
      <c r="O28" s="33">
        <f t="shared" si="3"/>
        <v>0.3</v>
      </c>
      <c r="P28" s="30">
        <v>98</v>
      </c>
      <c r="Q28" s="30">
        <v>1133</v>
      </c>
      <c r="R28" s="30" t="s">
        <v>59</v>
      </c>
      <c r="S28" s="30" t="s">
        <v>59</v>
      </c>
      <c r="T28" s="30" t="s">
        <v>59</v>
      </c>
      <c r="U28" s="30" t="s">
        <v>59</v>
      </c>
      <c r="V28" s="30" t="s">
        <v>59</v>
      </c>
      <c r="W28" s="30"/>
      <c r="X28" s="30"/>
      <c r="Y28" s="34">
        <v>-23.42</v>
      </c>
      <c r="Z28" s="35">
        <v>27.33</v>
      </c>
      <c r="AA28" s="12"/>
      <c r="AB28" s="22"/>
      <c r="AC28" s="22"/>
      <c r="AD28" s="12"/>
      <c r="AE28" s="12"/>
      <c r="AF28" s="12"/>
      <c r="AG28" s="13"/>
      <c r="AH28" s="13"/>
    </row>
    <row r="29" spans="1:34" x14ac:dyDescent="0.35">
      <c r="A29" s="23" t="s">
        <v>9</v>
      </c>
      <c r="B29" s="24" t="s">
        <v>87</v>
      </c>
      <c r="C29" s="30" t="s">
        <v>56</v>
      </c>
      <c r="D29" s="30" t="s">
        <v>57</v>
      </c>
      <c r="E29" s="30" t="s">
        <v>58</v>
      </c>
      <c r="F29" s="30">
        <f t="shared" si="0"/>
        <v>723</v>
      </c>
      <c r="G29" s="30">
        <v>723</v>
      </c>
      <c r="H29" s="30">
        <v>1</v>
      </c>
      <c r="I29" s="31"/>
      <c r="J29" s="31" t="s">
        <v>75</v>
      </c>
      <c r="K29" s="30">
        <f>K28</f>
        <v>10.305</v>
      </c>
      <c r="L29" s="30">
        <f>L28</f>
        <v>21.4</v>
      </c>
      <c r="M29" s="30">
        <f>M28</f>
        <v>7.2</v>
      </c>
      <c r="N29" s="30">
        <f>N28</f>
        <v>7.2</v>
      </c>
      <c r="O29" s="33">
        <f t="shared" si="3"/>
        <v>0.3</v>
      </c>
      <c r="P29" s="30">
        <f t="shared" ref="P29:Z29" si="14">P28</f>
        <v>98</v>
      </c>
      <c r="Q29" s="30">
        <f t="shared" si="14"/>
        <v>1133</v>
      </c>
      <c r="R29" s="30" t="str">
        <f t="shared" si="14"/>
        <v>-</v>
      </c>
      <c r="S29" s="30" t="str">
        <f t="shared" si="14"/>
        <v>-</v>
      </c>
      <c r="T29" s="30" t="str">
        <f t="shared" si="14"/>
        <v>-</v>
      </c>
      <c r="U29" s="30" t="str">
        <f t="shared" si="14"/>
        <v>-</v>
      </c>
      <c r="V29" s="30" t="str">
        <f t="shared" si="14"/>
        <v>-</v>
      </c>
      <c r="W29" s="30">
        <f t="shared" si="14"/>
        <v>0</v>
      </c>
      <c r="X29" s="30">
        <f t="shared" si="14"/>
        <v>0</v>
      </c>
      <c r="Y29" s="34">
        <f t="shared" si="14"/>
        <v>-23.42</v>
      </c>
      <c r="Z29" s="34">
        <f t="shared" si="14"/>
        <v>27.33</v>
      </c>
      <c r="AA29" s="12"/>
      <c r="AB29" s="22"/>
      <c r="AC29" s="22"/>
      <c r="AD29" s="12"/>
      <c r="AE29" s="12"/>
      <c r="AF29" s="12"/>
      <c r="AG29" s="13"/>
      <c r="AH29" s="13"/>
    </row>
    <row r="30" spans="1:34" x14ac:dyDescent="0.35">
      <c r="A30" s="23" t="s">
        <v>9</v>
      </c>
      <c r="B30" s="24" t="s">
        <v>88</v>
      </c>
      <c r="C30" s="40" t="s">
        <v>56</v>
      </c>
      <c r="D30" s="40" t="s">
        <v>57</v>
      </c>
      <c r="E30" s="40" t="s">
        <v>58</v>
      </c>
      <c r="F30" s="40">
        <f t="shared" si="0"/>
        <v>1755</v>
      </c>
      <c r="G30" s="40">
        <v>585</v>
      </c>
      <c r="H30" s="40">
        <v>3</v>
      </c>
      <c r="I30" s="41" t="s">
        <v>59</v>
      </c>
      <c r="J30" s="41">
        <v>2040</v>
      </c>
      <c r="K30" s="40">
        <v>10.494999999999999</v>
      </c>
      <c r="L30" s="40">
        <v>32.299999999999997</v>
      </c>
      <c r="M30" s="40">
        <v>3.2</v>
      </c>
      <c r="N30" s="40">
        <v>3.2</v>
      </c>
      <c r="O30" s="37">
        <f t="shared" si="3"/>
        <v>0.3</v>
      </c>
      <c r="P30" s="40">
        <v>98</v>
      </c>
      <c r="Q30" s="40">
        <v>1133</v>
      </c>
      <c r="R30" s="40" t="s">
        <v>59</v>
      </c>
      <c r="S30" s="40" t="s">
        <v>59</v>
      </c>
      <c r="T30" s="40" t="s">
        <v>59</v>
      </c>
      <c r="U30" s="40" t="s">
        <v>59</v>
      </c>
      <c r="V30" s="40" t="s">
        <v>59</v>
      </c>
      <c r="W30" s="40"/>
      <c r="X30" s="40"/>
      <c r="Y30" s="42">
        <v>-26.775649999999999</v>
      </c>
      <c r="Z30" s="43">
        <v>29.352119999999999</v>
      </c>
      <c r="AA30" s="12"/>
      <c r="AB30" s="22"/>
      <c r="AC30" s="22"/>
      <c r="AD30" s="12"/>
      <c r="AE30" s="12"/>
      <c r="AF30" s="12"/>
      <c r="AG30" s="13"/>
      <c r="AH30" s="13"/>
    </row>
    <row r="31" spans="1:34" x14ac:dyDescent="0.35">
      <c r="A31" s="23" t="s">
        <v>9</v>
      </c>
      <c r="B31" s="24" t="s">
        <v>89</v>
      </c>
      <c r="C31" s="40" t="s">
        <v>56</v>
      </c>
      <c r="D31" s="40" t="s">
        <v>57</v>
      </c>
      <c r="E31" s="40" t="s">
        <v>58</v>
      </c>
      <c r="F31" s="40">
        <f t="shared" si="0"/>
        <v>1755</v>
      </c>
      <c r="G31" s="40">
        <v>585</v>
      </c>
      <c r="H31" s="40">
        <v>3</v>
      </c>
      <c r="I31" s="41"/>
      <c r="J31" s="41">
        <v>2042</v>
      </c>
      <c r="K31" s="40">
        <f>K30</f>
        <v>10.494999999999999</v>
      </c>
      <c r="L31" s="40">
        <f>L30</f>
        <v>32.299999999999997</v>
      </c>
      <c r="M31" s="40">
        <f>M30</f>
        <v>3.2</v>
      </c>
      <c r="N31" s="40">
        <f>N30</f>
        <v>3.2</v>
      </c>
      <c r="O31" s="37">
        <f t="shared" si="3"/>
        <v>0.3</v>
      </c>
      <c r="P31" s="40">
        <f t="shared" ref="P31:Z31" si="15">P30</f>
        <v>98</v>
      </c>
      <c r="Q31" s="40">
        <f t="shared" si="15"/>
        <v>1133</v>
      </c>
      <c r="R31" s="40" t="str">
        <f t="shared" si="15"/>
        <v>-</v>
      </c>
      <c r="S31" s="40" t="str">
        <f t="shared" si="15"/>
        <v>-</v>
      </c>
      <c r="T31" s="40" t="str">
        <f t="shared" si="15"/>
        <v>-</v>
      </c>
      <c r="U31" s="40" t="str">
        <f t="shared" si="15"/>
        <v>-</v>
      </c>
      <c r="V31" s="40" t="str">
        <f t="shared" si="15"/>
        <v>-</v>
      </c>
      <c r="W31" s="40">
        <f t="shared" si="15"/>
        <v>0</v>
      </c>
      <c r="X31" s="40">
        <f t="shared" si="15"/>
        <v>0</v>
      </c>
      <c r="Y31" s="42">
        <f t="shared" si="15"/>
        <v>-26.775649999999999</v>
      </c>
      <c r="Z31" s="43">
        <f t="shared" si="15"/>
        <v>29.352119999999999</v>
      </c>
      <c r="AA31" s="12"/>
      <c r="AB31" s="22"/>
      <c r="AC31" s="22"/>
      <c r="AD31" s="12"/>
      <c r="AE31" s="12"/>
      <c r="AF31" s="12"/>
      <c r="AG31" s="13"/>
      <c r="AH31" s="13"/>
    </row>
    <row r="32" spans="1:34" x14ac:dyDescent="0.35">
      <c r="A32" s="23" t="s">
        <v>9</v>
      </c>
      <c r="B32" s="24" t="s">
        <v>90</v>
      </c>
      <c r="C32" s="9" t="s">
        <v>91</v>
      </c>
      <c r="D32" s="30" t="s">
        <v>57</v>
      </c>
      <c r="E32" s="9" t="s">
        <v>58</v>
      </c>
      <c r="F32" s="9">
        <v>100</v>
      </c>
      <c r="G32" s="9">
        <v>2</v>
      </c>
      <c r="H32" s="9">
        <v>50</v>
      </c>
      <c r="I32" s="45" t="s">
        <v>59</v>
      </c>
      <c r="J32" s="45">
        <v>2034</v>
      </c>
      <c r="K32" s="9" t="s">
        <v>59</v>
      </c>
      <c r="L32" s="9" t="s">
        <v>59</v>
      </c>
      <c r="M32" s="9" t="s">
        <v>59</v>
      </c>
      <c r="N32" s="9" t="s">
        <v>59</v>
      </c>
      <c r="O32" s="33">
        <f t="shared" si="3"/>
        <v>0.3</v>
      </c>
      <c r="P32" s="9">
        <v>737</v>
      </c>
      <c r="Q32" s="9">
        <v>0</v>
      </c>
      <c r="R32" s="9" t="s">
        <v>59</v>
      </c>
      <c r="S32" s="9" t="s">
        <v>59</v>
      </c>
      <c r="T32" s="9" t="s">
        <v>59</v>
      </c>
      <c r="U32" s="9" t="s">
        <v>59</v>
      </c>
      <c r="V32" s="9" t="s">
        <v>59</v>
      </c>
      <c r="Y32" s="8">
        <v>-31.501799999999999</v>
      </c>
      <c r="Z32" s="46">
        <v>18.1143</v>
      </c>
      <c r="AA32" s="12"/>
      <c r="AB32" s="22"/>
      <c r="AC32" s="22"/>
      <c r="AD32" s="12"/>
      <c r="AE32" s="12"/>
      <c r="AF32" s="12"/>
      <c r="AG32" s="13"/>
      <c r="AH32" s="13"/>
    </row>
    <row r="33" spans="1:34" x14ac:dyDescent="0.35">
      <c r="A33" s="23" t="s">
        <v>9</v>
      </c>
      <c r="B33" s="24" t="s">
        <v>92</v>
      </c>
      <c r="C33" s="25" t="s">
        <v>93</v>
      </c>
      <c r="D33" s="25" t="s">
        <v>57</v>
      </c>
      <c r="E33" s="25" t="s">
        <v>58</v>
      </c>
      <c r="F33" s="25">
        <v>1854</v>
      </c>
      <c r="G33" s="25">
        <v>930</v>
      </c>
      <c r="H33" s="25">
        <v>2</v>
      </c>
      <c r="I33" s="26" t="s">
        <v>59</v>
      </c>
      <c r="J33" s="26">
        <v>2047</v>
      </c>
      <c r="K33" s="25">
        <v>11.111000000000001</v>
      </c>
      <c r="L33" s="25">
        <v>8.5</v>
      </c>
      <c r="M33" s="25" t="s">
        <v>59</v>
      </c>
      <c r="N33" s="25" t="s">
        <v>59</v>
      </c>
      <c r="O33" s="37">
        <f t="shared" si="3"/>
        <v>0.3</v>
      </c>
      <c r="P33" s="25">
        <v>45</v>
      </c>
      <c r="Q33" s="25">
        <v>1187</v>
      </c>
      <c r="R33" s="47" t="s">
        <v>59</v>
      </c>
      <c r="S33" s="25" t="s">
        <v>59</v>
      </c>
      <c r="T33" s="25" t="s">
        <v>59</v>
      </c>
      <c r="U33" s="25" t="s">
        <v>59</v>
      </c>
      <c r="V33" s="25" t="s">
        <v>59</v>
      </c>
      <c r="W33" s="25"/>
      <c r="X33" s="25"/>
      <c r="Y33" s="28">
        <v>-33.673659999999998</v>
      </c>
      <c r="Z33" s="29">
        <v>18.42811</v>
      </c>
      <c r="AA33" s="12"/>
      <c r="AB33" s="22"/>
      <c r="AC33" s="22"/>
      <c r="AD33" s="12"/>
      <c r="AE33" s="12"/>
      <c r="AF33" s="12"/>
      <c r="AG33" s="13"/>
      <c r="AH33" s="13"/>
    </row>
    <row r="34" spans="1:34" x14ac:dyDescent="0.35">
      <c r="A34" s="23" t="s">
        <v>9</v>
      </c>
      <c r="B34" s="24" t="s">
        <v>94</v>
      </c>
      <c r="C34" s="9" t="s">
        <v>95</v>
      </c>
      <c r="D34" s="9" t="s">
        <v>96</v>
      </c>
      <c r="E34" s="9" t="s">
        <v>58</v>
      </c>
      <c r="F34" s="9">
        <v>1000</v>
      </c>
      <c r="G34" s="9">
        <v>250</v>
      </c>
      <c r="H34" s="9">
        <v>4</v>
      </c>
      <c r="I34" s="45" t="s">
        <v>59</v>
      </c>
      <c r="J34" s="45" t="s">
        <v>75</v>
      </c>
      <c r="K34" s="9" t="s">
        <v>59</v>
      </c>
      <c r="L34" s="9" t="s">
        <v>59</v>
      </c>
      <c r="M34" s="9" t="s">
        <v>59</v>
      </c>
      <c r="N34" s="9" t="s">
        <v>59</v>
      </c>
      <c r="O34" s="33">
        <f t="shared" si="3"/>
        <v>0.3</v>
      </c>
      <c r="P34" s="9">
        <v>1E-4</v>
      </c>
      <c r="Q34" s="9">
        <v>222</v>
      </c>
      <c r="R34" s="48">
        <v>0.73699999999999999</v>
      </c>
      <c r="S34" s="9">
        <f>H34</f>
        <v>4</v>
      </c>
      <c r="T34" s="9">
        <f>G34</f>
        <v>250</v>
      </c>
      <c r="U34" s="9">
        <v>21.7</v>
      </c>
      <c r="V34" s="9" t="s">
        <v>59</v>
      </c>
      <c r="Y34" s="8">
        <v>-28.562830000000002</v>
      </c>
      <c r="Z34" s="46">
        <v>29.082750000000001</v>
      </c>
      <c r="AA34" s="12"/>
      <c r="AB34" s="22"/>
      <c r="AC34" s="22"/>
      <c r="AD34" s="12"/>
      <c r="AE34" s="12"/>
      <c r="AF34" s="12"/>
      <c r="AG34" s="13"/>
      <c r="AH34" s="13"/>
    </row>
    <row r="35" spans="1:34" x14ac:dyDescent="0.35">
      <c r="A35" s="23" t="s">
        <v>9</v>
      </c>
      <c r="B35" s="24" t="s">
        <v>97</v>
      </c>
      <c r="C35" s="25" t="s">
        <v>95</v>
      </c>
      <c r="D35" s="25" t="s">
        <v>96</v>
      </c>
      <c r="E35" s="25" t="s">
        <v>58</v>
      </c>
      <c r="F35" s="40">
        <f>G35*H35</f>
        <v>1332</v>
      </c>
      <c r="G35" s="25">
        <v>333</v>
      </c>
      <c r="H35" s="25">
        <v>4</v>
      </c>
      <c r="I35" s="26" t="s">
        <v>59</v>
      </c>
      <c r="J35" s="26" t="s">
        <v>75</v>
      </c>
      <c r="K35" s="25" t="s">
        <v>59</v>
      </c>
      <c r="L35" s="25" t="s">
        <v>59</v>
      </c>
      <c r="M35" s="25" t="s">
        <v>59</v>
      </c>
      <c r="N35" s="25" t="s">
        <v>59</v>
      </c>
      <c r="O35" s="37">
        <f t="shared" si="3"/>
        <v>0.3</v>
      </c>
      <c r="P35" s="25">
        <v>2.0000000000000001E-4</v>
      </c>
      <c r="Q35" s="25">
        <v>2796</v>
      </c>
      <c r="R35" s="49">
        <v>0.78</v>
      </c>
      <c r="S35" s="25">
        <f>H35</f>
        <v>4</v>
      </c>
      <c r="T35" s="25">
        <f>G35</f>
        <v>333</v>
      </c>
      <c r="U35" s="25">
        <v>27.4</v>
      </c>
      <c r="V35" s="25" t="s">
        <v>59</v>
      </c>
      <c r="W35" s="25"/>
      <c r="X35" s="25"/>
      <c r="Y35" s="28">
        <v>-28.164999999999999</v>
      </c>
      <c r="Z35" s="29">
        <v>29.351199999999999</v>
      </c>
      <c r="AA35" s="12"/>
      <c r="AB35" s="22"/>
      <c r="AC35" s="22"/>
      <c r="AD35" s="12"/>
      <c r="AE35" s="12"/>
      <c r="AF35" s="12"/>
      <c r="AG35" s="13"/>
      <c r="AH35" s="13"/>
    </row>
    <row r="36" spans="1:34" x14ac:dyDescent="0.35">
      <c r="A36" s="23" t="s">
        <v>9</v>
      </c>
      <c r="B36" s="24" t="s">
        <v>98</v>
      </c>
      <c r="C36" s="9" t="s">
        <v>95</v>
      </c>
      <c r="D36" s="9" t="s">
        <v>96</v>
      </c>
      <c r="E36" s="9" t="s">
        <v>58</v>
      </c>
      <c r="F36" s="9">
        <v>400</v>
      </c>
      <c r="G36" s="9">
        <v>200</v>
      </c>
      <c r="H36" s="9">
        <v>2</v>
      </c>
      <c r="I36" s="45" t="s">
        <v>59</v>
      </c>
      <c r="J36" s="45" t="s">
        <v>75</v>
      </c>
      <c r="K36" s="9" t="s">
        <v>59</v>
      </c>
      <c r="L36" s="9" t="s">
        <v>59</v>
      </c>
      <c r="M36" s="9" t="s">
        <v>59</v>
      </c>
      <c r="N36" s="9" t="s">
        <v>59</v>
      </c>
      <c r="O36" s="33">
        <f t="shared" si="3"/>
        <v>0.3</v>
      </c>
      <c r="P36" s="9">
        <v>2.9999999999999997E-4</v>
      </c>
      <c r="Q36" s="9">
        <v>222</v>
      </c>
      <c r="R36" s="48">
        <v>0.77900000000000003</v>
      </c>
      <c r="S36" s="9">
        <f>H36</f>
        <v>2</v>
      </c>
      <c r="T36" s="9">
        <f>G36</f>
        <v>200</v>
      </c>
      <c r="U36" s="9">
        <v>10</v>
      </c>
      <c r="V36" s="9" t="s">
        <v>59</v>
      </c>
      <c r="Y36" s="8">
        <v>-34.197220000000002</v>
      </c>
      <c r="Z36" s="46">
        <v>18.973610000000001</v>
      </c>
      <c r="AA36" s="12"/>
      <c r="AB36" s="22"/>
      <c r="AC36" s="22"/>
      <c r="AD36" s="12"/>
      <c r="AE36" s="12"/>
      <c r="AF36" s="12"/>
      <c r="AG36" s="13"/>
      <c r="AH36" s="13"/>
    </row>
    <row r="37" spans="1:34" x14ac:dyDescent="0.35">
      <c r="A37" s="23" t="s">
        <v>9</v>
      </c>
      <c r="B37" s="24" t="s">
        <v>99</v>
      </c>
      <c r="C37" s="25" t="s">
        <v>100</v>
      </c>
      <c r="D37" s="25" t="s">
        <v>57</v>
      </c>
      <c r="E37" s="25" t="s">
        <v>58</v>
      </c>
      <c r="F37" s="40">
        <f t="shared" ref="F37:F72" si="16">G37*H37</f>
        <v>360</v>
      </c>
      <c r="G37" s="25">
        <v>90</v>
      </c>
      <c r="H37" s="25">
        <v>4</v>
      </c>
      <c r="I37" s="26" t="s">
        <v>59</v>
      </c>
      <c r="J37" s="26" t="s">
        <v>75</v>
      </c>
      <c r="K37" s="25" t="s">
        <v>59</v>
      </c>
      <c r="L37" s="25" t="s">
        <v>59</v>
      </c>
      <c r="M37" s="25" t="s">
        <v>59</v>
      </c>
      <c r="N37" s="25" t="s">
        <v>59</v>
      </c>
      <c r="O37" s="37">
        <f t="shared" si="3"/>
        <v>0.3</v>
      </c>
      <c r="P37" s="25">
        <v>350</v>
      </c>
      <c r="Q37" s="25">
        <v>0</v>
      </c>
      <c r="R37" s="47" t="s">
        <v>59</v>
      </c>
      <c r="S37" s="25" t="s">
        <v>59</v>
      </c>
      <c r="T37" s="25" t="s">
        <v>59</v>
      </c>
      <c r="U37" s="25" t="s">
        <v>59</v>
      </c>
      <c r="V37" s="25" t="s">
        <v>59</v>
      </c>
      <c r="W37" s="25"/>
      <c r="X37" s="25"/>
      <c r="Y37" s="28">
        <v>-30.62396</v>
      </c>
      <c r="Z37" s="29">
        <v>25.50403</v>
      </c>
      <c r="AA37" s="12"/>
      <c r="AB37" s="22"/>
      <c r="AC37" s="22"/>
      <c r="AD37" s="12"/>
      <c r="AE37" s="12"/>
      <c r="AF37" s="12"/>
      <c r="AG37" s="13"/>
      <c r="AH37" s="13"/>
    </row>
    <row r="38" spans="1:34" x14ac:dyDescent="0.35">
      <c r="A38" s="23" t="s">
        <v>9</v>
      </c>
      <c r="B38" s="24" t="s">
        <v>101</v>
      </c>
      <c r="C38" s="9" t="s">
        <v>100</v>
      </c>
      <c r="D38" s="9" t="s">
        <v>57</v>
      </c>
      <c r="E38" s="9" t="s">
        <v>58</v>
      </c>
      <c r="F38" s="30">
        <f t="shared" si="16"/>
        <v>240</v>
      </c>
      <c r="G38" s="9">
        <v>120</v>
      </c>
      <c r="H38" s="9">
        <v>2</v>
      </c>
      <c r="I38" s="45" t="s">
        <v>59</v>
      </c>
      <c r="J38" s="45" t="s">
        <v>75</v>
      </c>
      <c r="K38" s="9" t="s">
        <v>59</v>
      </c>
      <c r="L38" s="9" t="s">
        <v>59</v>
      </c>
      <c r="M38" s="9" t="s">
        <v>59</v>
      </c>
      <c r="N38" s="9" t="s">
        <v>59</v>
      </c>
      <c r="O38" s="33">
        <f t="shared" si="3"/>
        <v>0.3</v>
      </c>
      <c r="P38" s="9">
        <v>350</v>
      </c>
      <c r="Q38" s="9">
        <v>0</v>
      </c>
      <c r="R38" s="9" t="s">
        <v>59</v>
      </c>
      <c r="S38" s="9" t="s">
        <v>59</v>
      </c>
      <c r="T38" s="9" t="s">
        <v>59</v>
      </c>
      <c r="U38" s="9" t="s">
        <v>59</v>
      </c>
      <c r="V38" s="9" t="s">
        <v>59</v>
      </c>
      <c r="Y38" s="8">
        <v>-29.993369999999999</v>
      </c>
      <c r="Z38" s="46">
        <v>24.733840000000001</v>
      </c>
      <c r="AA38" s="12"/>
      <c r="AB38" s="22"/>
      <c r="AC38" s="22"/>
      <c r="AD38" s="12"/>
      <c r="AE38" s="12"/>
      <c r="AF38" s="12"/>
      <c r="AG38" s="13"/>
      <c r="AH38" s="13"/>
    </row>
    <row r="39" spans="1:34" x14ac:dyDescent="0.35">
      <c r="A39" s="23" t="s">
        <v>9</v>
      </c>
      <c r="B39" s="24" t="s">
        <v>102</v>
      </c>
      <c r="C39" s="25" t="s">
        <v>103</v>
      </c>
      <c r="D39" s="25" t="s">
        <v>57</v>
      </c>
      <c r="E39" s="25" t="s">
        <v>58</v>
      </c>
      <c r="F39" s="40">
        <f t="shared" si="16"/>
        <v>171</v>
      </c>
      <c r="G39" s="25">
        <v>57</v>
      </c>
      <c r="H39" s="25">
        <v>3</v>
      </c>
      <c r="I39" s="26" t="s">
        <v>59</v>
      </c>
      <c r="J39" s="26">
        <v>2026</v>
      </c>
      <c r="K39" s="25">
        <v>11.519</v>
      </c>
      <c r="L39" s="25">
        <v>284.39999999999998</v>
      </c>
      <c r="M39" s="25">
        <v>3.4</v>
      </c>
      <c r="N39" s="25">
        <v>3.4</v>
      </c>
      <c r="O39" s="37">
        <f t="shared" si="3"/>
        <v>0.3</v>
      </c>
      <c r="P39" s="25">
        <v>3</v>
      </c>
      <c r="Q39" s="25">
        <v>196</v>
      </c>
      <c r="R39" s="47" t="s">
        <v>59</v>
      </c>
      <c r="S39" s="25" t="s">
        <v>59</v>
      </c>
      <c r="T39" s="25" t="s">
        <v>59</v>
      </c>
      <c r="U39" s="25" t="s">
        <v>59</v>
      </c>
      <c r="V39" s="25" t="s">
        <v>59</v>
      </c>
      <c r="W39" s="25"/>
      <c r="X39" s="25"/>
      <c r="Y39" s="28">
        <v>-33.884079999999997</v>
      </c>
      <c r="Z39" s="29">
        <v>18.533609999999999</v>
      </c>
      <c r="AA39" s="12"/>
      <c r="AB39" s="22"/>
      <c r="AC39" s="22"/>
      <c r="AD39" s="12"/>
      <c r="AE39" s="12"/>
      <c r="AF39" s="12"/>
      <c r="AG39" s="13"/>
      <c r="AH39" s="13"/>
    </row>
    <row r="40" spans="1:34" x14ac:dyDescent="0.35">
      <c r="A40" s="23" t="s">
        <v>9</v>
      </c>
      <c r="B40" s="24" t="s">
        <v>104</v>
      </c>
      <c r="C40" s="9" t="s">
        <v>103</v>
      </c>
      <c r="D40" s="9" t="s">
        <v>57</v>
      </c>
      <c r="E40" s="9" t="s">
        <v>58</v>
      </c>
      <c r="F40" s="30">
        <f t="shared" si="16"/>
        <v>1332</v>
      </c>
      <c r="G40" s="9">
        <v>148</v>
      </c>
      <c r="H40" s="9">
        <v>9</v>
      </c>
      <c r="I40" s="45" t="s">
        <v>59</v>
      </c>
      <c r="J40" s="45">
        <v>2039</v>
      </c>
      <c r="K40" s="9">
        <v>11.519</v>
      </c>
      <c r="L40" s="9">
        <v>263.39999999999998</v>
      </c>
      <c r="M40" s="9">
        <v>9</v>
      </c>
      <c r="N40" s="9">
        <v>9</v>
      </c>
      <c r="O40" s="33">
        <f t="shared" si="3"/>
        <v>0.3</v>
      </c>
      <c r="P40" s="9">
        <v>3</v>
      </c>
      <c r="Q40" s="9">
        <v>196</v>
      </c>
      <c r="R40" s="9" t="s">
        <v>59</v>
      </c>
      <c r="S40" s="9" t="s">
        <v>59</v>
      </c>
      <c r="T40" s="9" t="s">
        <v>59</v>
      </c>
      <c r="U40" s="9" t="s">
        <v>59</v>
      </c>
      <c r="V40" s="9" t="s">
        <v>59</v>
      </c>
      <c r="Y40" s="8">
        <v>-33.591999999999999</v>
      </c>
      <c r="Z40" s="46">
        <v>18.460699999999999</v>
      </c>
      <c r="AA40" s="12"/>
      <c r="AB40" s="22"/>
      <c r="AC40" s="22"/>
      <c r="AD40" s="12"/>
      <c r="AE40" s="12"/>
      <c r="AF40" s="12"/>
      <c r="AG40" s="13"/>
      <c r="AH40" s="13"/>
    </row>
    <row r="41" spans="1:34" x14ac:dyDescent="0.35">
      <c r="A41" s="23" t="s">
        <v>9</v>
      </c>
      <c r="B41" s="24" t="s">
        <v>105</v>
      </c>
      <c r="C41" s="25" t="s">
        <v>103</v>
      </c>
      <c r="D41" s="25" t="s">
        <v>57</v>
      </c>
      <c r="E41" s="25" t="s">
        <v>58</v>
      </c>
      <c r="F41" s="40">
        <f t="shared" si="16"/>
        <v>740</v>
      </c>
      <c r="G41" s="25">
        <v>148</v>
      </c>
      <c r="H41" s="25">
        <v>5</v>
      </c>
      <c r="I41" s="26" t="s">
        <v>59</v>
      </c>
      <c r="J41" s="26">
        <v>2038</v>
      </c>
      <c r="K41" s="25">
        <v>11.519</v>
      </c>
      <c r="L41" s="25">
        <v>263.39999999999998</v>
      </c>
      <c r="M41" s="25">
        <v>9</v>
      </c>
      <c r="N41" s="25">
        <v>9</v>
      </c>
      <c r="O41" s="37">
        <f t="shared" si="3"/>
        <v>0.3</v>
      </c>
      <c r="P41" s="25">
        <v>3</v>
      </c>
      <c r="Q41" s="25">
        <v>196</v>
      </c>
      <c r="R41" s="47" t="s">
        <v>59</v>
      </c>
      <c r="S41" s="25" t="s">
        <v>59</v>
      </c>
      <c r="T41" s="25" t="s">
        <v>59</v>
      </c>
      <c r="U41" s="25" t="s">
        <v>59</v>
      </c>
      <c r="V41" s="25" t="s">
        <v>59</v>
      </c>
      <c r="W41" s="25"/>
      <c r="X41" s="25"/>
      <c r="Y41" s="28">
        <v>-34.165260000000004</v>
      </c>
      <c r="Z41" s="29">
        <v>21.96077</v>
      </c>
      <c r="AA41" s="12"/>
      <c r="AB41" s="22"/>
      <c r="AC41" s="22"/>
      <c r="AD41" s="12"/>
      <c r="AE41" s="12"/>
      <c r="AF41" s="12"/>
      <c r="AG41" s="13"/>
      <c r="AH41" s="13"/>
    </row>
    <row r="42" spans="1:34" x14ac:dyDescent="0.35">
      <c r="A42" s="50" t="s">
        <v>9</v>
      </c>
      <c r="B42" s="51" t="s">
        <v>106</v>
      </c>
      <c r="C42" s="52" t="s">
        <v>103</v>
      </c>
      <c r="D42" s="52" t="s">
        <v>57</v>
      </c>
      <c r="E42" s="52" t="s">
        <v>58</v>
      </c>
      <c r="F42" s="53">
        <f t="shared" si="16"/>
        <v>171</v>
      </c>
      <c r="G42" s="52">
        <v>57</v>
      </c>
      <c r="H42" s="52">
        <v>3</v>
      </c>
      <c r="I42" s="54" t="s">
        <v>59</v>
      </c>
      <c r="J42" s="54">
        <v>2026</v>
      </c>
      <c r="K42" s="52">
        <v>11.519</v>
      </c>
      <c r="L42" s="52">
        <v>284.39999999999998</v>
      </c>
      <c r="M42" s="52">
        <v>3.4</v>
      </c>
      <c r="N42" s="52">
        <v>3.4</v>
      </c>
      <c r="O42" s="55">
        <f t="shared" si="3"/>
        <v>0.3</v>
      </c>
      <c r="P42" s="52">
        <v>3</v>
      </c>
      <c r="Q42" s="52">
        <v>196</v>
      </c>
      <c r="R42" s="52" t="s">
        <v>59</v>
      </c>
      <c r="S42" s="52" t="s">
        <v>59</v>
      </c>
      <c r="T42" s="52" t="s">
        <v>59</v>
      </c>
      <c r="U42" s="52" t="s">
        <v>59</v>
      </c>
      <c r="V42" s="52" t="s">
        <v>59</v>
      </c>
      <c r="W42" s="52"/>
      <c r="X42" s="52"/>
      <c r="Y42" s="56">
        <v>-33.027389999999997</v>
      </c>
      <c r="Z42" s="57">
        <v>27.88382</v>
      </c>
      <c r="AA42" s="12"/>
      <c r="AB42" s="22"/>
      <c r="AC42" s="22"/>
      <c r="AD42" s="12"/>
      <c r="AE42" s="12"/>
      <c r="AF42" s="12"/>
      <c r="AG42" s="13"/>
      <c r="AH42" s="13"/>
    </row>
    <row r="43" spans="1:34" x14ac:dyDescent="0.35">
      <c r="A43" s="15" t="s">
        <v>26</v>
      </c>
      <c r="B43" s="16" t="s">
        <v>55</v>
      </c>
      <c r="C43" s="17" t="s">
        <v>56</v>
      </c>
      <c r="D43" s="17" t="s">
        <v>57</v>
      </c>
      <c r="E43" s="17" t="s">
        <v>58</v>
      </c>
      <c r="F43" s="17">
        <f t="shared" si="16"/>
        <v>1116</v>
      </c>
      <c r="G43" s="17">
        <v>372</v>
      </c>
      <c r="H43" s="17">
        <v>3</v>
      </c>
      <c r="I43" s="18" t="s">
        <v>59</v>
      </c>
      <c r="J43" s="18">
        <v>2027</v>
      </c>
      <c r="K43" s="58">
        <v>12.744</v>
      </c>
      <c r="L43" s="17">
        <v>25.9</v>
      </c>
      <c r="M43" s="17">
        <v>2.1</v>
      </c>
      <c r="N43" s="17">
        <v>2.1</v>
      </c>
      <c r="O43" s="19">
        <v>0</v>
      </c>
      <c r="P43" s="17">
        <v>98</v>
      </c>
      <c r="Q43" s="17">
        <v>1133</v>
      </c>
      <c r="R43" s="17" t="s">
        <v>59</v>
      </c>
      <c r="S43" s="17" t="s">
        <v>59</v>
      </c>
      <c r="T43" s="17" t="s">
        <v>59</v>
      </c>
      <c r="U43" s="17" t="s">
        <v>59</v>
      </c>
      <c r="V43" s="17" t="s">
        <v>59</v>
      </c>
      <c r="W43" s="17"/>
      <c r="X43" s="17"/>
      <c r="Y43" s="20">
        <v>-25.94444</v>
      </c>
      <c r="Z43" s="21">
        <v>29.79166</v>
      </c>
      <c r="AA43" s="12"/>
      <c r="AB43" s="22"/>
      <c r="AC43" s="22"/>
      <c r="AD43" s="12"/>
      <c r="AE43" s="12"/>
      <c r="AF43" s="12"/>
      <c r="AG43" s="13"/>
      <c r="AH43" s="13"/>
    </row>
    <row r="44" spans="1:34" x14ac:dyDescent="0.35">
      <c r="A44" s="23" t="str">
        <f t="shared" ref="A44:A83" si="17">A43</f>
        <v>2Gt</v>
      </c>
      <c r="B44" s="24" t="s">
        <v>60</v>
      </c>
      <c r="C44" s="25" t="str">
        <f>C43</f>
        <v>coal</v>
      </c>
      <c r="D44" s="25" t="s">
        <v>57</v>
      </c>
      <c r="E44" s="25" t="str">
        <f>E43</f>
        <v>Existing</v>
      </c>
      <c r="F44" s="25">
        <f t="shared" si="16"/>
        <v>1116</v>
      </c>
      <c r="G44" s="25">
        <v>372</v>
      </c>
      <c r="H44" s="25">
        <f>H43</f>
        <v>3</v>
      </c>
      <c r="I44" s="25" t="str">
        <f>I43</f>
        <v>-</v>
      </c>
      <c r="J44" s="26">
        <v>2030</v>
      </c>
      <c r="K44" s="44">
        <v>12.744</v>
      </c>
      <c r="L44" s="25">
        <f>L43</f>
        <v>25.9</v>
      </c>
      <c r="M44" s="25">
        <f>M43</f>
        <v>2.1</v>
      </c>
      <c r="N44" s="25">
        <f>N43</f>
        <v>2.1</v>
      </c>
      <c r="O44" s="27">
        <f>O43</f>
        <v>0</v>
      </c>
      <c r="P44" s="25">
        <f>P43</f>
        <v>98</v>
      </c>
      <c r="Q44" s="25">
        <v>1133</v>
      </c>
      <c r="R44" s="25" t="str">
        <f t="shared" ref="R44:Z44" si="18">R43</f>
        <v>-</v>
      </c>
      <c r="S44" s="25" t="str">
        <f t="shared" si="18"/>
        <v>-</v>
      </c>
      <c r="T44" s="25" t="str">
        <f t="shared" si="18"/>
        <v>-</v>
      </c>
      <c r="U44" s="25" t="str">
        <f t="shared" si="18"/>
        <v>-</v>
      </c>
      <c r="V44" s="25" t="str">
        <f t="shared" si="18"/>
        <v>-</v>
      </c>
      <c r="W44" s="25">
        <f t="shared" si="18"/>
        <v>0</v>
      </c>
      <c r="X44" s="25">
        <f t="shared" si="18"/>
        <v>0</v>
      </c>
      <c r="Y44" s="28">
        <f t="shared" si="18"/>
        <v>-25.94444</v>
      </c>
      <c r="Z44" s="29">
        <f t="shared" si="18"/>
        <v>29.79166</v>
      </c>
      <c r="AA44" s="12"/>
      <c r="AB44" s="22"/>
      <c r="AC44" s="22"/>
      <c r="AD44" s="12"/>
      <c r="AE44" s="12"/>
      <c r="AF44" s="12"/>
      <c r="AG44" s="13"/>
      <c r="AH44" s="13"/>
    </row>
    <row r="45" spans="1:34" x14ac:dyDescent="0.35">
      <c r="A45" s="23" t="str">
        <f t="shared" si="17"/>
        <v>2Gt</v>
      </c>
      <c r="B45" s="24" t="s">
        <v>61</v>
      </c>
      <c r="C45" s="30" t="s">
        <v>56</v>
      </c>
      <c r="D45" s="30" t="s">
        <v>57</v>
      </c>
      <c r="E45" s="30" t="s">
        <v>58</v>
      </c>
      <c r="F45" s="30">
        <f t="shared" si="16"/>
        <v>740</v>
      </c>
      <c r="G45" s="30">
        <v>370</v>
      </c>
      <c r="H45" s="30">
        <v>2</v>
      </c>
      <c r="I45" s="31" t="s">
        <v>59</v>
      </c>
      <c r="J45" s="31">
        <v>2022</v>
      </c>
      <c r="K45" s="59">
        <v>13.584</v>
      </c>
      <c r="L45" s="31">
        <v>32.299999999999997</v>
      </c>
      <c r="M45" s="31">
        <v>1.1000000000000001</v>
      </c>
      <c r="N45" s="31">
        <v>1.1000000000000001</v>
      </c>
      <c r="O45" s="33">
        <f t="shared" ref="O45:O57" si="19">O44</f>
        <v>0</v>
      </c>
      <c r="P45" s="31">
        <v>98</v>
      </c>
      <c r="Q45" s="31">
        <v>1133</v>
      </c>
      <c r="R45" s="31" t="s">
        <v>59</v>
      </c>
      <c r="S45" s="31" t="s">
        <v>59</v>
      </c>
      <c r="T45" s="31" t="s">
        <v>59</v>
      </c>
      <c r="U45" s="31" t="s">
        <v>59</v>
      </c>
      <c r="V45" s="31" t="s">
        <v>59</v>
      </c>
      <c r="W45" s="31"/>
      <c r="X45" s="31"/>
      <c r="Y45" s="34">
        <v>-26.620069999999998</v>
      </c>
      <c r="Z45" s="35">
        <v>30.09113</v>
      </c>
      <c r="AA45" s="12"/>
      <c r="AB45" s="22"/>
      <c r="AC45" s="22"/>
      <c r="AD45" s="12"/>
      <c r="AE45" s="12"/>
      <c r="AF45" s="12"/>
      <c r="AG45" s="13"/>
      <c r="AH45" s="13"/>
    </row>
    <row r="46" spans="1:34" x14ac:dyDescent="0.35">
      <c r="A46" s="23" t="str">
        <f t="shared" si="17"/>
        <v>2Gt</v>
      </c>
      <c r="B46" s="24" t="s">
        <v>62</v>
      </c>
      <c r="C46" s="30" t="s">
        <v>56</v>
      </c>
      <c r="D46" s="30" t="s">
        <v>57</v>
      </c>
      <c r="E46" s="30" t="s">
        <v>58</v>
      </c>
      <c r="F46" s="30">
        <f t="shared" si="16"/>
        <v>370</v>
      </c>
      <c r="G46" s="30">
        <v>370</v>
      </c>
      <c r="H46" s="30">
        <v>1</v>
      </c>
      <c r="I46" s="31" t="s">
        <v>59</v>
      </c>
      <c r="J46" s="31">
        <v>2024</v>
      </c>
      <c r="K46" s="59">
        <v>14.28</v>
      </c>
      <c r="L46" s="31">
        <v>32.299999999999997</v>
      </c>
      <c r="M46" s="31">
        <v>1.1000000000000001</v>
      </c>
      <c r="N46" s="31">
        <v>1.1000000000000001</v>
      </c>
      <c r="O46" s="33">
        <f t="shared" si="19"/>
        <v>0</v>
      </c>
      <c r="P46" s="31">
        <v>98</v>
      </c>
      <c r="Q46" s="31">
        <v>1133</v>
      </c>
      <c r="R46" s="31" t="s">
        <v>59</v>
      </c>
      <c r="S46" s="31" t="s">
        <v>59</v>
      </c>
      <c r="T46" s="31" t="s">
        <v>59</v>
      </c>
      <c r="U46" s="31" t="s">
        <v>59</v>
      </c>
      <c r="V46" s="31" t="s">
        <v>59</v>
      </c>
      <c r="W46" s="31"/>
      <c r="X46" s="31"/>
      <c r="Y46" s="34">
        <v>-26.620069999999998</v>
      </c>
      <c r="Z46" s="35">
        <v>30.09113</v>
      </c>
      <c r="AA46" s="12"/>
      <c r="AB46" s="22"/>
      <c r="AC46" s="22"/>
      <c r="AD46" s="12"/>
      <c r="AE46" s="12"/>
      <c r="AF46" s="12"/>
      <c r="AG46" s="13"/>
      <c r="AH46" s="13"/>
    </row>
    <row r="47" spans="1:34" x14ac:dyDescent="0.35">
      <c r="A47" s="23" t="str">
        <f t="shared" si="17"/>
        <v>2Gt</v>
      </c>
      <c r="B47" s="24" t="s">
        <v>63</v>
      </c>
      <c r="C47" s="25" t="s">
        <v>56</v>
      </c>
      <c r="D47" s="25" t="s">
        <v>57</v>
      </c>
      <c r="E47" s="25" t="s">
        <v>58</v>
      </c>
      <c r="F47" s="25">
        <f t="shared" si="16"/>
        <v>1725</v>
      </c>
      <c r="G47" s="25">
        <v>575</v>
      </c>
      <c r="H47" s="25">
        <v>3</v>
      </c>
      <c r="I47" s="26" t="s">
        <v>59</v>
      </c>
      <c r="J47" s="26">
        <v>2032</v>
      </c>
      <c r="K47" s="60">
        <v>12.066000000000001</v>
      </c>
      <c r="L47" s="36">
        <v>18</v>
      </c>
      <c r="M47" s="36">
        <v>3.3</v>
      </c>
      <c r="N47" s="36">
        <v>3.3</v>
      </c>
      <c r="O47" s="61">
        <f t="shared" si="19"/>
        <v>0</v>
      </c>
      <c r="P47" s="36">
        <v>98</v>
      </c>
      <c r="Q47" s="36">
        <v>1133</v>
      </c>
      <c r="R47" s="36" t="s">
        <v>59</v>
      </c>
      <c r="S47" s="36" t="s">
        <v>59</v>
      </c>
      <c r="T47" s="36" t="s">
        <v>59</v>
      </c>
      <c r="U47" s="36" t="s">
        <v>59</v>
      </c>
      <c r="V47" s="36" t="s">
        <v>59</v>
      </c>
      <c r="W47" s="36"/>
      <c r="X47" s="36"/>
      <c r="Y47" s="38">
        <v>-25.959540000000001</v>
      </c>
      <c r="Z47" s="39">
        <v>29.34094</v>
      </c>
      <c r="AA47" s="12"/>
      <c r="AB47" s="22"/>
      <c r="AC47" s="22"/>
      <c r="AD47" s="12"/>
      <c r="AE47" s="12"/>
      <c r="AF47" s="12"/>
      <c r="AG47" s="13"/>
      <c r="AH47" s="13"/>
    </row>
    <row r="48" spans="1:34" x14ac:dyDescent="0.35">
      <c r="A48" s="23" t="str">
        <f t="shared" si="17"/>
        <v>2Gt</v>
      </c>
      <c r="B48" s="24" t="s">
        <v>64</v>
      </c>
      <c r="C48" s="25" t="s">
        <v>56</v>
      </c>
      <c r="D48" s="25" t="s">
        <v>57</v>
      </c>
      <c r="E48" s="25" t="s">
        <v>58</v>
      </c>
      <c r="F48" s="25">
        <f t="shared" si="16"/>
        <v>1150</v>
      </c>
      <c r="G48" s="25">
        <v>575</v>
      </c>
      <c r="H48" s="25">
        <v>2</v>
      </c>
      <c r="I48" s="26"/>
      <c r="J48" s="26">
        <v>2035</v>
      </c>
      <c r="K48" s="44">
        <v>12.066000000000001</v>
      </c>
      <c r="L48" s="25">
        <f>L47</f>
        <v>18</v>
      </c>
      <c r="M48" s="25">
        <f>M47</f>
        <v>3.3</v>
      </c>
      <c r="N48" s="25">
        <f>N47</f>
        <v>3.3</v>
      </c>
      <c r="O48" s="61">
        <f t="shared" si="19"/>
        <v>0</v>
      </c>
      <c r="P48" s="25">
        <f t="shared" ref="P48:Z48" si="20">P47</f>
        <v>98</v>
      </c>
      <c r="Q48" s="25">
        <f t="shared" si="20"/>
        <v>1133</v>
      </c>
      <c r="R48" s="25" t="str">
        <f t="shared" si="20"/>
        <v>-</v>
      </c>
      <c r="S48" s="25" t="str">
        <f t="shared" si="20"/>
        <v>-</v>
      </c>
      <c r="T48" s="25" t="str">
        <f t="shared" si="20"/>
        <v>-</v>
      </c>
      <c r="U48" s="25" t="str">
        <f t="shared" si="20"/>
        <v>-</v>
      </c>
      <c r="V48" s="25" t="str">
        <f t="shared" si="20"/>
        <v>-</v>
      </c>
      <c r="W48" s="25">
        <f t="shared" si="20"/>
        <v>0</v>
      </c>
      <c r="X48" s="25">
        <f t="shared" si="20"/>
        <v>0</v>
      </c>
      <c r="Y48" s="28">
        <f t="shared" si="20"/>
        <v>-25.959540000000001</v>
      </c>
      <c r="Z48" s="29">
        <f t="shared" si="20"/>
        <v>29.34094</v>
      </c>
      <c r="AA48" s="12"/>
      <c r="AB48" s="22"/>
      <c r="AC48" s="22"/>
      <c r="AD48" s="12"/>
      <c r="AE48" s="12"/>
      <c r="AF48" s="12"/>
      <c r="AG48" s="13"/>
      <c r="AH48" s="13"/>
    </row>
    <row r="49" spans="1:34" x14ac:dyDescent="0.35">
      <c r="A49" s="23" t="str">
        <f t="shared" si="17"/>
        <v>2Gt</v>
      </c>
      <c r="B49" s="24" t="s">
        <v>65</v>
      </c>
      <c r="C49" s="30" t="s">
        <v>56</v>
      </c>
      <c r="D49" s="30" t="s">
        <v>57</v>
      </c>
      <c r="E49" s="30" t="s">
        <v>58</v>
      </c>
      <c r="F49" s="30">
        <f t="shared" si="16"/>
        <v>286</v>
      </c>
      <c r="G49" s="30">
        <v>143</v>
      </c>
      <c r="H49" s="30">
        <v>2</v>
      </c>
      <c r="I49" s="31" t="s">
        <v>59</v>
      </c>
      <c r="J49" s="31">
        <v>2019</v>
      </c>
      <c r="K49" s="59">
        <v>13.79</v>
      </c>
      <c r="L49" s="30">
        <v>29.8</v>
      </c>
      <c r="M49" s="30">
        <v>0.9</v>
      </c>
      <c r="N49" s="30">
        <v>0.9</v>
      </c>
      <c r="O49" s="33">
        <f t="shared" si="19"/>
        <v>0</v>
      </c>
      <c r="P49" s="30">
        <v>98</v>
      </c>
      <c r="Q49" s="30">
        <v>1133</v>
      </c>
      <c r="R49" s="30" t="s">
        <v>59</v>
      </c>
      <c r="S49" s="30" t="s">
        <v>59</v>
      </c>
      <c r="T49" s="30" t="s">
        <v>59</v>
      </c>
      <c r="U49" s="30" t="s">
        <v>59</v>
      </c>
      <c r="V49" s="30" t="s">
        <v>59</v>
      </c>
      <c r="W49" s="30"/>
      <c r="X49" s="30"/>
      <c r="Y49" s="34">
        <v>-26.769549999999999</v>
      </c>
      <c r="Z49" s="35">
        <v>28.499510000000001</v>
      </c>
      <c r="AA49" s="12"/>
      <c r="AB49" s="22"/>
      <c r="AC49" s="22"/>
      <c r="AD49" s="12"/>
      <c r="AE49" s="12"/>
      <c r="AF49" s="12"/>
      <c r="AG49" s="13"/>
      <c r="AH49" s="13"/>
    </row>
    <row r="50" spans="1:34" x14ac:dyDescent="0.35">
      <c r="A50" s="23" t="str">
        <f t="shared" si="17"/>
        <v>2Gt</v>
      </c>
      <c r="B50" s="24" t="s">
        <v>66</v>
      </c>
      <c r="C50" s="30" t="s">
        <v>56</v>
      </c>
      <c r="D50" s="30" t="s">
        <v>57</v>
      </c>
      <c r="E50" s="30" t="s">
        <v>58</v>
      </c>
      <c r="F50" s="30">
        <f t="shared" si="16"/>
        <v>286</v>
      </c>
      <c r="G50" s="30">
        <v>143</v>
      </c>
      <c r="H50" s="30">
        <v>2</v>
      </c>
      <c r="I50" s="31"/>
      <c r="J50" s="31">
        <v>2020</v>
      </c>
      <c r="K50" s="59">
        <v>13.79</v>
      </c>
      <c r="L50" s="30">
        <f>L49</f>
        <v>29.8</v>
      </c>
      <c r="M50" s="30">
        <f>M49</f>
        <v>0.9</v>
      </c>
      <c r="N50" s="30">
        <f>N49</f>
        <v>0.9</v>
      </c>
      <c r="O50" s="33">
        <f t="shared" si="19"/>
        <v>0</v>
      </c>
      <c r="P50" s="30">
        <f>P49</f>
        <v>98</v>
      </c>
      <c r="Q50" s="30">
        <v>1133</v>
      </c>
      <c r="R50" s="30" t="str">
        <f t="shared" ref="R50:Z50" si="21">R49</f>
        <v>-</v>
      </c>
      <c r="S50" s="30" t="str">
        <f t="shared" si="21"/>
        <v>-</v>
      </c>
      <c r="T50" s="30" t="str">
        <f t="shared" si="21"/>
        <v>-</v>
      </c>
      <c r="U50" s="30" t="str">
        <f t="shared" si="21"/>
        <v>-</v>
      </c>
      <c r="V50" s="30" t="str">
        <f t="shared" si="21"/>
        <v>-</v>
      </c>
      <c r="W50" s="30">
        <f t="shared" si="21"/>
        <v>0</v>
      </c>
      <c r="X50" s="30">
        <f t="shared" si="21"/>
        <v>0</v>
      </c>
      <c r="Y50" s="34">
        <f t="shared" si="21"/>
        <v>-26.769549999999999</v>
      </c>
      <c r="Z50" s="35">
        <f t="shared" si="21"/>
        <v>28.499510000000001</v>
      </c>
      <c r="AA50" s="12"/>
      <c r="AB50" s="22"/>
      <c r="AC50" s="22"/>
      <c r="AD50" s="12"/>
      <c r="AE50" s="12"/>
      <c r="AF50" s="12"/>
      <c r="AG50" s="13"/>
      <c r="AH50" s="13"/>
    </row>
    <row r="51" spans="1:34" x14ac:dyDescent="0.35">
      <c r="A51" s="23" t="str">
        <f t="shared" si="17"/>
        <v>2Gt</v>
      </c>
      <c r="B51" s="24" t="s">
        <v>67</v>
      </c>
      <c r="C51" s="40" t="s">
        <v>56</v>
      </c>
      <c r="D51" s="40" t="s">
        <v>57</v>
      </c>
      <c r="E51" s="40" t="s">
        <v>58</v>
      </c>
      <c r="F51" s="40">
        <f t="shared" si="16"/>
        <v>440</v>
      </c>
      <c r="G51" s="40">
        <v>110</v>
      </c>
      <c r="H51" s="40">
        <v>4</v>
      </c>
      <c r="I51" s="41" t="s">
        <v>59</v>
      </c>
      <c r="J51" s="41">
        <v>2021</v>
      </c>
      <c r="K51" s="62">
        <v>13.266</v>
      </c>
      <c r="L51" s="40">
        <v>28.7</v>
      </c>
      <c r="M51" s="40">
        <v>1.1000000000000001</v>
      </c>
      <c r="N51" s="40">
        <v>1.1000000000000001</v>
      </c>
      <c r="O51" s="37">
        <f t="shared" si="19"/>
        <v>0</v>
      </c>
      <c r="P51" s="40">
        <v>98</v>
      </c>
      <c r="Q51" s="40">
        <v>1133</v>
      </c>
      <c r="R51" s="40" t="s">
        <v>59</v>
      </c>
      <c r="S51" s="40" t="s">
        <v>59</v>
      </c>
      <c r="T51" s="40" t="s">
        <v>59</v>
      </c>
      <c r="U51" s="40" t="s">
        <v>59</v>
      </c>
      <c r="V51" s="40" t="s">
        <v>59</v>
      </c>
      <c r="W51" s="40"/>
      <c r="X51" s="40"/>
      <c r="Y51" s="42">
        <v>-26.031379999999999</v>
      </c>
      <c r="Z51" s="43">
        <v>29.601379999999999</v>
      </c>
      <c r="AA51" s="12"/>
      <c r="AB51" s="22"/>
      <c r="AC51" s="22"/>
      <c r="AD51" s="12"/>
      <c r="AE51" s="12"/>
      <c r="AF51" s="12"/>
      <c r="AG51" s="13"/>
      <c r="AH51" s="13"/>
    </row>
    <row r="52" spans="1:34" x14ac:dyDescent="0.35">
      <c r="A52" s="23" t="str">
        <f t="shared" si="17"/>
        <v>2Gt</v>
      </c>
      <c r="B52" s="24" t="s">
        <v>68</v>
      </c>
      <c r="C52" s="40" t="s">
        <v>56</v>
      </c>
      <c r="D52" s="40" t="s">
        <v>57</v>
      </c>
      <c r="E52" s="40" t="s">
        <v>58</v>
      </c>
      <c r="F52" s="40">
        <f t="shared" si="16"/>
        <v>440</v>
      </c>
      <c r="G52" s="40">
        <v>110</v>
      </c>
      <c r="H52" s="40">
        <v>4</v>
      </c>
      <c r="I52" s="41"/>
      <c r="J52" s="41">
        <v>2023</v>
      </c>
      <c r="K52" s="62">
        <v>13.266</v>
      </c>
      <c r="L52" s="40">
        <f>L51</f>
        <v>28.7</v>
      </c>
      <c r="M52" s="40">
        <f>M51</f>
        <v>1.1000000000000001</v>
      </c>
      <c r="N52" s="40">
        <f>N51</f>
        <v>1.1000000000000001</v>
      </c>
      <c r="O52" s="37">
        <f t="shared" si="19"/>
        <v>0</v>
      </c>
      <c r="P52" s="40">
        <f>P51</f>
        <v>98</v>
      </c>
      <c r="Q52" s="40">
        <v>1133</v>
      </c>
      <c r="R52" s="40" t="str">
        <f t="shared" ref="R52:Z52" si="22">R51</f>
        <v>-</v>
      </c>
      <c r="S52" s="40" t="str">
        <f t="shared" si="22"/>
        <v>-</v>
      </c>
      <c r="T52" s="40" t="str">
        <f t="shared" si="22"/>
        <v>-</v>
      </c>
      <c r="U52" s="40" t="str">
        <f t="shared" si="22"/>
        <v>-</v>
      </c>
      <c r="V52" s="40" t="str">
        <f t="shared" si="22"/>
        <v>-</v>
      </c>
      <c r="W52" s="40">
        <f t="shared" si="22"/>
        <v>0</v>
      </c>
      <c r="X52" s="40">
        <f t="shared" si="22"/>
        <v>0</v>
      </c>
      <c r="Y52" s="42">
        <f t="shared" si="22"/>
        <v>-26.031379999999999</v>
      </c>
      <c r="Z52" s="43">
        <f t="shared" si="22"/>
        <v>29.601379999999999</v>
      </c>
      <c r="AA52" s="12"/>
      <c r="AB52" s="22"/>
      <c r="AC52" s="22"/>
      <c r="AD52" s="12"/>
      <c r="AE52" s="12"/>
      <c r="AF52" s="12"/>
      <c r="AG52" s="13"/>
      <c r="AH52" s="13"/>
    </row>
    <row r="53" spans="1:34" x14ac:dyDescent="0.35">
      <c r="A53" s="23" t="str">
        <f t="shared" si="17"/>
        <v>2Gt</v>
      </c>
      <c r="B53" s="24" t="s">
        <v>69</v>
      </c>
      <c r="C53" s="30" t="s">
        <v>56</v>
      </c>
      <c r="D53" s="30" t="s">
        <v>57</v>
      </c>
      <c r="E53" s="30" t="s">
        <v>58</v>
      </c>
      <c r="F53" s="30">
        <f t="shared" si="16"/>
        <v>1920</v>
      </c>
      <c r="G53" s="30">
        <v>640</v>
      </c>
      <c r="H53" s="30">
        <v>3</v>
      </c>
      <c r="I53" s="31" t="s">
        <v>59</v>
      </c>
      <c r="J53" s="31">
        <v>2041</v>
      </c>
      <c r="K53" s="59">
        <v>11.782</v>
      </c>
      <c r="L53" s="30">
        <v>24.3</v>
      </c>
      <c r="M53" s="30">
        <v>1.8</v>
      </c>
      <c r="N53" s="30">
        <v>1.8</v>
      </c>
      <c r="O53" s="33">
        <f t="shared" si="19"/>
        <v>0</v>
      </c>
      <c r="P53" s="30">
        <v>98</v>
      </c>
      <c r="Q53" s="30">
        <v>1133</v>
      </c>
      <c r="R53" s="30" t="s">
        <v>59</v>
      </c>
      <c r="S53" s="30" t="s">
        <v>59</v>
      </c>
      <c r="T53" s="30" t="s">
        <v>59</v>
      </c>
      <c r="U53" s="30" t="s">
        <v>59</v>
      </c>
      <c r="V53" s="30" t="s">
        <v>59</v>
      </c>
      <c r="W53" s="30"/>
      <c r="X53" s="30"/>
      <c r="Y53" s="34">
        <v>-26.088049999999999</v>
      </c>
      <c r="Z53" s="35">
        <v>28.968879999999999</v>
      </c>
      <c r="AA53" s="12"/>
      <c r="AB53" s="22"/>
      <c r="AC53" s="22"/>
      <c r="AD53" s="12"/>
      <c r="AE53" s="12"/>
      <c r="AF53" s="12"/>
      <c r="AG53" s="13"/>
      <c r="AH53" s="13"/>
    </row>
    <row r="54" spans="1:34" x14ac:dyDescent="0.35">
      <c r="A54" s="23" t="str">
        <f t="shared" si="17"/>
        <v>2Gt</v>
      </c>
      <c r="B54" s="24" t="s">
        <v>70</v>
      </c>
      <c r="C54" s="30" t="s">
        <v>56</v>
      </c>
      <c r="D54" s="30" t="s">
        <v>57</v>
      </c>
      <c r="E54" s="30" t="s">
        <v>58</v>
      </c>
      <c r="F54" s="30">
        <f t="shared" si="16"/>
        <v>1920</v>
      </c>
      <c r="G54" s="30">
        <v>640</v>
      </c>
      <c r="H54" s="30">
        <v>3</v>
      </c>
      <c r="I54" s="31"/>
      <c r="J54" s="31">
        <v>2044</v>
      </c>
      <c r="K54" s="59">
        <v>11.782</v>
      </c>
      <c r="L54" s="30">
        <f>L53</f>
        <v>24.3</v>
      </c>
      <c r="M54" s="30">
        <f>M53</f>
        <v>1.8</v>
      </c>
      <c r="N54" s="30">
        <f>N53</f>
        <v>1.8</v>
      </c>
      <c r="O54" s="33">
        <f t="shared" si="19"/>
        <v>0</v>
      </c>
      <c r="P54" s="30">
        <f t="shared" ref="P54:Z54" si="23">P53</f>
        <v>98</v>
      </c>
      <c r="Q54" s="30">
        <f t="shared" si="23"/>
        <v>1133</v>
      </c>
      <c r="R54" s="30" t="str">
        <f t="shared" si="23"/>
        <v>-</v>
      </c>
      <c r="S54" s="30" t="str">
        <f t="shared" si="23"/>
        <v>-</v>
      </c>
      <c r="T54" s="30" t="str">
        <f t="shared" si="23"/>
        <v>-</v>
      </c>
      <c r="U54" s="30" t="str">
        <f t="shared" si="23"/>
        <v>-</v>
      </c>
      <c r="V54" s="30" t="str">
        <f t="shared" si="23"/>
        <v>-</v>
      </c>
      <c r="W54" s="30">
        <f t="shared" si="23"/>
        <v>0</v>
      </c>
      <c r="X54" s="30">
        <f t="shared" si="23"/>
        <v>0</v>
      </c>
      <c r="Y54" s="34">
        <f t="shared" si="23"/>
        <v>-26.088049999999999</v>
      </c>
      <c r="Z54" s="35">
        <f t="shared" si="23"/>
        <v>28.968879999999999</v>
      </c>
      <c r="AA54" s="12"/>
      <c r="AB54" s="22"/>
      <c r="AC54" s="22"/>
      <c r="AD54" s="12"/>
      <c r="AE54" s="12"/>
      <c r="AF54" s="12"/>
      <c r="AG54" s="13"/>
      <c r="AH54" s="13"/>
    </row>
    <row r="55" spans="1:34" x14ac:dyDescent="0.35">
      <c r="A55" s="23" t="str">
        <f t="shared" si="17"/>
        <v>2Gt</v>
      </c>
      <c r="B55" s="24" t="s">
        <v>71</v>
      </c>
      <c r="C55" s="25" t="s">
        <v>56</v>
      </c>
      <c r="D55" s="25" t="s">
        <v>57</v>
      </c>
      <c r="E55" s="25" t="s">
        <v>58</v>
      </c>
      <c r="F55" s="25">
        <f t="shared" si="16"/>
        <v>114</v>
      </c>
      <c r="G55" s="25">
        <v>114</v>
      </c>
      <c r="H55" s="25">
        <v>1</v>
      </c>
      <c r="I55" s="26" t="s">
        <v>59</v>
      </c>
      <c r="J55" s="26">
        <v>2022</v>
      </c>
      <c r="K55" s="44">
        <v>15.122999999999999</v>
      </c>
      <c r="L55" s="25">
        <v>34.700000000000003</v>
      </c>
      <c r="M55" s="25">
        <v>0.5</v>
      </c>
      <c r="N55" s="25">
        <v>0.5</v>
      </c>
      <c r="O55" s="37">
        <f t="shared" si="19"/>
        <v>0</v>
      </c>
      <c r="P55" s="25">
        <v>98</v>
      </c>
      <c r="Q55" s="25">
        <v>1133</v>
      </c>
      <c r="R55" s="25" t="s">
        <v>59</v>
      </c>
      <c r="S55" s="25" t="s">
        <v>59</v>
      </c>
      <c r="T55" s="25" t="s">
        <v>59</v>
      </c>
      <c r="U55" s="25" t="s">
        <v>59</v>
      </c>
      <c r="V55" s="25" t="s">
        <v>59</v>
      </c>
      <c r="W55" s="25"/>
      <c r="X55" s="25"/>
      <c r="Y55" s="28">
        <v>-26.090779999999999</v>
      </c>
      <c r="Z55" s="29">
        <v>29.474460000000001</v>
      </c>
      <c r="AA55" s="12"/>
      <c r="AB55" s="22"/>
      <c r="AC55" s="22"/>
      <c r="AD55" s="12"/>
      <c r="AE55" s="12"/>
      <c r="AF55" s="12"/>
      <c r="AG55" s="13"/>
      <c r="AH55" s="13"/>
    </row>
    <row r="56" spans="1:34" x14ac:dyDescent="0.35">
      <c r="A56" s="23" t="str">
        <f t="shared" si="17"/>
        <v>2Gt</v>
      </c>
      <c r="B56" s="24" t="s">
        <v>72</v>
      </c>
      <c r="C56" s="30" t="s">
        <v>56</v>
      </c>
      <c r="D56" s="30" t="s">
        <v>57</v>
      </c>
      <c r="E56" s="30" t="s">
        <v>58</v>
      </c>
      <c r="F56" s="30">
        <f t="shared" si="16"/>
        <v>1425</v>
      </c>
      <c r="G56" s="30">
        <v>475</v>
      </c>
      <c r="H56" s="30">
        <v>3</v>
      </c>
      <c r="I56" s="31" t="s">
        <v>59</v>
      </c>
      <c r="J56" s="31">
        <v>2024</v>
      </c>
      <c r="K56" s="59">
        <v>12.994999999999999</v>
      </c>
      <c r="L56" s="30">
        <v>28.6</v>
      </c>
      <c r="M56" s="30">
        <v>3.6</v>
      </c>
      <c r="N56" s="30">
        <v>3.6</v>
      </c>
      <c r="O56" s="33">
        <f t="shared" si="19"/>
        <v>0</v>
      </c>
      <c r="P56" s="30">
        <v>98</v>
      </c>
      <c r="Q56" s="30">
        <v>1133</v>
      </c>
      <c r="R56" s="30" t="s">
        <v>59</v>
      </c>
      <c r="S56" s="30" t="s">
        <v>59</v>
      </c>
      <c r="T56" s="30" t="s">
        <v>59</v>
      </c>
      <c r="U56" s="30" t="s">
        <v>59</v>
      </c>
      <c r="V56" s="30" t="s">
        <v>59</v>
      </c>
      <c r="W56" s="30"/>
      <c r="X56" s="30"/>
      <c r="Y56" s="34">
        <v>-26.25404</v>
      </c>
      <c r="Z56" s="35">
        <v>29.18008</v>
      </c>
      <c r="AA56" s="12"/>
      <c r="AB56" s="22"/>
      <c r="AC56" s="22"/>
      <c r="AD56" s="12"/>
      <c r="AE56" s="12"/>
      <c r="AF56" s="12"/>
      <c r="AG56" s="13"/>
      <c r="AH56" s="13"/>
    </row>
    <row r="57" spans="1:34" x14ac:dyDescent="0.35">
      <c r="A57" s="23" t="str">
        <f t="shared" si="17"/>
        <v>2Gt</v>
      </c>
      <c r="B57" s="24" t="s">
        <v>73</v>
      </c>
      <c r="C57" s="30" t="s">
        <v>56</v>
      </c>
      <c r="D57" s="30" t="s">
        <v>57</v>
      </c>
      <c r="E57" s="30" t="s">
        <v>58</v>
      </c>
      <c r="F57" s="30">
        <f t="shared" si="16"/>
        <v>1425</v>
      </c>
      <c r="G57" s="30">
        <v>475</v>
      </c>
      <c r="H57" s="30">
        <v>3</v>
      </c>
      <c r="I57" s="31"/>
      <c r="J57" s="31">
        <v>2028</v>
      </c>
      <c r="K57" s="59">
        <v>12.994999999999999</v>
      </c>
      <c r="L57" s="30">
        <f>L56</f>
        <v>28.6</v>
      </c>
      <c r="M57" s="30">
        <f>M56</f>
        <v>3.6</v>
      </c>
      <c r="N57" s="30">
        <f>N56</f>
        <v>3.6</v>
      </c>
      <c r="O57" s="33">
        <f t="shared" si="19"/>
        <v>0</v>
      </c>
      <c r="P57" s="30">
        <v>98</v>
      </c>
      <c r="Q57" s="30">
        <f t="shared" ref="Q57:Z57" si="24">Q56</f>
        <v>1133</v>
      </c>
      <c r="R57" s="30" t="str">
        <f t="shared" si="24"/>
        <v>-</v>
      </c>
      <c r="S57" s="30" t="str">
        <f t="shared" si="24"/>
        <v>-</v>
      </c>
      <c r="T57" s="30" t="str">
        <f t="shared" si="24"/>
        <v>-</v>
      </c>
      <c r="U57" s="30" t="str">
        <f t="shared" si="24"/>
        <v>-</v>
      </c>
      <c r="V57" s="30" t="str">
        <f t="shared" si="24"/>
        <v>-</v>
      </c>
      <c r="W57" s="30">
        <f t="shared" si="24"/>
        <v>0</v>
      </c>
      <c r="X57" s="30">
        <f t="shared" si="24"/>
        <v>0</v>
      </c>
      <c r="Y57" s="34">
        <f t="shared" si="24"/>
        <v>-26.25404</v>
      </c>
      <c r="Z57" s="35">
        <f t="shared" si="24"/>
        <v>29.18008</v>
      </c>
      <c r="AA57" s="12"/>
      <c r="AB57" s="22"/>
      <c r="AC57" s="22"/>
      <c r="AD57" s="12"/>
      <c r="AE57" s="12"/>
      <c r="AF57" s="12"/>
      <c r="AG57" s="13"/>
      <c r="AH57" s="13"/>
    </row>
    <row r="58" spans="1:34" x14ac:dyDescent="0.35">
      <c r="A58" s="23" t="str">
        <f t="shared" si="17"/>
        <v>2Gt</v>
      </c>
      <c r="B58" s="24" t="s">
        <v>74</v>
      </c>
      <c r="C58" s="25" t="s">
        <v>56</v>
      </c>
      <c r="D58" s="25" t="s">
        <v>57</v>
      </c>
      <c r="E58" s="25" t="s">
        <v>58</v>
      </c>
      <c r="F58" s="25">
        <f t="shared" si="16"/>
        <v>2400</v>
      </c>
      <c r="G58" s="25">
        <v>600</v>
      </c>
      <c r="H58" s="25">
        <v>4</v>
      </c>
      <c r="I58" s="26" t="s">
        <v>59</v>
      </c>
      <c r="J58" s="26" t="s">
        <v>75</v>
      </c>
      <c r="K58" s="44">
        <v>10.305</v>
      </c>
      <c r="L58" s="25">
        <v>31.6</v>
      </c>
      <c r="M58" s="25">
        <v>7.2</v>
      </c>
      <c r="N58" s="25">
        <v>7.2</v>
      </c>
      <c r="O58" s="37">
        <v>0.3</v>
      </c>
      <c r="P58" s="25">
        <v>98</v>
      </c>
      <c r="Q58" s="25">
        <v>1133</v>
      </c>
      <c r="R58" s="25" t="s">
        <v>59</v>
      </c>
      <c r="S58" s="25" t="s">
        <v>59</v>
      </c>
      <c r="T58" s="25" t="s">
        <v>59</v>
      </c>
      <c r="U58" s="25" t="s">
        <v>59</v>
      </c>
      <c r="V58" s="25" t="s">
        <v>59</v>
      </c>
      <c r="W58" s="25"/>
      <c r="X58" s="25"/>
      <c r="Y58" s="28">
        <v>-25.5459</v>
      </c>
      <c r="Z58" s="29">
        <v>28.5502</v>
      </c>
      <c r="AA58" s="12"/>
      <c r="AB58" s="22"/>
      <c r="AC58" s="22"/>
      <c r="AD58" s="12"/>
      <c r="AE58" s="12"/>
      <c r="AF58" s="12"/>
      <c r="AG58" s="13"/>
      <c r="AH58" s="13"/>
    </row>
    <row r="59" spans="1:34" x14ac:dyDescent="0.35">
      <c r="A59" s="23" t="str">
        <f t="shared" si="17"/>
        <v>2Gt</v>
      </c>
      <c r="B59" s="24" t="s">
        <v>76</v>
      </c>
      <c r="C59" s="40" t="s">
        <v>56</v>
      </c>
      <c r="D59" s="40" t="s">
        <v>57</v>
      </c>
      <c r="E59" s="40" t="s">
        <v>58</v>
      </c>
      <c r="F59" s="40">
        <f t="shared" si="16"/>
        <v>600</v>
      </c>
      <c r="G59" s="25">
        <v>600</v>
      </c>
      <c r="H59" s="25">
        <v>1</v>
      </c>
      <c r="I59" s="26">
        <v>2023</v>
      </c>
      <c r="J59" s="26" t="s">
        <v>75</v>
      </c>
      <c r="K59" s="44">
        <v>10.305</v>
      </c>
      <c r="L59" s="25">
        <f t="shared" ref="L59:Z60" si="25">L58</f>
        <v>31.6</v>
      </c>
      <c r="M59" s="25">
        <f t="shared" si="25"/>
        <v>7.2</v>
      </c>
      <c r="N59" s="25">
        <f t="shared" si="25"/>
        <v>7.2</v>
      </c>
      <c r="O59" s="37">
        <f t="shared" si="25"/>
        <v>0.3</v>
      </c>
      <c r="P59" s="25">
        <f t="shared" si="25"/>
        <v>98</v>
      </c>
      <c r="Q59" s="25">
        <f t="shared" si="25"/>
        <v>1133</v>
      </c>
      <c r="R59" s="25" t="str">
        <f t="shared" si="25"/>
        <v>-</v>
      </c>
      <c r="S59" s="25" t="str">
        <f t="shared" si="25"/>
        <v>-</v>
      </c>
      <c r="T59" s="25" t="str">
        <f t="shared" si="25"/>
        <v>-</v>
      </c>
      <c r="U59" s="25" t="str">
        <f t="shared" si="25"/>
        <v>-</v>
      </c>
      <c r="V59" s="25" t="str">
        <f t="shared" si="25"/>
        <v>-</v>
      </c>
      <c r="W59" s="25">
        <f t="shared" si="25"/>
        <v>0</v>
      </c>
      <c r="X59" s="25">
        <f t="shared" si="25"/>
        <v>0</v>
      </c>
      <c r="Y59" s="28">
        <f t="shared" si="25"/>
        <v>-25.5459</v>
      </c>
      <c r="Z59" s="28">
        <f t="shared" si="25"/>
        <v>28.5502</v>
      </c>
      <c r="AA59" s="12"/>
      <c r="AB59" s="22"/>
      <c r="AC59" s="22"/>
      <c r="AD59" s="12"/>
      <c r="AE59" s="12"/>
      <c r="AF59" s="12"/>
      <c r="AG59" s="13"/>
      <c r="AH59" s="13"/>
    </row>
    <row r="60" spans="1:34" x14ac:dyDescent="0.35">
      <c r="A60" s="23" t="str">
        <f t="shared" si="17"/>
        <v>2Gt</v>
      </c>
      <c r="B60" s="24" t="s">
        <v>77</v>
      </c>
      <c r="C60" s="40" t="s">
        <v>56</v>
      </c>
      <c r="D60" s="40" t="s">
        <v>57</v>
      </c>
      <c r="E60" s="40" t="s">
        <v>58</v>
      </c>
      <c r="F60" s="40">
        <f t="shared" si="16"/>
        <v>600</v>
      </c>
      <c r="G60" s="25">
        <v>600</v>
      </c>
      <c r="H60" s="25">
        <v>1</v>
      </c>
      <c r="I60" s="26">
        <v>2024</v>
      </c>
      <c r="J60" s="26" t="s">
        <v>75</v>
      </c>
      <c r="K60" s="44">
        <v>10.305</v>
      </c>
      <c r="L60" s="25">
        <f t="shared" si="25"/>
        <v>31.6</v>
      </c>
      <c r="M60" s="25">
        <f t="shared" si="25"/>
        <v>7.2</v>
      </c>
      <c r="N60" s="25">
        <f t="shared" si="25"/>
        <v>7.2</v>
      </c>
      <c r="O60" s="37">
        <f t="shared" si="25"/>
        <v>0.3</v>
      </c>
      <c r="P60" s="25">
        <f t="shared" si="25"/>
        <v>98</v>
      </c>
      <c r="Q60" s="25">
        <f t="shared" si="25"/>
        <v>1133</v>
      </c>
      <c r="R60" s="25" t="str">
        <f t="shared" si="25"/>
        <v>-</v>
      </c>
      <c r="S60" s="25" t="str">
        <f t="shared" si="25"/>
        <v>-</v>
      </c>
      <c r="T60" s="25" t="str">
        <f t="shared" si="25"/>
        <v>-</v>
      </c>
      <c r="U60" s="25" t="str">
        <f t="shared" si="25"/>
        <v>-</v>
      </c>
      <c r="V60" s="25" t="str">
        <f t="shared" si="25"/>
        <v>-</v>
      </c>
      <c r="W60" s="25">
        <f t="shared" si="25"/>
        <v>0</v>
      </c>
      <c r="X60" s="25">
        <f t="shared" si="25"/>
        <v>0</v>
      </c>
      <c r="Y60" s="28">
        <f t="shared" si="25"/>
        <v>-25.5459</v>
      </c>
      <c r="Z60" s="28">
        <f t="shared" si="25"/>
        <v>28.5502</v>
      </c>
      <c r="AA60" s="12"/>
      <c r="AB60" s="22"/>
      <c r="AC60" s="22"/>
      <c r="AD60" s="12"/>
      <c r="AE60" s="12"/>
      <c r="AF60" s="12"/>
      <c r="AG60" s="13"/>
      <c r="AH60" s="13"/>
    </row>
    <row r="61" spans="1:34" x14ac:dyDescent="0.35">
      <c r="A61" s="23" t="str">
        <f t="shared" si="17"/>
        <v>2Gt</v>
      </c>
      <c r="B61" s="24" t="s">
        <v>78</v>
      </c>
      <c r="C61" s="30" t="s">
        <v>56</v>
      </c>
      <c r="D61" s="30" t="s">
        <v>57</v>
      </c>
      <c r="E61" s="30" t="s">
        <v>58</v>
      </c>
      <c r="F61" s="30">
        <f t="shared" si="16"/>
        <v>1779</v>
      </c>
      <c r="G61" s="30">
        <v>593</v>
      </c>
      <c r="H61" s="30">
        <v>3</v>
      </c>
      <c r="I61" s="31" t="s">
        <v>59</v>
      </c>
      <c r="J61" s="31">
        <v>2039</v>
      </c>
      <c r="K61" s="59">
        <v>11.003</v>
      </c>
      <c r="L61" s="30">
        <v>14.4</v>
      </c>
      <c r="M61" s="30">
        <v>5.9</v>
      </c>
      <c r="N61" s="30">
        <v>5.9</v>
      </c>
      <c r="O61" s="33">
        <v>0</v>
      </c>
      <c r="P61" s="30">
        <v>98</v>
      </c>
      <c r="Q61" s="30">
        <v>1133</v>
      </c>
      <c r="R61" s="30" t="s">
        <v>59</v>
      </c>
      <c r="S61" s="30" t="s">
        <v>59</v>
      </c>
      <c r="T61" s="30" t="s">
        <v>59</v>
      </c>
      <c r="U61" s="30" t="s">
        <v>59</v>
      </c>
      <c r="V61" s="30" t="s">
        <v>59</v>
      </c>
      <c r="W61" s="30"/>
      <c r="X61" s="30"/>
      <c r="Y61" s="34">
        <v>-26.740269999999999</v>
      </c>
      <c r="Z61" s="35">
        <v>27.975000000000001</v>
      </c>
      <c r="AA61" s="12"/>
      <c r="AB61" s="22"/>
      <c r="AC61" s="22"/>
      <c r="AD61" s="12"/>
      <c r="AE61" s="12"/>
      <c r="AF61" s="12"/>
      <c r="AG61" s="13"/>
      <c r="AH61" s="13"/>
    </row>
    <row r="62" spans="1:34" x14ac:dyDescent="0.35">
      <c r="A62" s="23" t="str">
        <f t="shared" si="17"/>
        <v>2Gt</v>
      </c>
      <c r="B62" s="24" t="s">
        <v>79</v>
      </c>
      <c r="C62" s="30" t="s">
        <v>56</v>
      </c>
      <c r="D62" s="30" t="s">
        <v>57</v>
      </c>
      <c r="E62" s="30" t="s">
        <v>58</v>
      </c>
      <c r="F62" s="30">
        <f t="shared" si="16"/>
        <v>1779</v>
      </c>
      <c r="G62" s="30">
        <v>593</v>
      </c>
      <c r="H62" s="30">
        <v>3</v>
      </c>
      <c r="I62" s="31"/>
      <c r="J62" s="31">
        <v>2042</v>
      </c>
      <c r="K62" s="59">
        <v>11.003</v>
      </c>
      <c r="L62" s="30">
        <f t="shared" ref="L62:Z62" si="26">L61</f>
        <v>14.4</v>
      </c>
      <c r="M62" s="30">
        <f t="shared" si="26"/>
        <v>5.9</v>
      </c>
      <c r="N62" s="30">
        <f t="shared" si="26"/>
        <v>5.9</v>
      </c>
      <c r="O62" s="33">
        <f t="shared" si="26"/>
        <v>0</v>
      </c>
      <c r="P62" s="30">
        <f t="shared" si="26"/>
        <v>98</v>
      </c>
      <c r="Q62" s="30">
        <f t="shared" si="26"/>
        <v>1133</v>
      </c>
      <c r="R62" s="30" t="str">
        <f t="shared" si="26"/>
        <v>-</v>
      </c>
      <c r="S62" s="30" t="str">
        <f t="shared" si="26"/>
        <v>-</v>
      </c>
      <c r="T62" s="30" t="str">
        <f t="shared" si="26"/>
        <v>-</v>
      </c>
      <c r="U62" s="30" t="str">
        <f t="shared" si="26"/>
        <v>-</v>
      </c>
      <c r="V62" s="30" t="str">
        <f t="shared" si="26"/>
        <v>-</v>
      </c>
      <c r="W62" s="30">
        <f t="shared" si="26"/>
        <v>0</v>
      </c>
      <c r="X62" s="30">
        <f t="shared" si="26"/>
        <v>0</v>
      </c>
      <c r="Y62" s="34">
        <f t="shared" si="26"/>
        <v>-26.740269999999999</v>
      </c>
      <c r="Z62" s="35">
        <f t="shared" si="26"/>
        <v>27.975000000000001</v>
      </c>
      <c r="AA62" s="12"/>
      <c r="AB62" s="22"/>
      <c r="AC62" s="22"/>
      <c r="AD62" s="12"/>
      <c r="AE62" s="12"/>
      <c r="AF62" s="12"/>
      <c r="AG62" s="13"/>
      <c r="AH62" s="13"/>
    </row>
    <row r="63" spans="1:34" x14ac:dyDescent="0.35">
      <c r="A63" s="23" t="str">
        <f t="shared" si="17"/>
        <v>2Gt</v>
      </c>
      <c r="B63" s="24" t="s">
        <v>80</v>
      </c>
      <c r="C63" s="40" t="s">
        <v>56</v>
      </c>
      <c r="D63" s="40" t="s">
        <v>57</v>
      </c>
      <c r="E63" s="40" t="s">
        <v>58</v>
      </c>
      <c r="F63" s="40">
        <f t="shared" si="16"/>
        <v>1833</v>
      </c>
      <c r="G63" s="40">
        <v>611</v>
      </c>
      <c r="H63" s="40">
        <v>3</v>
      </c>
      <c r="I63" s="41" t="s">
        <v>59</v>
      </c>
      <c r="J63" s="41">
        <v>2031</v>
      </c>
      <c r="K63" s="62">
        <v>11.782</v>
      </c>
      <c r="L63" s="40">
        <v>32.1</v>
      </c>
      <c r="M63" s="40">
        <v>1.7</v>
      </c>
      <c r="N63" s="40">
        <v>1.7</v>
      </c>
      <c r="O63" s="37">
        <f t="shared" ref="O63:O68" si="27">O62</f>
        <v>0</v>
      </c>
      <c r="P63" s="40">
        <v>98</v>
      </c>
      <c r="Q63" s="40">
        <v>1133</v>
      </c>
      <c r="R63" s="40" t="s">
        <v>59</v>
      </c>
      <c r="S63" s="40" t="s">
        <v>59</v>
      </c>
      <c r="T63" s="40" t="s">
        <v>59</v>
      </c>
      <c r="U63" s="40" t="s">
        <v>59</v>
      </c>
      <c r="V63" s="40" t="s">
        <v>59</v>
      </c>
      <c r="W63" s="40"/>
      <c r="X63" s="40"/>
      <c r="Y63" s="42">
        <v>-27.095549999999999</v>
      </c>
      <c r="Z63" s="43">
        <v>29.77055</v>
      </c>
      <c r="AA63" s="12"/>
      <c r="AB63" s="22"/>
      <c r="AC63" s="22"/>
      <c r="AD63" s="12"/>
      <c r="AE63" s="12"/>
      <c r="AF63" s="12"/>
      <c r="AG63" s="13"/>
      <c r="AH63" s="13"/>
    </row>
    <row r="64" spans="1:34" x14ac:dyDescent="0.35">
      <c r="A64" s="23" t="str">
        <f t="shared" si="17"/>
        <v>2Gt</v>
      </c>
      <c r="B64" s="24" t="s">
        <v>81</v>
      </c>
      <c r="C64" s="40" t="s">
        <v>56</v>
      </c>
      <c r="D64" s="40" t="s">
        <v>57</v>
      </c>
      <c r="E64" s="40" t="s">
        <v>58</v>
      </c>
      <c r="F64" s="40">
        <f t="shared" si="16"/>
        <v>2010</v>
      </c>
      <c r="G64" s="40">
        <v>670</v>
      </c>
      <c r="H64" s="40">
        <v>3</v>
      </c>
      <c r="I64" s="41" t="s">
        <v>59</v>
      </c>
      <c r="J64" s="41">
        <v>2050</v>
      </c>
      <c r="K64" s="62">
        <v>11.032</v>
      </c>
      <c r="L64" s="40">
        <v>32.1</v>
      </c>
      <c r="M64" s="40">
        <v>1.9</v>
      </c>
      <c r="N64" s="40">
        <v>1.9</v>
      </c>
      <c r="O64" s="37">
        <f t="shared" si="27"/>
        <v>0</v>
      </c>
      <c r="P64" s="40">
        <v>98</v>
      </c>
      <c r="Q64" s="40">
        <v>1133</v>
      </c>
      <c r="R64" s="40" t="s">
        <v>59</v>
      </c>
      <c r="S64" s="40" t="s">
        <v>59</v>
      </c>
      <c r="T64" s="40" t="s">
        <v>59</v>
      </c>
      <c r="U64" s="40" t="s">
        <v>59</v>
      </c>
      <c r="V64" s="40" t="s">
        <v>59</v>
      </c>
      <c r="W64" s="40"/>
      <c r="X64" s="40"/>
      <c r="Y64" s="42">
        <v>-27.095549999999999</v>
      </c>
      <c r="Z64" s="43">
        <v>29.77055</v>
      </c>
      <c r="AA64" s="12"/>
      <c r="AB64" s="22"/>
      <c r="AC64" s="22"/>
      <c r="AD64" s="12"/>
      <c r="AE64" s="12"/>
      <c r="AF64" s="12"/>
      <c r="AG64" s="13"/>
      <c r="AH64" s="13"/>
    </row>
    <row r="65" spans="1:34" x14ac:dyDescent="0.35">
      <c r="A65" s="23" t="str">
        <f t="shared" si="17"/>
        <v>2Gt</v>
      </c>
      <c r="B65" s="24" t="s">
        <v>82</v>
      </c>
      <c r="C65" s="30" t="s">
        <v>56</v>
      </c>
      <c r="D65" s="30" t="s">
        <v>57</v>
      </c>
      <c r="E65" s="30" t="s">
        <v>58</v>
      </c>
      <c r="F65" s="30">
        <f t="shared" si="16"/>
        <v>1845</v>
      </c>
      <c r="G65" s="30">
        <v>615</v>
      </c>
      <c r="H65" s="30">
        <v>3</v>
      </c>
      <c r="I65" s="31" t="s">
        <v>59</v>
      </c>
      <c r="J65" s="31">
        <v>2040</v>
      </c>
      <c r="K65" s="59">
        <v>11.682</v>
      </c>
      <c r="L65" s="30">
        <v>17.5</v>
      </c>
      <c r="M65" s="30">
        <v>3</v>
      </c>
      <c r="N65" s="30">
        <v>3</v>
      </c>
      <c r="O65" s="33">
        <f t="shared" si="27"/>
        <v>0</v>
      </c>
      <c r="P65" s="30">
        <v>98</v>
      </c>
      <c r="Q65" s="30">
        <v>1133</v>
      </c>
      <c r="R65" s="30" t="s">
        <v>59</v>
      </c>
      <c r="S65" s="30" t="s">
        <v>59</v>
      </c>
      <c r="T65" s="30" t="s">
        <v>59</v>
      </c>
      <c r="U65" s="30" t="s">
        <v>59</v>
      </c>
      <c r="V65" s="30" t="s">
        <v>59</v>
      </c>
      <c r="W65" s="30"/>
      <c r="X65" s="30"/>
      <c r="Y65" s="34">
        <v>-23.667770000000001</v>
      </c>
      <c r="Z65" s="35">
        <v>27.612770000000001</v>
      </c>
      <c r="AA65" s="12"/>
      <c r="AB65" s="22"/>
      <c r="AC65" s="22"/>
      <c r="AD65" s="12"/>
      <c r="AE65" s="12"/>
      <c r="AF65" s="12"/>
      <c r="AG65" s="13"/>
      <c r="AH65" s="13"/>
    </row>
    <row r="66" spans="1:34" x14ac:dyDescent="0.35">
      <c r="A66" s="23" t="str">
        <f t="shared" si="17"/>
        <v>2Gt</v>
      </c>
      <c r="B66" s="24" t="s">
        <v>83</v>
      </c>
      <c r="C66" s="30" t="s">
        <v>56</v>
      </c>
      <c r="D66" s="30" t="s">
        <v>57</v>
      </c>
      <c r="E66" s="30" t="s">
        <v>58</v>
      </c>
      <c r="F66" s="30">
        <f t="shared" si="16"/>
        <v>1845</v>
      </c>
      <c r="G66" s="30">
        <v>615</v>
      </c>
      <c r="H66" s="30">
        <v>3</v>
      </c>
      <c r="I66" s="31"/>
      <c r="J66" s="31">
        <v>2043</v>
      </c>
      <c r="K66" s="59">
        <v>11.682</v>
      </c>
      <c r="L66" s="30">
        <f>L65</f>
        <v>17.5</v>
      </c>
      <c r="M66" s="30">
        <f>M65</f>
        <v>3</v>
      </c>
      <c r="N66" s="30">
        <f>N65</f>
        <v>3</v>
      </c>
      <c r="O66" s="33">
        <f t="shared" si="27"/>
        <v>0</v>
      </c>
      <c r="P66" s="30">
        <v>98</v>
      </c>
      <c r="Q66" s="30">
        <f t="shared" ref="Q66:Z66" si="28">Q65</f>
        <v>1133</v>
      </c>
      <c r="R66" s="30" t="str">
        <f t="shared" si="28"/>
        <v>-</v>
      </c>
      <c r="S66" s="30" t="str">
        <f t="shared" si="28"/>
        <v>-</v>
      </c>
      <c r="T66" s="30" t="str">
        <f t="shared" si="28"/>
        <v>-</v>
      </c>
      <c r="U66" s="30" t="str">
        <f t="shared" si="28"/>
        <v>-</v>
      </c>
      <c r="V66" s="30" t="str">
        <f t="shared" si="28"/>
        <v>-</v>
      </c>
      <c r="W66" s="30">
        <f t="shared" si="28"/>
        <v>0</v>
      </c>
      <c r="X66" s="30">
        <f t="shared" si="28"/>
        <v>0</v>
      </c>
      <c r="Y66" s="34">
        <f t="shared" si="28"/>
        <v>-23.667770000000001</v>
      </c>
      <c r="Z66" s="35">
        <f t="shared" si="28"/>
        <v>27.612770000000001</v>
      </c>
      <c r="AA66" s="12"/>
      <c r="AB66" s="22"/>
      <c r="AC66" s="22"/>
      <c r="AD66" s="12"/>
      <c r="AE66" s="12"/>
      <c r="AF66" s="12"/>
      <c r="AG66" s="13"/>
      <c r="AH66" s="13"/>
    </row>
    <row r="67" spans="1:34" x14ac:dyDescent="0.35">
      <c r="A67" s="23" t="str">
        <f t="shared" si="17"/>
        <v>2Gt</v>
      </c>
      <c r="B67" s="24" t="s">
        <v>84</v>
      </c>
      <c r="C67" s="40" t="s">
        <v>56</v>
      </c>
      <c r="D67" s="40" t="s">
        <v>57</v>
      </c>
      <c r="E67" s="40" t="s">
        <v>58</v>
      </c>
      <c r="F67" s="40">
        <f t="shared" si="16"/>
        <v>1725</v>
      </c>
      <c r="G67" s="40">
        <v>575</v>
      </c>
      <c r="H67" s="40">
        <v>3</v>
      </c>
      <c r="I67" s="41" t="s">
        <v>59</v>
      </c>
      <c r="J67" s="41">
        <v>2032</v>
      </c>
      <c r="K67" s="62">
        <v>12.066000000000001</v>
      </c>
      <c r="L67" s="40">
        <v>30.2</v>
      </c>
      <c r="M67" s="40">
        <v>2.4</v>
      </c>
      <c r="N67" s="40">
        <v>2.4</v>
      </c>
      <c r="O67" s="37">
        <f t="shared" si="27"/>
        <v>0</v>
      </c>
      <c r="P67" s="40">
        <v>98</v>
      </c>
      <c r="Q67" s="40">
        <v>1133</v>
      </c>
      <c r="R67" s="40" t="s">
        <v>59</v>
      </c>
      <c r="S67" s="40" t="s">
        <v>59</v>
      </c>
      <c r="T67" s="40" t="s">
        <v>59</v>
      </c>
      <c r="U67" s="40" t="s">
        <v>59</v>
      </c>
      <c r="V67" s="40" t="s">
        <v>59</v>
      </c>
      <c r="W67" s="40"/>
      <c r="X67" s="40"/>
      <c r="Y67" s="42">
        <v>-26.280360000000002</v>
      </c>
      <c r="Z67" s="43">
        <v>29.142289999999999</v>
      </c>
      <c r="AA67" s="12"/>
      <c r="AB67" s="22"/>
      <c r="AC67" s="22"/>
      <c r="AD67" s="12"/>
      <c r="AE67" s="12"/>
      <c r="AF67" s="12"/>
      <c r="AG67" s="13"/>
      <c r="AH67" s="13"/>
    </row>
    <row r="68" spans="1:34" x14ac:dyDescent="0.35">
      <c r="A68" s="23" t="str">
        <f t="shared" si="17"/>
        <v>2Gt</v>
      </c>
      <c r="B68" s="24" t="s">
        <v>85</v>
      </c>
      <c r="C68" s="40" t="s">
        <v>56</v>
      </c>
      <c r="D68" s="40" t="s">
        <v>57</v>
      </c>
      <c r="E68" s="40" t="s">
        <v>58</v>
      </c>
      <c r="F68" s="40">
        <f t="shared" si="16"/>
        <v>1725</v>
      </c>
      <c r="G68" s="40">
        <v>575</v>
      </c>
      <c r="H68" s="40">
        <v>3</v>
      </c>
      <c r="I68" s="41"/>
      <c r="J68" s="41">
        <v>2034</v>
      </c>
      <c r="K68" s="62">
        <v>12.066000000000001</v>
      </c>
      <c r="L68" s="40">
        <f>L67</f>
        <v>30.2</v>
      </c>
      <c r="M68" s="40">
        <f>M67</f>
        <v>2.4</v>
      </c>
      <c r="N68" s="40">
        <f>N67</f>
        <v>2.4</v>
      </c>
      <c r="O68" s="37">
        <f t="shared" si="27"/>
        <v>0</v>
      </c>
      <c r="P68" s="40">
        <v>98</v>
      </c>
      <c r="Q68" s="40">
        <f t="shared" ref="Q68:Z68" si="29">Q67</f>
        <v>1133</v>
      </c>
      <c r="R68" s="40" t="str">
        <f t="shared" si="29"/>
        <v>-</v>
      </c>
      <c r="S68" s="40" t="str">
        <f t="shared" si="29"/>
        <v>-</v>
      </c>
      <c r="T68" s="40" t="str">
        <f t="shared" si="29"/>
        <v>-</v>
      </c>
      <c r="U68" s="40" t="str">
        <f t="shared" si="29"/>
        <v>-</v>
      </c>
      <c r="V68" s="40" t="str">
        <f t="shared" si="29"/>
        <v>-</v>
      </c>
      <c r="W68" s="40">
        <f t="shared" si="29"/>
        <v>0</v>
      </c>
      <c r="X68" s="40">
        <f t="shared" si="29"/>
        <v>0</v>
      </c>
      <c r="Y68" s="42">
        <f t="shared" si="29"/>
        <v>-26.280360000000002</v>
      </c>
      <c r="Z68" s="43">
        <f t="shared" si="29"/>
        <v>29.142289999999999</v>
      </c>
      <c r="AA68" s="12"/>
      <c r="AB68" s="22"/>
      <c r="AC68" s="22"/>
      <c r="AD68" s="12"/>
      <c r="AE68" s="12"/>
      <c r="AF68" s="12"/>
      <c r="AG68" s="13"/>
      <c r="AH68" s="13"/>
    </row>
    <row r="69" spans="1:34" x14ac:dyDescent="0.35">
      <c r="A69" s="23" t="str">
        <f t="shared" si="17"/>
        <v>2Gt</v>
      </c>
      <c r="B69" s="24" t="s">
        <v>86</v>
      </c>
      <c r="C69" s="30" t="s">
        <v>56</v>
      </c>
      <c r="D69" s="30" t="s">
        <v>57</v>
      </c>
      <c r="E69" s="30" t="s">
        <v>58</v>
      </c>
      <c r="F69" s="30">
        <f t="shared" si="16"/>
        <v>3000</v>
      </c>
      <c r="G69" s="30">
        <v>600</v>
      </c>
      <c r="H69" s="30">
        <v>5</v>
      </c>
      <c r="I69" s="31" t="s">
        <v>59</v>
      </c>
      <c r="J69" s="31" t="s">
        <v>75</v>
      </c>
      <c r="K69" s="59">
        <v>10.305</v>
      </c>
      <c r="L69" s="30">
        <v>21.4</v>
      </c>
      <c r="M69" s="30">
        <v>7.2</v>
      </c>
      <c r="N69" s="30">
        <v>7.2</v>
      </c>
      <c r="O69" s="33">
        <v>0.3</v>
      </c>
      <c r="P69" s="30">
        <v>98</v>
      </c>
      <c r="Q69" s="30">
        <v>1133</v>
      </c>
      <c r="R69" s="30" t="s">
        <v>59</v>
      </c>
      <c r="S69" s="30" t="s">
        <v>59</v>
      </c>
      <c r="T69" s="30" t="s">
        <v>59</v>
      </c>
      <c r="U69" s="30" t="s">
        <v>59</v>
      </c>
      <c r="V69" s="30" t="s">
        <v>59</v>
      </c>
      <c r="W69" s="30"/>
      <c r="X69" s="30"/>
      <c r="Y69" s="34">
        <v>-23.42</v>
      </c>
      <c r="Z69" s="35">
        <v>27.33</v>
      </c>
      <c r="AA69" s="12"/>
      <c r="AB69" s="22"/>
      <c r="AC69" s="22"/>
      <c r="AD69" s="12"/>
      <c r="AE69" s="12"/>
      <c r="AF69" s="12"/>
      <c r="AG69" s="13"/>
      <c r="AH69" s="13"/>
    </row>
    <row r="70" spans="1:34" x14ac:dyDescent="0.35">
      <c r="A70" s="23" t="str">
        <f t="shared" si="17"/>
        <v>2Gt</v>
      </c>
      <c r="B70" s="24" t="s">
        <v>87</v>
      </c>
      <c r="C70" s="30" t="s">
        <v>56</v>
      </c>
      <c r="D70" s="30" t="s">
        <v>57</v>
      </c>
      <c r="E70" s="30" t="s">
        <v>58</v>
      </c>
      <c r="F70" s="30">
        <f t="shared" si="16"/>
        <v>600</v>
      </c>
      <c r="G70" s="30">
        <v>600</v>
      </c>
      <c r="H70" s="30">
        <v>1</v>
      </c>
      <c r="I70" s="31"/>
      <c r="J70" s="31" t="s">
        <v>75</v>
      </c>
      <c r="K70" s="59">
        <v>10.305</v>
      </c>
      <c r="L70" s="30">
        <f t="shared" ref="L70:Z70" si="30">L69</f>
        <v>21.4</v>
      </c>
      <c r="M70" s="30">
        <f t="shared" si="30"/>
        <v>7.2</v>
      </c>
      <c r="N70" s="30">
        <f t="shared" si="30"/>
        <v>7.2</v>
      </c>
      <c r="O70" s="33">
        <f t="shared" si="30"/>
        <v>0.3</v>
      </c>
      <c r="P70" s="30">
        <f t="shared" si="30"/>
        <v>98</v>
      </c>
      <c r="Q70" s="30">
        <f t="shared" si="30"/>
        <v>1133</v>
      </c>
      <c r="R70" s="30" t="str">
        <f t="shared" si="30"/>
        <v>-</v>
      </c>
      <c r="S70" s="30" t="str">
        <f t="shared" si="30"/>
        <v>-</v>
      </c>
      <c r="T70" s="30" t="str">
        <f t="shared" si="30"/>
        <v>-</v>
      </c>
      <c r="U70" s="30" t="str">
        <f t="shared" si="30"/>
        <v>-</v>
      </c>
      <c r="V70" s="30" t="str">
        <f t="shared" si="30"/>
        <v>-</v>
      </c>
      <c r="W70" s="30">
        <f t="shared" si="30"/>
        <v>0</v>
      </c>
      <c r="X70" s="30">
        <f t="shared" si="30"/>
        <v>0</v>
      </c>
      <c r="Y70" s="34">
        <f t="shared" si="30"/>
        <v>-23.42</v>
      </c>
      <c r="Z70" s="34">
        <f t="shared" si="30"/>
        <v>27.33</v>
      </c>
      <c r="AA70" s="12"/>
      <c r="AB70" s="22"/>
      <c r="AC70" s="22"/>
      <c r="AD70" s="12"/>
      <c r="AE70" s="12"/>
      <c r="AF70" s="12"/>
      <c r="AG70" s="13"/>
      <c r="AH70" s="13"/>
    </row>
    <row r="71" spans="1:34" x14ac:dyDescent="0.35">
      <c r="A71" s="23" t="str">
        <f t="shared" si="17"/>
        <v>2Gt</v>
      </c>
      <c r="B71" s="24" t="s">
        <v>88</v>
      </c>
      <c r="C71" s="40" t="s">
        <v>56</v>
      </c>
      <c r="D71" s="40" t="s">
        <v>57</v>
      </c>
      <c r="E71" s="40" t="s">
        <v>58</v>
      </c>
      <c r="F71" s="40">
        <f t="shared" si="16"/>
        <v>1755</v>
      </c>
      <c r="G71" s="40">
        <v>585</v>
      </c>
      <c r="H71" s="40">
        <v>3</v>
      </c>
      <c r="I71" s="41" t="s">
        <v>59</v>
      </c>
      <c r="J71" s="41">
        <v>2040</v>
      </c>
      <c r="K71" s="62">
        <v>10.494999999999999</v>
      </c>
      <c r="L71" s="40">
        <v>32.299999999999997</v>
      </c>
      <c r="M71" s="40">
        <v>3.2</v>
      </c>
      <c r="N71" s="40">
        <v>3.2</v>
      </c>
      <c r="O71" s="37">
        <v>0</v>
      </c>
      <c r="P71" s="40">
        <v>98</v>
      </c>
      <c r="Q71" s="40">
        <v>1133</v>
      </c>
      <c r="R71" s="40" t="s">
        <v>59</v>
      </c>
      <c r="S71" s="40" t="s">
        <v>59</v>
      </c>
      <c r="T71" s="40" t="s">
        <v>59</v>
      </c>
      <c r="U71" s="40" t="s">
        <v>59</v>
      </c>
      <c r="V71" s="40" t="s">
        <v>59</v>
      </c>
      <c r="W71" s="40"/>
      <c r="X71" s="40"/>
      <c r="Y71" s="42">
        <v>-26.775649999999999</v>
      </c>
      <c r="Z71" s="43">
        <v>29.352119999999999</v>
      </c>
      <c r="AA71" s="12"/>
      <c r="AB71" s="22"/>
      <c r="AC71" s="22"/>
      <c r="AD71" s="12"/>
      <c r="AE71" s="12"/>
      <c r="AF71" s="12"/>
      <c r="AG71" s="13"/>
      <c r="AH71" s="13"/>
    </row>
    <row r="72" spans="1:34" x14ac:dyDescent="0.35">
      <c r="A72" s="23" t="str">
        <f t="shared" si="17"/>
        <v>2Gt</v>
      </c>
      <c r="B72" s="24" t="s">
        <v>89</v>
      </c>
      <c r="C72" s="40" t="s">
        <v>56</v>
      </c>
      <c r="D72" s="40" t="s">
        <v>57</v>
      </c>
      <c r="E72" s="40" t="s">
        <v>58</v>
      </c>
      <c r="F72" s="40">
        <f t="shared" si="16"/>
        <v>1755</v>
      </c>
      <c r="G72" s="40">
        <v>585</v>
      </c>
      <c r="H72" s="40">
        <v>3</v>
      </c>
      <c r="I72" s="41"/>
      <c r="J72" s="41">
        <v>2042</v>
      </c>
      <c r="K72" s="62">
        <v>10.494999999999999</v>
      </c>
      <c r="L72" s="40">
        <f t="shared" ref="L72:Z72" si="31">L71</f>
        <v>32.299999999999997</v>
      </c>
      <c r="M72" s="40">
        <f t="shared" si="31"/>
        <v>3.2</v>
      </c>
      <c r="N72" s="40">
        <f t="shared" si="31"/>
        <v>3.2</v>
      </c>
      <c r="O72" s="37">
        <f t="shared" si="31"/>
        <v>0</v>
      </c>
      <c r="P72" s="40">
        <f t="shared" si="31"/>
        <v>98</v>
      </c>
      <c r="Q72" s="40">
        <f t="shared" si="31"/>
        <v>1133</v>
      </c>
      <c r="R72" s="40" t="str">
        <f t="shared" si="31"/>
        <v>-</v>
      </c>
      <c r="S72" s="40" t="str">
        <f t="shared" si="31"/>
        <v>-</v>
      </c>
      <c r="T72" s="40" t="str">
        <f t="shared" si="31"/>
        <v>-</v>
      </c>
      <c r="U72" s="40" t="str">
        <f t="shared" si="31"/>
        <v>-</v>
      </c>
      <c r="V72" s="40" t="str">
        <f t="shared" si="31"/>
        <v>-</v>
      </c>
      <c r="W72" s="40">
        <f t="shared" si="31"/>
        <v>0</v>
      </c>
      <c r="X72" s="40">
        <f t="shared" si="31"/>
        <v>0</v>
      </c>
      <c r="Y72" s="42">
        <f t="shared" si="31"/>
        <v>-26.775649999999999</v>
      </c>
      <c r="Z72" s="43">
        <f t="shared" si="31"/>
        <v>29.352119999999999</v>
      </c>
      <c r="AA72" s="12"/>
      <c r="AB72" s="22"/>
      <c r="AC72" s="22"/>
      <c r="AD72" s="12"/>
      <c r="AE72" s="12"/>
      <c r="AF72" s="12"/>
      <c r="AG72" s="13"/>
      <c r="AH72" s="13"/>
    </row>
    <row r="73" spans="1:34" x14ac:dyDescent="0.35">
      <c r="A73" s="23" t="str">
        <f t="shared" si="17"/>
        <v>2Gt</v>
      </c>
      <c r="B73" s="24" t="s">
        <v>90</v>
      </c>
      <c r="C73" s="9" t="s">
        <v>91</v>
      </c>
      <c r="D73" s="9" t="s">
        <v>57</v>
      </c>
      <c r="E73" s="9" t="s">
        <v>58</v>
      </c>
      <c r="F73" s="9">
        <v>100</v>
      </c>
      <c r="G73" s="9">
        <v>2</v>
      </c>
      <c r="H73" s="9">
        <v>50</v>
      </c>
      <c r="I73" s="45" t="s">
        <v>59</v>
      </c>
      <c r="J73" s="45">
        <v>2034</v>
      </c>
      <c r="K73" s="63" t="s">
        <v>59</v>
      </c>
      <c r="L73" s="9" t="s">
        <v>59</v>
      </c>
      <c r="M73" s="9" t="s">
        <v>59</v>
      </c>
      <c r="N73" s="9" t="s">
        <v>59</v>
      </c>
      <c r="O73" s="33">
        <f>O72</f>
        <v>0</v>
      </c>
      <c r="P73" s="9">
        <v>737</v>
      </c>
      <c r="Q73" s="9">
        <v>0</v>
      </c>
      <c r="R73" s="9" t="s">
        <v>59</v>
      </c>
      <c r="S73" s="9" t="s">
        <v>59</v>
      </c>
      <c r="T73" s="9" t="s">
        <v>59</v>
      </c>
      <c r="U73" s="9" t="s">
        <v>59</v>
      </c>
      <c r="V73" s="9" t="s">
        <v>59</v>
      </c>
      <c r="Y73" s="8">
        <v>-31.501799999999999</v>
      </c>
      <c r="Z73" s="46">
        <v>18.1143</v>
      </c>
      <c r="AA73" s="12"/>
      <c r="AB73" s="22"/>
      <c r="AC73" s="22"/>
      <c r="AD73" s="12"/>
      <c r="AE73" s="12"/>
      <c r="AF73" s="12"/>
      <c r="AG73" s="13"/>
      <c r="AH73" s="13"/>
    </row>
    <row r="74" spans="1:34" x14ac:dyDescent="0.35">
      <c r="A74" s="23" t="str">
        <f t="shared" si="17"/>
        <v>2Gt</v>
      </c>
      <c r="B74" s="24" t="s">
        <v>92</v>
      </c>
      <c r="C74" s="25" t="s">
        <v>93</v>
      </c>
      <c r="D74" s="25" t="s">
        <v>57</v>
      </c>
      <c r="E74" s="25" t="s">
        <v>58</v>
      </c>
      <c r="F74" s="25">
        <v>1854</v>
      </c>
      <c r="G74" s="25">
        <v>930</v>
      </c>
      <c r="H74" s="25">
        <v>2</v>
      </c>
      <c r="I74" s="26" t="s">
        <v>59</v>
      </c>
      <c r="J74" s="26">
        <v>2047</v>
      </c>
      <c r="K74" s="44">
        <v>11.111000000000001</v>
      </c>
      <c r="L74" s="25">
        <v>8.5</v>
      </c>
      <c r="M74" s="25" t="s">
        <v>59</v>
      </c>
      <c r="N74" s="25" t="s">
        <v>59</v>
      </c>
      <c r="O74" s="37">
        <v>0.5</v>
      </c>
      <c r="P74" s="25">
        <v>45</v>
      </c>
      <c r="Q74" s="25">
        <v>1187</v>
      </c>
      <c r="R74" s="47" t="s">
        <v>59</v>
      </c>
      <c r="S74" s="25" t="s">
        <v>59</v>
      </c>
      <c r="T74" s="25" t="s">
        <v>59</v>
      </c>
      <c r="U74" s="25" t="s">
        <v>59</v>
      </c>
      <c r="V74" s="25" t="s">
        <v>59</v>
      </c>
      <c r="W74" s="25"/>
      <c r="X74" s="25"/>
      <c r="Y74" s="28">
        <v>-33.673659999999998</v>
      </c>
      <c r="Z74" s="29">
        <v>18.42811</v>
      </c>
      <c r="AA74" s="12"/>
      <c r="AB74" s="22"/>
      <c r="AC74" s="22"/>
      <c r="AD74" s="12"/>
      <c r="AE74" s="12"/>
      <c r="AF74" s="12"/>
      <c r="AG74" s="13"/>
      <c r="AH74" s="13"/>
    </row>
    <row r="75" spans="1:34" x14ac:dyDescent="0.35">
      <c r="A75" s="23" t="str">
        <f t="shared" si="17"/>
        <v>2Gt</v>
      </c>
      <c r="B75" s="24" t="s">
        <v>94</v>
      </c>
      <c r="C75" s="9" t="s">
        <v>95</v>
      </c>
      <c r="D75" s="9" t="s">
        <v>96</v>
      </c>
      <c r="E75" s="9" t="s">
        <v>58</v>
      </c>
      <c r="F75" s="9">
        <v>1000</v>
      </c>
      <c r="G75" s="9">
        <v>250</v>
      </c>
      <c r="H75" s="9">
        <v>4</v>
      </c>
      <c r="I75" s="45" t="s">
        <v>59</v>
      </c>
      <c r="J75" s="45" t="s">
        <v>75</v>
      </c>
      <c r="K75" s="63" t="s">
        <v>59</v>
      </c>
      <c r="L75" s="9" t="s">
        <v>59</v>
      </c>
      <c r="M75" s="9" t="s">
        <v>59</v>
      </c>
      <c r="N75" s="9" t="s">
        <v>59</v>
      </c>
      <c r="O75" s="33">
        <v>0</v>
      </c>
      <c r="P75" s="9">
        <v>1E-4</v>
      </c>
      <c r="Q75" s="9">
        <v>222</v>
      </c>
      <c r="R75" s="9">
        <v>0.73699999999999999</v>
      </c>
      <c r="S75" s="9">
        <f>H75</f>
        <v>4</v>
      </c>
      <c r="T75" s="9">
        <f>G75</f>
        <v>250</v>
      </c>
      <c r="U75" s="9">
        <v>21.7</v>
      </c>
      <c r="V75" s="9" t="s">
        <v>59</v>
      </c>
      <c r="Y75" s="8">
        <v>-28.562830000000002</v>
      </c>
      <c r="Z75" s="46">
        <v>29.082750000000001</v>
      </c>
      <c r="AA75" s="12"/>
      <c r="AB75" s="22"/>
      <c r="AC75" s="22"/>
      <c r="AD75" s="12"/>
      <c r="AE75" s="12"/>
      <c r="AF75" s="12"/>
      <c r="AG75" s="13"/>
      <c r="AH75" s="13"/>
    </row>
    <row r="76" spans="1:34" x14ac:dyDescent="0.35">
      <c r="A76" s="23" t="str">
        <f t="shared" si="17"/>
        <v>2Gt</v>
      </c>
      <c r="B76" s="24" t="s">
        <v>97</v>
      </c>
      <c r="C76" s="25" t="s">
        <v>95</v>
      </c>
      <c r="D76" s="25" t="s">
        <v>96</v>
      </c>
      <c r="E76" s="25" t="s">
        <v>58</v>
      </c>
      <c r="F76" s="40">
        <f>G76*H76</f>
        <v>1332</v>
      </c>
      <c r="G76" s="25">
        <v>333</v>
      </c>
      <c r="H76" s="25">
        <v>4</v>
      </c>
      <c r="I76" s="26" t="s">
        <v>59</v>
      </c>
      <c r="J76" s="26" t="s">
        <v>75</v>
      </c>
      <c r="K76" s="44" t="s">
        <v>59</v>
      </c>
      <c r="L76" s="25" t="s">
        <v>59</v>
      </c>
      <c r="M76" s="25" t="s">
        <v>59</v>
      </c>
      <c r="N76" s="25" t="s">
        <v>59</v>
      </c>
      <c r="O76" s="37">
        <f t="shared" ref="O76:O83" si="32">O75</f>
        <v>0</v>
      </c>
      <c r="P76" s="25">
        <v>2.0000000000000001E-4</v>
      </c>
      <c r="Q76" s="25">
        <v>2796</v>
      </c>
      <c r="R76" s="47">
        <v>0.78</v>
      </c>
      <c r="S76" s="25">
        <f>H76</f>
        <v>4</v>
      </c>
      <c r="T76" s="25">
        <f>G76</f>
        <v>333</v>
      </c>
      <c r="U76" s="25">
        <v>27.4</v>
      </c>
      <c r="V76" s="25" t="s">
        <v>59</v>
      </c>
      <c r="W76" s="25"/>
      <c r="X76" s="25"/>
      <c r="Y76" s="28">
        <v>-28.164999999999999</v>
      </c>
      <c r="Z76" s="29">
        <v>29.351199999999999</v>
      </c>
      <c r="AA76" s="12"/>
      <c r="AB76" s="22"/>
      <c r="AC76" s="22"/>
      <c r="AD76" s="12"/>
      <c r="AE76" s="12"/>
      <c r="AF76" s="12"/>
      <c r="AG76" s="13"/>
      <c r="AH76" s="13"/>
    </row>
    <row r="77" spans="1:34" x14ac:dyDescent="0.35">
      <c r="A77" s="23" t="str">
        <f t="shared" si="17"/>
        <v>2Gt</v>
      </c>
      <c r="B77" s="24" t="s">
        <v>98</v>
      </c>
      <c r="C77" s="9" t="s">
        <v>95</v>
      </c>
      <c r="D77" s="9" t="s">
        <v>96</v>
      </c>
      <c r="E77" s="9" t="s">
        <v>58</v>
      </c>
      <c r="F77" s="9">
        <v>400</v>
      </c>
      <c r="G77" s="9">
        <v>200</v>
      </c>
      <c r="H77" s="9">
        <v>2</v>
      </c>
      <c r="I77" s="45" t="s">
        <v>59</v>
      </c>
      <c r="J77" s="45" t="s">
        <v>75</v>
      </c>
      <c r="K77" s="63" t="s">
        <v>59</v>
      </c>
      <c r="L77" s="9" t="s">
        <v>59</v>
      </c>
      <c r="M77" s="9" t="s">
        <v>59</v>
      </c>
      <c r="N77" s="9" t="s">
        <v>59</v>
      </c>
      <c r="O77" s="33">
        <f t="shared" si="32"/>
        <v>0</v>
      </c>
      <c r="P77" s="9">
        <v>2.9999999999999997E-4</v>
      </c>
      <c r="Q77" s="9">
        <v>222</v>
      </c>
      <c r="R77" s="9">
        <v>0.77900000000000003</v>
      </c>
      <c r="S77" s="9">
        <f>H77</f>
        <v>2</v>
      </c>
      <c r="T77" s="9">
        <f>G77</f>
        <v>200</v>
      </c>
      <c r="U77" s="9">
        <v>10</v>
      </c>
      <c r="V77" s="9" t="s">
        <v>59</v>
      </c>
      <c r="Y77" s="8">
        <v>-34.197220000000002</v>
      </c>
      <c r="Z77" s="46">
        <v>18.973610000000001</v>
      </c>
      <c r="AA77" s="12"/>
      <c r="AB77" s="22"/>
      <c r="AC77" s="22"/>
      <c r="AD77" s="12"/>
      <c r="AE77" s="12"/>
      <c r="AF77" s="12"/>
      <c r="AG77" s="13"/>
      <c r="AH77" s="13"/>
    </row>
    <row r="78" spans="1:34" x14ac:dyDescent="0.35">
      <c r="A78" s="23" t="str">
        <f t="shared" si="17"/>
        <v>2Gt</v>
      </c>
      <c r="B78" s="24" t="s">
        <v>99</v>
      </c>
      <c r="C78" s="25" t="s">
        <v>100</v>
      </c>
      <c r="D78" s="25" t="s">
        <v>57</v>
      </c>
      <c r="E78" s="25" t="s">
        <v>58</v>
      </c>
      <c r="F78" s="40">
        <f t="shared" ref="F78:F113" si="33">G78*H78</f>
        <v>360</v>
      </c>
      <c r="G78" s="25">
        <v>90</v>
      </c>
      <c r="H78" s="25">
        <v>4</v>
      </c>
      <c r="I78" s="26" t="s">
        <v>59</v>
      </c>
      <c r="J78" s="26" t="s">
        <v>75</v>
      </c>
      <c r="K78" s="44" t="s">
        <v>59</v>
      </c>
      <c r="L78" s="25" t="s">
        <v>59</v>
      </c>
      <c r="M78" s="25" t="s">
        <v>59</v>
      </c>
      <c r="N78" s="25" t="s">
        <v>59</v>
      </c>
      <c r="O78" s="37">
        <f t="shared" si="32"/>
        <v>0</v>
      </c>
      <c r="P78" s="25">
        <v>350</v>
      </c>
      <c r="Q78" s="25">
        <v>0</v>
      </c>
      <c r="R78" s="47" t="s">
        <v>59</v>
      </c>
      <c r="S78" s="25" t="s">
        <v>59</v>
      </c>
      <c r="T78" s="25" t="s">
        <v>59</v>
      </c>
      <c r="U78" s="25" t="s">
        <v>59</v>
      </c>
      <c r="V78" s="25" t="s">
        <v>59</v>
      </c>
      <c r="W78" s="25"/>
      <c r="X78" s="25"/>
      <c r="Y78" s="28">
        <v>-30.62396</v>
      </c>
      <c r="Z78" s="29">
        <v>25.50403</v>
      </c>
      <c r="AA78" s="12"/>
      <c r="AB78" s="22"/>
      <c r="AC78" s="22"/>
      <c r="AD78" s="12"/>
      <c r="AE78" s="12"/>
      <c r="AF78" s="12"/>
      <c r="AG78" s="13"/>
      <c r="AH78" s="13"/>
    </row>
    <row r="79" spans="1:34" x14ac:dyDescent="0.35">
      <c r="A79" s="23" t="str">
        <f t="shared" si="17"/>
        <v>2Gt</v>
      </c>
      <c r="B79" s="24" t="s">
        <v>101</v>
      </c>
      <c r="C79" s="9" t="s">
        <v>100</v>
      </c>
      <c r="D79" s="9" t="s">
        <v>57</v>
      </c>
      <c r="E79" s="9" t="s">
        <v>58</v>
      </c>
      <c r="F79" s="30">
        <f t="shared" si="33"/>
        <v>240</v>
      </c>
      <c r="G79" s="9">
        <v>120</v>
      </c>
      <c r="H79" s="9">
        <v>2</v>
      </c>
      <c r="I79" s="45" t="s">
        <v>59</v>
      </c>
      <c r="J79" s="45" t="s">
        <v>75</v>
      </c>
      <c r="K79" s="63" t="s">
        <v>59</v>
      </c>
      <c r="L79" s="9" t="s">
        <v>59</v>
      </c>
      <c r="M79" s="9" t="s">
        <v>59</v>
      </c>
      <c r="N79" s="9" t="s">
        <v>59</v>
      </c>
      <c r="O79" s="33">
        <f t="shared" si="32"/>
        <v>0</v>
      </c>
      <c r="P79" s="9">
        <v>350</v>
      </c>
      <c r="Q79" s="9">
        <v>0</v>
      </c>
      <c r="R79" s="9" t="s">
        <v>59</v>
      </c>
      <c r="S79" s="9" t="s">
        <v>59</v>
      </c>
      <c r="T79" s="9" t="s">
        <v>59</v>
      </c>
      <c r="U79" s="9" t="s">
        <v>59</v>
      </c>
      <c r="V79" s="9" t="s">
        <v>59</v>
      </c>
      <c r="Y79" s="8">
        <v>-29.993369999999999</v>
      </c>
      <c r="Z79" s="46">
        <v>24.733840000000001</v>
      </c>
      <c r="AA79" s="12"/>
      <c r="AB79" s="22"/>
      <c r="AC79" s="22"/>
      <c r="AD79" s="12"/>
      <c r="AE79" s="12"/>
      <c r="AF79" s="12"/>
      <c r="AG79" s="13"/>
      <c r="AH79" s="13"/>
    </row>
    <row r="80" spans="1:34" x14ac:dyDescent="0.35">
      <c r="A80" s="23" t="str">
        <f t="shared" si="17"/>
        <v>2Gt</v>
      </c>
      <c r="B80" s="24" t="s">
        <v>102</v>
      </c>
      <c r="C80" s="25" t="s">
        <v>103</v>
      </c>
      <c r="D80" s="25" t="s">
        <v>57</v>
      </c>
      <c r="E80" s="25" t="s">
        <v>58</v>
      </c>
      <c r="F80" s="40">
        <f t="shared" si="33"/>
        <v>171</v>
      </c>
      <c r="G80" s="25">
        <v>57</v>
      </c>
      <c r="H80" s="25">
        <v>3</v>
      </c>
      <c r="I80" s="26" t="s">
        <v>59</v>
      </c>
      <c r="J80" s="26">
        <v>2026</v>
      </c>
      <c r="K80" s="44">
        <v>11.519</v>
      </c>
      <c r="L80" s="25">
        <v>284.39999999999998</v>
      </c>
      <c r="M80" s="25">
        <v>3.4</v>
      </c>
      <c r="N80" s="25">
        <v>3.4</v>
      </c>
      <c r="O80" s="37">
        <f t="shared" si="32"/>
        <v>0</v>
      </c>
      <c r="P80" s="25">
        <v>3</v>
      </c>
      <c r="Q80" s="25">
        <v>196</v>
      </c>
      <c r="R80" s="47" t="s">
        <v>59</v>
      </c>
      <c r="S80" s="25" t="s">
        <v>59</v>
      </c>
      <c r="T80" s="25" t="s">
        <v>59</v>
      </c>
      <c r="U80" s="25" t="s">
        <v>59</v>
      </c>
      <c r="V80" s="25" t="s">
        <v>59</v>
      </c>
      <c r="W80" s="25"/>
      <c r="X80" s="25"/>
      <c r="Y80" s="28">
        <v>-33.884079999999997</v>
      </c>
      <c r="Z80" s="29">
        <v>18.533609999999999</v>
      </c>
      <c r="AA80" s="12"/>
      <c r="AB80" s="22"/>
      <c r="AC80" s="22"/>
      <c r="AD80" s="12"/>
      <c r="AE80" s="12"/>
      <c r="AF80" s="12"/>
      <c r="AG80" s="13"/>
      <c r="AH80" s="13"/>
    </row>
    <row r="81" spans="1:34" x14ac:dyDescent="0.35">
      <c r="A81" s="23" t="str">
        <f t="shared" si="17"/>
        <v>2Gt</v>
      </c>
      <c r="B81" s="24" t="s">
        <v>104</v>
      </c>
      <c r="C81" s="9" t="s">
        <v>103</v>
      </c>
      <c r="D81" s="9" t="s">
        <v>57</v>
      </c>
      <c r="E81" s="9" t="s">
        <v>58</v>
      </c>
      <c r="F81" s="30">
        <f t="shared" si="33"/>
        <v>1332</v>
      </c>
      <c r="G81" s="9">
        <v>148</v>
      </c>
      <c r="H81" s="9">
        <v>9</v>
      </c>
      <c r="I81" s="45" t="s">
        <v>59</v>
      </c>
      <c r="J81" s="45">
        <v>2039</v>
      </c>
      <c r="K81" s="63">
        <v>11.519</v>
      </c>
      <c r="L81" s="9">
        <v>263.39999999999998</v>
      </c>
      <c r="M81" s="9">
        <v>9</v>
      </c>
      <c r="N81" s="9">
        <v>9</v>
      </c>
      <c r="O81" s="33">
        <f t="shared" si="32"/>
        <v>0</v>
      </c>
      <c r="P81" s="9">
        <v>3</v>
      </c>
      <c r="Q81" s="9">
        <v>196</v>
      </c>
      <c r="R81" s="9" t="s">
        <v>59</v>
      </c>
      <c r="S81" s="9" t="s">
        <v>59</v>
      </c>
      <c r="T81" s="9" t="s">
        <v>59</v>
      </c>
      <c r="U81" s="9" t="s">
        <v>59</v>
      </c>
      <c r="V81" s="9" t="s">
        <v>59</v>
      </c>
      <c r="Y81" s="8">
        <v>-33.591999999999999</v>
      </c>
      <c r="Z81" s="46">
        <v>18.460699999999999</v>
      </c>
      <c r="AA81" s="12"/>
      <c r="AB81" s="22"/>
      <c r="AC81" s="22"/>
      <c r="AD81" s="12"/>
      <c r="AE81" s="12"/>
      <c r="AF81" s="12"/>
      <c r="AG81" s="13"/>
      <c r="AH81" s="13"/>
    </row>
    <row r="82" spans="1:34" x14ac:dyDescent="0.35">
      <c r="A82" s="23" t="str">
        <f t="shared" si="17"/>
        <v>2Gt</v>
      </c>
      <c r="B82" s="24" t="s">
        <v>105</v>
      </c>
      <c r="C82" s="25" t="s">
        <v>103</v>
      </c>
      <c r="D82" s="25" t="s">
        <v>57</v>
      </c>
      <c r="E82" s="25" t="s">
        <v>58</v>
      </c>
      <c r="F82" s="40">
        <f t="shared" si="33"/>
        <v>740</v>
      </c>
      <c r="G82" s="25">
        <v>148</v>
      </c>
      <c r="H82" s="25">
        <v>5</v>
      </c>
      <c r="I82" s="26" t="s">
        <v>59</v>
      </c>
      <c r="J82" s="26">
        <v>2038</v>
      </c>
      <c r="K82" s="44">
        <v>11.519</v>
      </c>
      <c r="L82" s="25">
        <v>263.39999999999998</v>
      </c>
      <c r="M82" s="25">
        <v>9</v>
      </c>
      <c r="N82" s="25">
        <v>9</v>
      </c>
      <c r="O82" s="37">
        <f t="shared" si="32"/>
        <v>0</v>
      </c>
      <c r="P82" s="25">
        <v>3</v>
      </c>
      <c r="Q82" s="25">
        <v>196</v>
      </c>
      <c r="R82" s="47" t="s">
        <v>59</v>
      </c>
      <c r="S82" s="25" t="s">
        <v>59</v>
      </c>
      <c r="T82" s="25" t="s">
        <v>59</v>
      </c>
      <c r="U82" s="25" t="s">
        <v>59</v>
      </c>
      <c r="V82" s="25" t="s">
        <v>59</v>
      </c>
      <c r="W82" s="25"/>
      <c r="X82" s="25"/>
      <c r="Y82" s="28">
        <v>-34.165260000000004</v>
      </c>
      <c r="Z82" s="29">
        <v>21.96077</v>
      </c>
      <c r="AA82" s="12"/>
      <c r="AB82" s="22"/>
      <c r="AC82" s="22"/>
      <c r="AD82" s="12"/>
      <c r="AE82" s="12"/>
      <c r="AF82" s="12"/>
      <c r="AG82" s="13"/>
      <c r="AH82" s="13"/>
    </row>
    <row r="83" spans="1:34" x14ac:dyDescent="0.35">
      <c r="A83" s="23" t="str">
        <f t="shared" si="17"/>
        <v>2Gt</v>
      </c>
      <c r="B83" s="51" t="s">
        <v>106</v>
      </c>
      <c r="C83" s="52" t="s">
        <v>103</v>
      </c>
      <c r="D83" s="52" t="s">
        <v>57</v>
      </c>
      <c r="E83" s="52" t="s">
        <v>58</v>
      </c>
      <c r="F83" s="53">
        <f t="shared" si="33"/>
        <v>171</v>
      </c>
      <c r="G83" s="52">
        <v>57</v>
      </c>
      <c r="H83" s="52">
        <v>3</v>
      </c>
      <c r="I83" s="54" t="s">
        <v>59</v>
      </c>
      <c r="J83" s="54">
        <v>2026</v>
      </c>
      <c r="K83" s="64">
        <v>11.519</v>
      </c>
      <c r="L83" s="52">
        <v>284.39999999999998</v>
      </c>
      <c r="M83" s="52">
        <v>3.4</v>
      </c>
      <c r="N83" s="52">
        <v>3.4</v>
      </c>
      <c r="O83" s="55">
        <f t="shared" si="32"/>
        <v>0</v>
      </c>
      <c r="P83" s="52">
        <v>3</v>
      </c>
      <c r="Q83" s="52">
        <v>196</v>
      </c>
      <c r="R83" s="52" t="s">
        <v>59</v>
      </c>
      <c r="S83" s="52" t="s">
        <v>59</v>
      </c>
      <c r="T83" s="52" t="s">
        <v>59</v>
      </c>
      <c r="U83" s="52" t="s">
        <v>59</v>
      </c>
      <c r="V83" s="52" t="s">
        <v>59</v>
      </c>
      <c r="W83" s="52"/>
      <c r="X83" s="52"/>
      <c r="Y83" s="56">
        <v>-33.027389999999997</v>
      </c>
      <c r="Z83" s="57">
        <v>27.88382</v>
      </c>
      <c r="AA83" s="12"/>
      <c r="AB83" s="22"/>
      <c r="AC83" s="22"/>
      <c r="AD83" s="12"/>
      <c r="AE83" s="12"/>
      <c r="AF83" s="12"/>
      <c r="AG83" s="13"/>
      <c r="AH83" s="13"/>
    </row>
    <row r="84" spans="1:34" x14ac:dyDescent="0.35">
      <c r="A84" s="15" t="s">
        <v>13</v>
      </c>
      <c r="B84" s="16" t="s">
        <v>55</v>
      </c>
      <c r="C84" s="17" t="s">
        <v>56</v>
      </c>
      <c r="D84" s="17" t="s">
        <v>57</v>
      </c>
      <c r="E84" s="17" t="s">
        <v>58</v>
      </c>
      <c r="F84" s="17">
        <f t="shared" si="33"/>
        <v>1116</v>
      </c>
      <c r="G84" s="17">
        <v>372</v>
      </c>
      <c r="H84" s="17">
        <v>3</v>
      </c>
      <c r="I84" s="18" t="s">
        <v>59</v>
      </c>
      <c r="J84" s="18">
        <v>2026</v>
      </c>
      <c r="K84" s="58">
        <v>12.744</v>
      </c>
      <c r="L84" s="17">
        <v>25.9</v>
      </c>
      <c r="M84" s="17">
        <v>2.1</v>
      </c>
      <c r="N84" s="17">
        <v>2.1</v>
      </c>
      <c r="O84" s="19">
        <v>0.3</v>
      </c>
      <c r="P84" s="17">
        <v>98</v>
      </c>
      <c r="Q84" s="17">
        <v>1133</v>
      </c>
      <c r="R84" s="17" t="s">
        <v>59</v>
      </c>
      <c r="S84" s="17" t="s">
        <v>59</v>
      </c>
      <c r="T84" s="17" t="s">
        <v>59</v>
      </c>
      <c r="U84" s="17" t="s">
        <v>59</v>
      </c>
      <c r="V84" s="17" t="s">
        <v>59</v>
      </c>
      <c r="W84" s="17"/>
      <c r="X84" s="17"/>
      <c r="Y84" s="20">
        <v>-25.94444</v>
      </c>
      <c r="Z84" s="21">
        <v>29.79166</v>
      </c>
      <c r="AA84" s="12"/>
      <c r="AB84" s="22"/>
      <c r="AC84" s="22"/>
      <c r="AD84" s="12"/>
      <c r="AE84" s="12"/>
      <c r="AF84" s="12"/>
      <c r="AG84" s="13"/>
      <c r="AH84" s="13"/>
    </row>
    <row r="85" spans="1:34" x14ac:dyDescent="0.35">
      <c r="A85" s="23" t="str">
        <f t="shared" ref="A85:A124" si="34">A84</f>
        <v>LC-Retirement</v>
      </c>
      <c r="B85" s="24" t="s">
        <v>60</v>
      </c>
      <c r="C85" s="25" t="str">
        <f>C84</f>
        <v>coal</v>
      </c>
      <c r="D85" s="25" t="s">
        <v>57</v>
      </c>
      <c r="E85" s="25" t="str">
        <f>E84</f>
        <v>Existing</v>
      </c>
      <c r="F85" s="25">
        <f t="shared" si="33"/>
        <v>1116</v>
      </c>
      <c r="G85" s="25">
        <v>372</v>
      </c>
      <c r="H85" s="25">
        <f>H84</f>
        <v>3</v>
      </c>
      <c r="I85" s="25" t="str">
        <f>I84</f>
        <v>-</v>
      </c>
      <c r="J85" s="25">
        <v>2030</v>
      </c>
      <c r="K85" s="44">
        <v>12.744</v>
      </c>
      <c r="L85" s="25">
        <f>L84</f>
        <v>25.9</v>
      </c>
      <c r="M85" s="25">
        <f>M84</f>
        <v>2.1</v>
      </c>
      <c r="N85" s="25">
        <f>N84</f>
        <v>2.1</v>
      </c>
      <c r="O85" s="27">
        <f>O84</f>
        <v>0.3</v>
      </c>
      <c r="P85" s="25">
        <f>P84</f>
        <v>98</v>
      </c>
      <c r="Q85" s="25">
        <v>1133</v>
      </c>
      <c r="R85" s="25" t="str">
        <f t="shared" ref="R85:Z85" si="35">R84</f>
        <v>-</v>
      </c>
      <c r="S85" s="25" t="str">
        <f t="shared" si="35"/>
        <v>-</v>
      </c>
      <c r="T85" s="25" t="str">
        <f t="shared" si="35"/>
        <v>-</v>
      </c>
      <c r="U85" s="25" t="str">
        <f t="shared" si="35"/>
        <v>-</v>
      </c>
      <c r="V85" s="25" t="str">
        <f t="shared" si="35"/>
        <v>-</v>
      </c>
      <c r="W85" s="25">
        <f t="shared" si="35"/>
        <v>0</v>
      </c>
      <c r="X85" s="25">
        <f t="shared" si="35"/>
        <v>0</v>
      </c>
      <c r="Y85" s="28">
        <f t="shared" si="35"/>
        <v>-25.94444</v>
      </c>
      <c r="Z85" s="29">
        <f t="shared" si="35"/>
        <v>29.79166</v>
      </c>
      <c r="AA85" s="12"/>
      <c r="AB85" s="22"/>
      <c r="AC85" s="22"/>
      <c r="AD85" s="12"/>
      <c r="AE85" s="12"/>
      <c r="AF85" s="12"/>
      <c r="AG85" s="13"/>
      <c r="AH85" s="13"/>
    </row>
    <row r="86" spans="1:34" x14ac:dyDescent="0.35">
      <c r="A86" s="23" t="str">
        <f t="shared" si="34"/>
        <v>LC-Retirement</v>
      </c>
      <c r="B86" s="24" t="s">
        <v>61</v>
      </c>
      <c r="C86" s="30" t="s">
        <v>56</v>
      </c>
      <c r="D86" s="30" t="s">
        <v>57</v>
      </c>
      <c r="E86" s="30" t="s">
        <v>58</v>
      </c>
      <c r="F86" s="30">
        <f t="shared" si="33"/>
        <v>740</v>
      </c>
      <c r="G86" s="30">
        <v>370</v>
      </c>
      <c r="H86" s="30">
        <v>2</v>
      </c>
      <c r="I86" s="31" t="s">
        <v>59</v>
      </c>
      <c r="J86" s="31">
        <v>2021</v>
      </c>
      <c r="K86" s="59">
        <v>13.584</v>
      </c>
      <c r="L86" s="31">
        <v>32.299999999999997</v>
      </c>
      <c r="M86" s="31">
        <v>1.1000000000000001</v>
      </c>
      <c r="N86" s="31">
        <v>1.1000000000000001</v>
      </c>
      <c r="O86" s="33">
        <f t="shared" ref="O86:O124" si="36">O85</f>
        <v>0.3</v>
      </c>
      <c r="P86" s="31">
        <v>98</v>
      </c>
      <c r="Q86" s="31">
        <v>1133</v>
      </c>
      <c r="R86" s="31" t="s">
        <v>59</v>
      </c>
      <c r="S86" s="31" t="s">
        <v>59</v>
      </c>
      <c r="T86" s="31" t="s">
        <v>59</v>
      </c>
      <c r="U86" s="31" t="s">
        <v>59</v>
      </c>
      <c r="V86" s="31" t="s">
        <v>59</v>
      </c>
      <c r="W86" s="31"/>
      <c r="X86" s="31"/>
      <c r="Y86" s="34">
        <v>-26.620069999999998</v>
      </c>
      <c r="Z86" s="35">
        <v>30.09113</v>
      </c>
      <c r="AA86" s="12"/>
      <c r="AB86" s="22"/>
      <c r="AC86" s="22"/>
      <c r="AD86" s="12"/>
      <c r="AE86" s="12"/>
      <c r="AF86" s="12"/>
      <c r="AG86" s="13"/>
      <c r="AH86" s="13"/>
    </row>
    <row r="87" spans="1:34" x14ac:dyDescent="0.35">
      <c r="A87" s="23" t="str">
        <f t="shared" si="34"/>
        <v>LC-Retirement</v>
      </c>
      <c r="B87" s="24" t="s">
        <v>62</v>
      </c>
      <c r="C87" s="30" t="s">
        <v>56</v>
      </c>
      <c r="D87" s="30" t="s">
        <v>57</v>
      </c>
      <c r="E87" s="30" t="s">
        <v>58</v>
      </c>
      <c r="F87" s="30">
        <f t="shared" si="33"/>
        <v>370</v>
      </c>
      <c r="G87" s="30">
        <v>370</v>
      </c>
      <c r="H87" s="30">
        <v>1</v>
      </c>
      <c r="I87" s="31" t="s">
        <v>59</v>
      </c>
      <c r="J87" s="31">
        <v>2024</v>
      </c>
      <c r="K87" s="59">
        <v>14.28</v>
      </c>
      <c r="L87" s="31">
        <v>32.299999999999997</v>
      </c>
      <c r="M87" s="31">
        <v>1.1000000000000001</v>
      </c>
      <c r="N87" s="31">
        <v>1.1000000000000001</v>
      </c>
      <c r="O87" s="33">
        <f t="shared" si="36"/>
        <v>0.3</v>
      </c>
      <c r="P87" s="31">
        <v>98</v>
      </c>
      <c r="Q87" s="31">
        <v>1133</v>
      </c>
      <c r="R87" s="31" t="s">
        <v>59</v>
      </c>
      <c r="S87" s="31" t="s">
        <v>59</v>
      </c>
      <c r="T87" s="31" t="s">
        <v>59</v>
      </c>
      <c r="U87" s="31" t="s">
        <v>59</v>
      </c>
      <c r="V87" s="31" t="s">
        <v>59</v>
      </c>
      <c r="W87" s="31"/>
      <c r="X87" s="31"/>
      <c r="Y87" s="34">
        <v>-26.620069999999998</v>
      </c>
      <c r="Z87" s="35">
        <v>30.09113</v>
      </c>
      <c r="AA87" s="12"/>
      <c r="AB87" s="22"/>
      <c r="AC87" s="22"/>
      <c r="AD87" s="12"/>
      <c r="AE87" s="12"/>
      <c r="AF87" s="12"/>
      <c r="AG87" s="13"/>
      <c r="AH87" s="13"/>
    </row>
    <row r="88" spans="1:34" x14ac:dyDescent="0.35">
      <c r="A88" s="23" t="str">
        <f t="shared" si="34"/>
        <v>LC-Retirement</v>
      </c>
      <c r="B88" s="24" t="s">
        <v>63</v>
      </c>
      <c r="C88" s="25" t="s">
        <v>56</v>
      </c>
      <c r="D88" s="25" t="s">
        <v>57</v>
      </c>
      <c r="E88" s="25" t="s">
        <v>58</v>
      </c>
      <c r="F88" s="25">
        <f t="shared" si="33"/>
        <v>1150</v>
      </c>
      <c r="G88" s="25">
        <v>575</v>
      </c>
      <c r="H88" s="25">
        <v>2</v>
      </c>
      <c r="I88" s="26" t="s">
        <v>59</v>
      </c>
      <c r="J88" s="26">
        <v>2031</v>
      </c>
      <c r="K88" s="60">
        <v>12.066000000000001</v>
      </c>
      <c r="L88" s="36">
        <v>18</v>
      </c>
      <c r="M88" s="36">
        <v>3.3</v>
      </c>
      <c r="N88" s="36">
        <v>3.3</v>
      </c>
      <c r="O88" s="37">
        <f t="shared" si="36"/>
        <v>0.3</v>
      </c>
      <c r="P88" s="36">
        <v>98</v>
      </c>
      <c r="Q88" s="36">
        <v>1133</v>
      </c>
      <c r="R88" s="36" t="s">
        <v>59</v>
      </c>
      <c r="S88" s="36" t="s">
        <v>59</v>
      </c>
      <c r="T88" s="36" t="s">
        <v>59</v>
      </c>
      <c r="U88" s="36" t="s">
        <v>59</v>
      </c>
      <c r="V88" s="36" t="s">
        <v>59</v>
      </c>
      <c r="W88" s="36"/>
      <c r="X88" s="36"/>
      <c r="Y88" s="38">
        <v>-25.959540000000001</v>
      </c>
      <c r="Z88" s="39">
        <v>29.34094</v>
      </c>
      <c r="AA88" s="12"/>
      <c r="AB88" s="22"/>
      <c r="AC88" s="22"/>
      <c r="AD88" s="12"/>
      <c r="AE88" s="12"/>
      <c r="AF88" s="12"/>
      <c r="AG88" s="13"/>
      <c r="AH88" s="13"/>
    </row>
    <row r="89" spans="1:34" x14ac:dyDescent="0.35">
      <c r="A89" s="23" t="str">
        <f t="shared" si="34"/>
        <v>LC-Retirement</v>
      </c>
      <c r="B89" s="24" t="s">
        <v>64</v>
      </c>
      <c r="C89" s="25" t="s">
        <v>56</v>
      </c>
      <c r="D89" s="25" t="s">
        <v>57</v>
      </c>
      <c r="E89" s="25" t="s">
        <v>58</v>
      </c>
      <c r="F89" s="25">
        <f t="shared" si="33"/>
        <v>1725</v>
      </c>
      <c r="G89" s="25">
        <v>575</v>
      </c>
      <c r="H89" s="25">
        <v>3</v>
      </c>
      <c r="I89" s="26" t="s">
        <v>59</v>
      </c>
      <c r="J89" s="26">
        <v>2034</v>
      </c>
      <c r="K89" s="44">
        <v>12.066000000000001</v>
      </c>
      <c r="L89" s="25">
        <f>L88</f>
        <v>18</v>
      </c>
      <c r="M89" s="25">
        <f>M88</f>
        <v>3.3</v>
      </c>
      <c r="N89" s="25">
        <f>N88</f>
        <v>3.3</v>
      </c>
      <c r="O89" s="37">
        <f t="shared" si="36"/>
        <v>0.3</v>
      </c>
      <c r="P89" s="25">
        <f t="shared" ref="P89:Z89" si="37">P88</f>
        <v>98</v>
      </c>
      <c r="Q89" s="25">
        <f t="shared" si="37"/>
        <v>1133</v>
      </c>
      <c r="R89" s="25" t="str">
        <f t="shared" si="37"/>
        <v>-</v>
      </c>
      <c r="S89" s="25" t="str">
        <f t="shared" si="37"/>
        <v>-</v>
      </c>
      <c r="T89" s="25" t="str">
        <f t="shared" si="37"/>
        <v>-</v>
      </c>
      <c r="U89" s="25" t="str">
        <f t="shared" si="37"/>
        <v>-</v>
      </c>
      <c r="V89" s="25" t="str">
        <f t="shared" si="37"/>
        <v>-</v>
      </c>
      <c r="W89" s="25">
        <f t="shared" si="37"/>
        <v>0</v>
      </c>
      <c r="X89" s="25">
        <f t="shared" si="37"/>
        <v>0</v>
      </c>
      <c r="Y89" s="28">
        <f t="shared" si="37"/>
        <v>-25.959540000000001</v>
      </c>
      <c r="Z89" s="29">
        <f t="shared" si="37"/>
        <v>29.34094</v>
      </c>
      <c r="AA89" s="12"/>
      <c r="AB89" s="22"/>
      <c r="AC89" s="22"/>
      <c r="AD89" s="12"/>
      <c r="AE89" s="12"/>
      <c r="AF89" s="12"/>
      <c r="AG89" s="13"/>
      <c r="AH89" s="13"/>
    </row>
    <row r="90" spans="1:34" x14ac:dyDescent="0.35">
      <c r="A90" s="23" t="str">
        <f t="shared" si="34"/>
        <v>LC-Retirement</v>
      </c>
      <c r="B90" s="24" t="s">
        <v>65</v>
      </c>
      <c r="C90" s="30" t="s">
        <v>56</v>
      </c>
      <c r="D90" s="30" t="s">
        <v>57</v>
      </c>
      <c r="E90" s="30" t="s">
        <v>58</v>
      </c>
      <c r="F90" s="30">
        <f t="shared" si="33"/>
        <v>286</v>
      </c>
      <c r="G90" s="30">
        <v>143</v>
      </c>
      <c r="H90" s="30">
        <v>2</v>
      </c>
      <c r="I90" s="31" t="s">
        <v>59</v>
      </c>
      <c r="J90" s="31">
        <v>2019</v>
      </c>
      <c r="K90" s="59">
        <v>13.79</v>
      </c>
      <c r="L90" s="30">
        <v>29.8</v>
      </c>
      <c r="M90" s="30">
        <v>0.9</v>
      </c>
      <c r="N90" s="30">
        <v>0.9</v>
      </c>
      <c r="O90" s="33">
        <f t="shared" si="36"/>
        <v>0.3</v>
      </c>
      <c r="P90" s="30">
        <v>98</v>
      </c>
      <c r="Q90" s="30">
        <v>1133</v>
      </c>
      <c r="R90" s="30" t="s">
        <v>59</v>
      </c>
      <c r="S90" s="30" t="s">
        <v>59</v>
      </c>
      <c r="T90" s="30" t="s">
        <v>59</v>
      </c>
      <c r="U90" s="30" t="s">
        <v>59</v>
      </c>
      <c r="V90" s="30" t="s">
        <v>59</v>
      </c>
      <c r="W90" s="30"/>
      <c r="X90" s="30"/>
      <c r="Y90" s="34">
        <v>-26.769549999999999</v>
      </c>
      <c r="Z90" s="35">
        <v>28.499510000000001</v>
      </c>
      <c r="AA90" s="12"/>
      <c r="AB90" s="22"/>
      <c r="AC90" s="22"/>
      <c r="AD90" s="12"/>
      <c r="AE90" s="12"/>
      <c r="AF90" s="12"/>
      <c r="AG90" s="13"/>
      <c r="AH90" s="13"/>
    </row>
    <row r="91" spans="1:34" x14ac:dyDescent="0.35">
      <c r="A91" s="23" t="str">
        <f t="shared" si="34"/>
        <v>LC-Retirement</v>
      </c>
      <c r="B91" s="24" t="s">
        <v>66</v>
      </c>
      <c r="C91" s="30" t="s">
        <v>56</v>
      </c>
      <c r="D91" s="30" t="s">
        <v>57</v>
      </c>
      <c r="E91" s="30" t="s">
        <v>58</v>
      </c>
      <c r="F91" s="30">
        <f t="shared" si="33"/>
        <v>286</v>
      </c>
      <c r="G91" s="30">
        <v>143</v>
      </c>
      <c r="H91" s="30">
        <v>2</v>
      </c>
      <c r="I91" s="31" t="s">
        <v>59</v>
      </c>
      <c r="J91" s="31">
        <v>2020</v>
      </c>
      <c r="K91" s="59">
        <v>13.79</v>
      </c>
      <c r="L91" s="30">
        <f>L90</f>
        <v>29.8</v>
      </c>
      <c r="M91" s="30">
        <f>M90</f>
        <v>0.9</v>
      </c>
      <c r="N91" s="30">
        <f>N90</f>
        <v>0.9</v>
      </c>
      <c r="O91" s="33">
        <f t="shared" si="36"/>
        <v>0.3</v>
      </c>
      <c r="P91" s="30">
        <f>P90</f>
        <v>98</v>
      </c>
      <c r="Q91" s="30">
        <v>1133</v>
      </c>
      <c r="R91" s="30" t="str">
        <f t="shared" ref="R91:Z91" si="38">R90</f>
        <v>-</v>
      </c>
      <c r="S91" s="30" t="str">
        <f t="shared" si="38"/>
        <v>-</v>
      </c>
      <c r="T91" s="30" t="str">
        <f t="shared" si="38"/>
        <v>-</v>
      </c>
      <c r="U91" s="30" t="str">
        <f t="shared" si="38"/>
        <v>-</v>
      </c>
      <c r="V91" s="30" t="str">
        <f t="shared" si="38"/>
        <v>-</v>
      </c>
      <c r="W91" s="30">
        <f t="shared" si="38"/>
        <v>0</v>
      </c>
      <c r="X91" s="30">
        <f t="shared" si="38"/>
        <v>0</v>
      </c>
      <c r="Y91" s="34">
        <f t="shared" si="38"/>
        <v>-26.769549999999999</v>
      </c>
      <c r="Z91" s="35">
        <f t="shared" si="38"/>
        <v>28.499510000000001</v>
      </c>
      <c r="AA91" s="12"/>
      <c r="AB91" s="22"/>
      <c r="AC91" s="22"/>
      <c r="AD91" s="12"/>
      <c r="AE91" s="12"/>
      <c r="AF91" s="12"/>
      <c r="AG91" s="13"/>
      <c r="AH91" s="13"/>
    </row>
    <row r="92" spans="1:34" x14ac:dyDescent="0.35">
      <c r="A92" s="23" t="str">
        <f t="shared" si="34"/>
        <v>LC-Retirement</v>
      </c>
      <c r="B92" s="24" t="s">
        <v>67</v>
      </c>
      <c r="C92" s="40" t="s">
        <v>56</v>
      </c>
      <c r="D92" s="40" t="s">
        <v>57</v>
      </c>
      <c r="E92" s="40" t="s">
        <v>58</v>
      </c>
      <c r="F92" s="40">
        <f t="shared" si="33"/>
        <v>440</v>
      </c>
      <c r="G92" s="40">
        <v>110</v>
      </c>
      <c r="H92" s="40">
        <v>4</v>
      </c>
      <c r="I92" s="41" t="s">
        <v>59</v>
      </c>
      <c r="J92" s="41">
        <v>2021</v>
      </c>
      <c r="K92" s="62">
        <v>13.266</v>
      </c>
      <c r="L92" s="40">
        <v>28.7</v>
      </c>
      <c r="M92" s="40">
        <v>1.1000000000000001</v>
      </c>
      <c r="N92" s="40">
        <v>1.1000000000000001</v>
      </c>
      <c r="O92" s="37">
        <f t="shared" si="36"/>
        <v>0.3</v>
      </c>
      <c r="P92" s="40">
        <v>98</v>
      </c>
      <c r="Q92" s="40">
        <v>1133</v>
      </c>
      <c r="R92" s="40" t="s">
        <v>59</v>
      </c>
      <c r="S92" s="40" t="s">
        <v>59</v>
      </c>
      <c r="T92" s="40" t="s">
        <v>59</v>
      </c>
      <c r="U92" s="40" t="s">
        <v>59</v>
      </c>
      <c r="V92" s="40" t="s">
        <v>59</v>
      </c>
      <c r="W92" s="40"/>
      <c r="X92" s="40"/>
      <c r="Y92" s="42">
        <v>-26.031379999999999</v>
      </c>
      <c r="Z92" s="43">
        <v>29.601379999999999</v>
      </c>
      <c r="AA92" s="12"/>
      <c r="AB92" s="22"/>
      <c r="AC92" s="22"/>
      <c r="AD92" s="12"/>
      <c r="AE92" s="12"/>
      <c r="AF92" s="12"/>
      <c r="AG92" s="13"/>
      <c r="AH92" s="13"/>
    </row>
    <row r="93" spans="1:34" x14ac:dyDescent="0.35">
      <c r="A93" s="23" t="str">
        <f t="shared" si="34"/>
        <v>LC-Retirement</v>
      </c>
      <c r="B93" s="24" t="s">
        <v>68</v>
      </c>
      <c r="C93" s="40" t="s">
        <v>56</v>
      </c>
      <c r="D93" s="40" t="s">
        <v>57</v>
      </c>
      <c r="E93" s="40" t="s">
        <v>58</v>
      </c>
      <c r="F93" s="40">
        <f t="shared" si="33"/>
        <v>440</v>
      </c>
      <c r="G93" s="40">
        <v>110</v>
      </c>
      <c r="H93" s="40">
        <v>4</v>
      </c>
      <c r="I93" s="41" t="s">
        <v>59</v>
      </c>
      <c r="J93" s="41">
        <v>2022</v>
      </c>
      <c r="K93" s="62">
        <v>13.266</v>
      </c>
      <c r="L93" s="40">
        <f>L92</f>
        <v>28.7</v>
      </c>
      <c r="M93" s="40">
        <f>M92</f>
        <v>1.1000000000000001</v>
      </c>
      <c r="N93" s="40">
        <f>N92</f>
        <v>1.1000000000000001</v>
      </c>
      <c r="O93" s="37">
        <f t="shared" si="36"/>
        <v>0.3</v>
      </c>
      <c r="P93" s="40">
        <f>P92</f>
        <v>98</v>
      </c>
      <c r="Q93" s="40">
        <v>1133</v>
      </c>
      <c r="R93" s="40" t="str">
        <f t="shared" ref="R93:Z93" si="39">R92</f>
        <v>-</v>
      </c>
      <c r="S93" s="40" t="str">
        <f t="shared" si="39"/>
        <v>-</v>
      </c>
      <c r="T93" s="40" t="str">
        <f t="shared" si="39"/>
        <v>-</v>
      </c>
      <c r="U93" s="40" t="str">
        <f t="shared" si="39"/>
        <v>-</v>
      </c>
      <c r="V93" s="40" t="str">
        <f t="shared" si="39"/>
        <v>-</v>
      </c>
      <c r="W93" s="40">
        <f t="shared" si="39"/>
        <v>0</v>
      </c>
      <c r="X93" s="40">
        <f t="shared" si="39"/>
        <v>0</v>
      </c>
      <c r="Y93" s="42">
        <f t="shared" si="39"/>
        <v>-26.031379999999999</v>
      </c>
      <c r="Z93" s="43">
        <f t="shared" si="39"/>
        <v>29.601379999999999</v>
      </c>
      <c r="AA93" s="12"/>
      <c r="AB93" s="22"/>
      <c r="AC93" s="22"/>
      <c r="AD93" s="12"/>
      <c r="AE93" s="12"/>
      <c r="AF93" s="12"/>
      <c r="AG93" s="13"/>
      <c r="AH93" s="13"/>
    </row>
    <row r="94" spans="1:34" x14ac:dyDescent="0.35">
      <c r="A94" s="23" t="str">
        <f t="shared" si="34"/>
        <v>LC-Retirement</v>
      </c>
      <c r="B94" s="24" t="s">
        <v>69</v>
      </c>
      <c r="C94" s="30" t="s">
        <v>56</v>
      </c>
      <c r="D94" s="30" t="s">
        <v>57</v>
      </c>
      <c r="E94" s="30" t="s">
        <v>58</v>
      </c>
      <c r="F94" s="30">
        <f t="shared" si="33"/>
        <v>1920</v>
      </c>
      <c r="G94" s="30">
        <v>640</v>
      </c>
      <c r="H94" s="30">
        <v>3</v>
      </c>
      <c r="I94" s="31" t="s">
        <v>59</v>
      </c>
      <c r="J94" s="31">
        <v>2041</v>
      </c>
      <c r="K94" s="59">
        <v>11.782</v>
      </c>
      <c r="L94" s="30">
        <v>24.3</v>
      </c>
      <c r="M94" s="30">
        <v>1.8</v>
      </c>
      <c r="N94" s="30">
        <v>1.8</v>
      </c>
      <c r="O94" s="33">
        <f t="shared" si="36"/>
        <v>0.3</v>
      </c>
      <c r="P94" s="30">
        <v>98</v>
      </c>
      <c r="Q94" s="30">
        <v>1133</v>
      </c>
      <c r="R94" s="30" t="s">
        <v>59</v>
      </c>
      <c r="S94" s="30" t="s">
        <v>59</v>
      </c>
      <c r="T94" s="30" t="s">
        <v>59</v>
      </c>
      <c r="U94" s="30" t="s">
        <v>59</v>
      </c>
      <c r="V94" s="30" t="s">
        <v>59</v>
      </c>
      <c r="W94" s="30"/>
      <c r="X94" s="30"/>
      <c r="Y94" s="34">
        <v>-26.088049999999999</v>
      </c>
      <c r="Z94" s="35">
        <v>28.968879999999999</v>
      </c>
      <c r="AA94" s="12"/>
      <c r="AB94" s="22"/>
      <c r="AC94" s="22"/>
      <c r="AD94" s="12"/>
      <c r="AE94" s="12"/>
      <c r="AF94" s="12"/>
      <c r="AG94" s="13"/>
      <c r="AH94" s="13"/>
    </row>
    <row r="95" spans="1:34" x14ac:dyDescent="0.35">
      <c r="A95" s="23" t="str">
        <f t="shared" si="34"/>
        <v>LC-Retirement</v>
      </c>
      <c r="B95" s="24" t="s">
        <v>70</v>
      </c>
      <c r="C95" s="30" t="s">
        <v>56</v>
      </c>
      <c r="D95" s="30" t="s">
        <v>57</v>
      </c>
      <c r="E95" s="30" t="s">
        <v>58</v>
      </c>
      <c r="F95" s="30">
        <f t="shared" si="33"/>
        <v>1920</v>
      </c>
      <c r="G95" s="30">
        <v>640</v>
      </c>
      <c r="H95" s="30">
        <v>3</v>
      </c>
      <c r="I95" s="31" t="s">
        <v>59</v>
      </c>
      <c r="J95" s="31">
        <v>2044</v>
      </c>
      <c r="K95" s="59">
        <v>11.782</v>
      </c>
      <c r="L95" s="30">
        <f>L94</f>
        <v>24.3</v>
      </c>
      <c r="M95" s="30">
        <f>M94</f>
        <v>1.8</v>
      </c>
      <c r="N95" s="30">
        <f>N94</f>
        <v>1.8</v>
      </c>
      <c r="O95" s="33">
        <f t="shared" si="36"/>
        <v>0.3</v>
      </c>
      <c r="P95" s="30">
        <f t="shared" ref="P95:Z95" si="40">P94</f>
        <v>98</v>
      </c>
      <c r="Q95" s="30">
        <f t="shared" si="40"/>
        <v>1133</v>
      </c>
      <c r="R95" s="30" t="str">
        <f t="shared" si="40"/>
        <v>-</v>
      </c>
      <c r="S95" s="30" t="str">
        <f t="shared" si="40"/>
        <v>-</v>
      </c>
      <c r="T95" s="30" t="str">
        <f t="shared" si="40"/>
        <v>-</v>
      </c>
      <c r="U95" s="30" t="str">
        <f t="shared" si="40"/>
        <v>-</v>
      </c>
      <c r="V95" s="30" t="str">
        <f t="shared" si="40"/>
        <v>-</v>
      </c>
      <c r="W95" s="30">
        <f t="shared" si="40"/>
        <v>0</v>
      </c>
      <c r="X95" s="30">
        <f t="shared" si="40"/>
        <v>0</v>
      </c>
      <c r="Y95" s="34">
        <f t="shared" si="40"/>
        <v>-26.088049999999999</v>
      </c>
      <c r="Z95" s="35">
        <f t="shared" si="40"/>
        <v>28.968879999999999</v>
      </c>
      <c r="AA95" s="12"/>
      <c r="AB95" s="22"/>
      <c r="AC95" s="22"/>
      <c r="AD95" s="12"/>
      <c r="AE95" s="12"/>
      <c r="AF95" s="12"/>
      <c r="AG95" s="13"/>
      <c r="AH95" s="13"/>
    </row>
    <row r="96" spans="1:34" x14ac:dyDescent="0.35">
      <c r="A96" s="23" t="str">
        <f t="shared" si="34"/>
        <v>LC-Retirement</v>
      </c>
      <c r="B96" s="24" t="s">
        <v>71</v>
      </c>
      <c r="C96" s="25" t="s">
        <v>56</v>
      </c>
      <c r="D96" s="25" t="s">
        <v>57</v>
      </c>
      <c r="E96" s="25" t="s">
        <v>58</v>
      </c>
      <c r="F96" s="25">
        <f t="shared" si="33"/>
        <v>114</v>
      </c>
      <c r="G96" s="25">
        <v>114</v>
      </c>
      <c r="H96" s="25">
        <v>1</v>
      </c>
      <c r="I96" s="26" t="s">
        <v>59</v>
      </c>
      <c r="J96" s="26">
        <v>2022</v>
      </c>
      <c r="K96" s="44">
        <v>15.122999999999999</v>
      </c>
      <c r="L96" s="25">
        <v>34.700000000000003</v>
      </c>
      <c r="M96" s="25">
        <v>0.5</v>
      </c>
      <c r="N96" s="25">
        <v>0.5</v>
      </c>
      <c r="O96" s="37">
        <f t="shared" si="36"/>
        <v>0.3</v>
      </c>
      <c r="P96" s="25">
        <v>98</v>
      </c>
      <c r="Q96" s="25">
        <v>1133</v>
      </c>
      <c r="R96" s="25" t="s">
        <v>59</v>
      </c>
      <c r="S96" s="25" t="s">
        <v>59</v>
      </c>
      <c r="T96" s="25" t="s">
        <v>59</v>
      </c>
      <c r="U96" s="25" t="s">
        <v>59</v>
      </c>
      <c r="V96" s="25" t="s">
        <v>59</v>
      </c>
      <c r="W96" s="25"/>
      <c r="X96" s="25"/>
      <c r="Y96" s="28">
        <v>-26.090779999999999</v>
      </c>
      <c r="Z96" s="29">
        <v>29.474460000000001</v>
      </c>
      <c r="AA96" s="12"/>
      <c r="AB96" s="22"/>
      <c r="AC96" s="22"/>
      <c r="AD96" s="12"/>
      <c r="AE96" s="12"/>
      <c r="AF96" s="12"/>
      <c r="AG96" s="13"/>
      <c r="AH96" s="13"/>
    </row>
    <row r="97" spans="1:34" x14ac:dyDescent="0.35">
      <c r="A97" s="23" t="str">
        <f t="shared" si="34"/>
        <v>LC-Retirement</v>
      </c>
      <c r="B97" s="24" t="s">
        <v>72</v>
      </c>
      <c r="C97" s="30" t="s">
        <v>56</v>
      </c>
      <c r="D97" s="30" t="s">
        <v>57</v>
      </c>
      <c r="E97" s="30" t="s">
        <v>58</v>
      </c>
      <c r="F97" s="30">
        <f t="shared" si="33"/>
        <v>1425</v>
      </c>
      <c r="G97" s="30">
        <v>475</v>
      </c>
      <c r="H97" s="30">
        <v>3</v>
      </c>
      <c r="I97" s="31" t="s">
        <v>59</v>
      </c>
      <c r="J97" s="31">
        <v>2027</v>
      </c>
      <c r="K97" s="59">
        <v>12.994999999999999</v>
      </c>
      <c r="L97" s="30">
        <v>28.6</v>
      </c>
      <c r="M97" s="30">
        <v>3.6</v>
      </c>
      <c r="N97" s="30">
        <v>3.6</v>
      </c>
      <c r="O97" s="33">
        <f t="shared" si="36"/>
        <v>0.3</v>
      </c>
      <c r="P97" s="30">
        <v>98</v>
      </c>
      <c r="Q97" s="30">
        <v>1133</v>
      </c>
      <c r="R97" s="30" t="s">
        <v>59</v>
      </c>
      <c r="S97" s="30" t="s">
        <v>59</v>
      </c>
      <c r="T97" s="30" t="s">
        <v>59</v>
      </c>
      <c r="U97" s="30" t="s">
        <v>59</v>
      </c>
      <c r="V97" s="30" t="s">
        <v>59</v>
      </c>
      <c r="W97" s="30"/>
      <c r="X97" s="30"/>
      <c r="Y97" s="34">
        <v>-26.25404</v>
      </c>
      <c r="Z97" s="35">
        <v>29.18008</v>
      </c>
      <c r="AA97" s="12"/>
      <c r="AB97" s="22"/>
      <c r="AC97" s="22"/>
      <c r="AD97" s="12"/>
      <c r="AE97" s="12"/>
      <c r="AF97" s="12"/>
      <c r="AG97" s="13"/>
      <c r="AH97" s="13"/>
    </row>
    <row r="98" spans="1:34" x14ac:dyDescent="0.35">
      <c r="A98" s="23" t="str">
        <f t="shared" si="34"/>
        <v>LC-Retirement</v>
      </c>
      <c r="B98" s="24" t="s">
        <v>73</v>
      </c>
      <c r="C98" s="30" t="s">
        <v>56</v>
      </c>
      <c r="D98" s="30" t="s">
        <v>57</v>
      </c>
      <c r="E98" s="30" t="s">
        <v>58</v>
      </c>
      <c r="F98" s="30">
        <f t="shared" si="33"/>
        <v>1425</v>
      </c>
      <c r="G98" s="30">
        <v>475</v>
      </c>
      <c r="H98" s="30">
        <v>3</v>
      </c>
      <c r="I98" s="31"/>
      <c r="J98" s="31">
        <v>2030</v>
      </c>
      <c r="K98" s="59">
        <v>12.994999999999999</v>
      </c>
      <c r="L98" s="30">
        <f>L97</f>
        <v>28.6</v>
      </c>
      <c r="M98" s="30">
        <f>M97</f>
        <v>3.6</v>
      </c>
      <c r="N98" s="30">
        <f>N97</f>
        <v>3.6</v>
      </c>
      <c r="O98" s="33">
        <f t="shared" si="36"/>
        <v>0.3</v>
      </c>
      <c r="P98" s="30">
        <v>98</v>
      </c>
      <c r="Q98" s="30">
        <f t="shared" ref="Q98:Z98" si="41">Q97</f>
        <v>1133</v>
      </c>
      <c r="R98" s="30" t="str">
        <f t="shared" si="41"/>
        <v>-</v>
      </c>
      <c r="S98" s="30" t="str">
        <f t="shared" si="41"/>
        <v>-</v>
      </c>
      <c r="T98" s="30" t="str">
        <f t="shared" si="41"/>
        <v>-</v>
      </c>
      <c r="U98" s="30" t="str">
        <f t="shared" si="41"/>
        <v>-</v>
      </c>
      <c r="V98" s="30" t="str">
        <f t="shared" si="41"/>
        <v>-</v>
      </c>
      <c r="W98" s="30">
        <f t="shared" si="41"/>
        <v>0</v>
      </c>
      <c r="X98" s="30">
        <f t="shared" si="41"/>
        <v>0</v>
      </c>
      <c r="Y98" s="34">
        <f t="shared" si="41"/>
        <v>-26.25404</v>
      </c>
      <c r="Z98" s="35">
        <f t="shared" si="41"/>
        <v>29.18008</v>
      </c>
      <c r="AA98" s="12"/>
      <c r="AB98" s="22"/>
      <c r="AC98" s="22"/>
      <c r="AD98" s="12"/>
      <c r="AE98" s="12"/>
      <c r="AF98" s="12"/>
      <c r="AG98" s="13"/>
      <c r="AH98" s="13"/>
    </row>
    <row r="99" spans="1:34" x14ac:dyDescent="0.35">
      <c r="A99" s="23" t="str">
        <f t="shared" si="34"/>
        <v>LC-Retirement</v>
      </c>
      <c r="B99" s="24" t="s">
        <v>74</v>
      </c>
      <c r="C99" s="25" t="s">
        <v>56</v>
      </c>
      <c r="D99" s="25" t="s">
        <v>57</v>
      </c>
      <c r="E99" s="25" t="s">
        <v>58</v>
      </c>
      <c r="F99" s="25">
        <f t="shared" si="33"/>
        <v>2880</v>
      </c>
      <c r="G99" s="25">
        <v>720</v>
      </c>
      <c r="H99" s="25">
        <v>4</v>
      </c>
      <c r="I99" s="26" t="s">
        <v>59</v>
      </c>
      <c r="J99" s="26" t="s">
        <v>75</v>
      </c>
      <c r="K99" s="44">
        <v>10.305</v>
      </c>
      <c r="L99" s="25">
        <v>31.6</v>
      </c>
      <c r="M99" s="25">
        <v>7.2</v>
      </c>
      <c r="N99" s="25">
        <v>7.2</v>
      </c>
      <c r="O99" s="37">
        <f t="shared" si="36"/>
        <v>0.3</v>
      </c>
      <c r="P99" s="25">
        <v>98</v>
      </c>
      <c r="Q99" s="25">
        <v>1133</v>
      </c>
      <c r="R99" s="25" t="s">
        <v>59</v>
      </c>
      <c r="S99" s="25" t="s">
        <v>59</v>
      </c>
      <c r="T99" s="25" t="s">
        <v>59</v>
      </c>
      <c r="U99" s="25" t="s">
        <v>59</v>
      </c>
      <c r="V99" s="25" t="s">
        <v>59</v>
      </c>
      <c r="W99" s="25"/>
      <c r="X99" s="25"/>
      <c r="Y99" s="28">
        <v>-25.5459</v>
      </c>
      <c r="Z99" s="29">
        <v>28.5502</v>
      </c>
      <c r="AA99" s="12"/>
      <c r="AB99" s="22"/>
      <c r="AC99" s="22"/>
      <c r="AD99" s="12"/>
      <c r="AE99" s="12"/>
      <c r="AF99" s="12"/>
      <c r="AG99" s="13"/>
      <c r="AH99" s="13"/>
    </row>
    <row r="100" spans="1:34" x14ac:dyDescent="0.35">
      <c r="A100" s="23" t="str">
        <f t="shared" si="34"/>
        <v>LC-Retirement</v>
      </c>
      <c r="B100" s="24" t="s">
        <v>76</v>
      </c>
      <c r="C100" s="40" t="s">
        <v>56</v>
      </c>
      <c r="D100" s="40" t="s">
        <v>57</v>
      </c>
      <c r="E100" s="40" t="s">
        <v>58</v>
      </c>
      <c r="F100" s="40">
        <f t="shared" si="33"/>
        <v>720</v>
      </c>
      <c r="G100" s="25">
        <v>720</v>
      </c>
      <c r="H100" s="25">
        <v>1</v>
      </c>
      <c r="I100" s="26">
        <v>2023</v>
      </c>
      <c r="J100" s="26" t="s">
        <v>75</v>
      </c>
      <c r="K100" s="44">
        <v>10.305</v>
      </c>
      <c r="L100" s="25">
        <f t="shared" ref="L100:N101" si="42">L99</f>
        <v>31.6</v>
      </c>
      <c r="M100" s="25">
        <f t="shared" si="42"/>
        <v>7.2</v>
      </c>
      <c r="N100" s="25">
        <f t="shared" si="42"/>
        <v>7.2</v>
      </c>
      <c r="O100" s="37">
        <f t="shared" si="36"/>
        <v>0.3</v>
      </c>
      <c r="P100" s="25">
        <f t="shared" ref="P100:Z101" si="43">P99</f>
        <v>98</v>
      </c>
      <c r="Q100" s="25">
        <f t="shared" si="43"/>
        <v>1133</v>
      </c>
      <c r="R100" s="25" t="str">
        <f t="shared" si="43"/>
        <v>-</v>
      </c>
      <c r="S100" s="25" t="str">
        <f t="shared" si="43"/>
        <v>-</v>
      </c>
      <c r="T100" s="25" t="str">
        <f t="shared" si="43"/>
        <v>-</v>
      </c>
      <c r="U100" s="25" t="str">
        <f t="shared" si="43"/>
        <v>-</v>
      </c>
      <c r="V100" s="25" t="str">
        <f t="shared" si="43"/>
        <v>-</v>
      </c>
      <c r="W100" s="25">
        <f t="shared" si="43"/>
        <v>0</v>
      </c>
      <c r="X100" s="25">
        <f t="shared" si="43"/>
        <v>0</v>
      </c>
      <c r="Y100" s="28">
        <f t="shared" si="43"/>
        <v>-25.5459</v>
      </c>
      <c r="Z100" s="28">
        <f t="shared" si="43"/>
        <v>28.5502</v>
      </c>
      <c r="AA100" s="12"/>
      <c r="AB100" s="22"/>
      <c r="AC100" s="22"/>
      <c r="AD100" s="12"/>
      <c r="AE100" s="12"/>
      <c r="AF100" s="12"/>
      <c r="AG100" s="13"/>
      <c r="AH100" s="13"/>
    </row>
    <row r="101" spans="1:34" x14ac:dyDescent="0.35">
      <c r="A101" s="23" t="str">
        <f t="shared" si="34"/>
        <v>LC-Retirement</v>
      </c>
      <c r="B101" s="24" t="s">
        <v>77</v>
      </c>
      <c r="C101" s="40" t="s">
        <v>56</v>
      </c>
      <c r="D101" s="40" t="s">
        <v>57</v>
      </c>
      <c r="E101" s="40" t="s">
        <v>58</v>
      </c>
      <c r="F101" s="40">
        <f t="shared" si="33"/>
        <v>720</v>
      </c>
      <c r="G101" s="25">
        <v>720</v>
      </c>
      <c r="H101" s="25">
        <v>1</v>
      </c>
      <c r="I101" s="26">
        <v>2024</v>
      </c>
      <c r="J101" s="26" t="s">
        <v>75</v>
      </c>
      <c r="K101" s="44">
        <v>10.305</v>
      </c>
      <c r="L101" s="25">
        <f t="shared" si="42"/>
        <v>31.6</v>
      </c>
      <c r="M101" s="25">
        <f t="shared" si="42"/>
        <v>7.2</v>
      </c>
      <c r="N101" s="25">
        <f t="shared" si="42"/>
        <v>7.2</v>
      </c>
      <c r="O101" s="37">
        <f t="shared" si="36"/>
        <v>0.3</v>
      </c>
      <c r="P101" s="25">
        <f t="shared" si="43"/>
        <v>98</v>
      </c>
      <c r="Q101" s="25">
        <f t="shared" si="43"/>
        <v>1133</v>
      </c>
      <c r="R101" s="25" t="str">
        <f t="shared" si="43"/>
        <v>-</v>
      </c>
      <c r="S101" s="25" t="str">
        <f t="shared" si="43"/>
        <v>-</v>
      </c>
      <c r="T101" s="25" t="str">
        <f t="shared" si="43"/>
        <v>-</v>
      </c>
      <c r="U101" s="25" t="str">
        <f t="shared" si="43"/>
        <v>-</v>
      </c>
      <c r="V101" s="25" t="str">
        <f t="shared" si="43"/>
        <v>-</v>
      </c>
      <c r="W101" s="25">
        <f t="shared" si="43"/>
        <v>0</v>
      </c>
      <c r="X101" s="25">
        <f t="shared" si="43"/>
        <v>0</v>
      </c>
      <c r="Y101" s="28">
        <f t="shared" si="43"/>
        <v>-25.5459</v>
      </c>
      <c r="Z101" s="28">
        <f t="shared" si="43"/>
        <v>28.5502</v>
      </c>
      <c r="AA101" s="12"/>
      <c r="AB101" s="22"/>
      <c r="AC101" s="22"/>
      <c r="AD101" s="12"/>
      <c r="AE101" s="12"/>
      <c r="AF101" s="12"/>
      <c r="AG101" s="13"/>
      <c r="AH101" s="13"/>
    </row>
    <row r="102" spans="1:34" x14ac:dyDescent="0.35">
      <c r="A102" s="23" t="str">
        <f t="shared" si="34"/>
        <v>LC-Retirement</v>
      </c>
      <c r="B102" s="24" t="s">
        <v>78</v>
      </c>
      <c r="C102" s="30" t="s">
        <v>56</v>
      </c>
      <c r="D102" s="30" t="s">
        <v>57</v>
      </c>
      <c r="E102" s="30" t="s">
        <v>58</v>
      </c>
      <c r="F102" s="30">
        <f t="shared" si="33"/>
        <v>2372</v>
      </c>
      <c r="G102" s="30">
        <v>593</v>
      </c>
      <c r="H102" s="30">
        <v>4</v>
      </c>
      <c r="I102" s="31" t="s">
        <v>59</v>
      </c>
      <c r="J102" s="31">
        <v>2037</v>
      </c>
      <c r="K102" s="59">
        <v>11.003</v>
      </c>
      <c r="L102" s="30">
        <v>14.4</v>
      </c>
      <c r="M102" s="30">
        <v>5.9</v>
      </c>
      <c r="N102" s="30">
        <v>5.9</v>
      </c>
      <c r="O102" s="33">
        <f t="shared" si="36"/>
        <v>0.3</v>
      </c>
      <c r="P102" s="30">
        <v>98</v>
      </c>
      <c r="Q102" s="30">
        <v>1133</v>
      </c>
      <c r="R102" s="30" t="s">
        <v>59</v>
      </c>
      <c r="S102" s="30" t="s">
        <v>59</v>
      </c>
      <c r="T102" s="30" t="s">
        <v>59</v>
      </c>
      <c r="U102" s="30" t="s">
        <v>59</v>
      </c>
      <c r="V102" s="30" t="s">
        <v>59</v>
      </c>
      <c r="W102" s="30"/>
      <c r="X102" s="30"/>
      <c r="Y102" s="34">
        <v>-26.740269999999999</v>
      </c>
      <c r="Z102" s="35">
        <v>27.975000000000001</v>
      </c>
      <c r="AA102" s="12"/>
      <c r="AB102" s="22"/>
      <c r="AC102" s="22"/>
      <c r="AD102" s="12"/>
      <c r="AE102" s="12"/>
      <c r="AF102" s="12"/>
      <c r="AG102" s="13"/>
      <c r="AH102" s="13"/>
    </row>
    <row r="103" spans="1:34" x14ac:dyDescent="0.35">
      <c r="A103" s="23" t="str">
        <f t="shared" si="34"/>
        <v>LC-Retirement</v>
      </c>
      <c r="B103" s="24" t="s">
        <v>79</v>
      </c>
      <c r="C103" s="30" t="s">
        <v>56</v>
      </c>
      <c r="D103" s="30" t="s">
        <v>57</v>
      </c>
      <c r="E103" s="30" t="s">
        <v>58</v>
      </c>
      <c r="F103" s="30">
        <f t="shared" si="33"/>
        <v>1186</v>
      </c>
      <c r="G103" s="30">
        <v>593</v>
      </c>
      <c r="H103" s="30">
        <v>2</v>
      </c>
      <c r="I103" s="31" t="s">
        <v>59</v>
      </c>
      <c r="J103" s="31">
        <v>2041</v>
      </c>
      <c r="K103" s="59">
        <v>11.003</v>
      </c>
      <c r="L103" s="30">
        <f>L102</f>
        <v>14.4</v>
      </c>
      <c r="M103" s="30">
        <f>M102</f>
        <v>5.9</v>
      </c>
      <c r="N103" s="30">
        <f>N102</f>
        <v>5.9</v>
      </c>
      <c r="O103" s="33">
        <f t="shared" si="36"/>
        <v>0.3</v>
      </c>
      <c r="P103" s="30">
        <f t="shared" ref="P103:Z103" si="44">P102</f>
        <v>98</v>
      </c>
      <c r="Q103" s="30">
        <f t="shared" si="44"/>
        <v>1133</v>
      </c>
      <c r="R103" s="30" t="str">
        <f t="shared" si="44"/>
        <v>-</v>
      </c>
      <c r="S103" s="30" t="str">
        <f t="shared" si="44"/>
        <v>-</v>
      </c>
      <c r="T103" s="30" t="str">
        <f t="shared" si="44"/>
        <v>-</v>
      </c>
      <c r="U103" s="30" t="str">
        <f t="shared" si="44"/>
        <v>-</v>
      </c>
      <c r="V103" s="30" t="str">
        <f t="shared" si="44"/>
        <v>-</v>
      </c>
      <c r="W103" s="30">
        <f t="shared" si="44"/>
        <v>0</v>
      </c>
      <c r="X103" s="30">
        <f t="shared" si="44"/>
        <v>0</v>
      </c>
      <c r="Y103" s="34">
        <f t="shared" si="44"/>
        <v>-26.740269999999999</v>
      </c>
      <c r="Z103" s="35">
        <f t="shared" si="44"/>
        <v>27.975000000000001</v>
      </c>
      <c r="AA103" s="12"/>
      <c r="AB103" s="22"/>
      <c r="AC103" s="22"/>
      <c r="AD103" s="12"/>
      <c r="AE103" s="12"/>
      <c r="AF103" s="12"/>
      <c r="AG103" s="13"/>
      <c r="AH103" s="13"/>
    </row>
    <row r="104" spans="1:34" x14ac:dyDescent="0.35">
      <c r="A104" s="23" t="str">
        <f t="shared" si="34"/>
        <v>LC-Retirement</v>
      </c>
      <c r="B104" s="24" t="s">
        <v>80</v>
      </c>
      <c r="C104" s="40" t="s">
        <v>56</v>
      </c>
      <c r="D104" s="40" t="s">
        <v>57</v>
      </c>
      <c r="E104" s="40" t="s">
        <v>58</v>
      </c>
      <c r="F104" s="40">
        <f t="shared" si="33"/>
        <v>1833</v>
      </c>
      <c r="G104" s="40">
        <v>611</v>
      </c>
      <c r="H104" s="40">
        <v>3</v>
      </c>
      <c r="I104" s="41" t="s">
        <v>59</v>
      </c>
      <c r="J104" s="41">
        <v>2047</v>
      </c>
      <c r="K104" s="62">
        <v>11.782</v>
      </c>
      <c r="L104" s="40">
        <v>32.1</v>
      </c>
      <c r="M104" s="40">
        <v>1.7</v>
      </c>
      <c r="N104" s="40">
        <v>1.7</v>
      </c>
      <c r="O104" s="37">
        <f t="shared" si="36"/>
        <v>0.3</v>
      </c>
      <c r="P104" s="40">
        <v>98</v>
      </c>
      <c r="Q104" s="40">
        <v>1133</v>
      </c>
      <c r="R104" s="40" t="s">
        <v>59</v>
      </c>
      <c r="S104" s="40" t="s">
        <v>59</v>
      </c>
      <c r="T104" s="40" t="s">
        <v>59</v>
      </c>
      <c r="U104" s="40" t="s">
        <v>59</v>
      </c>
      <c r="V104" s="40" t="s">
        <v>59</v>
      </c>
      <c r="W104" s="40"/>
      <c r="X104" s="40"/>
      <c r="Y104" s="42">
        <v>-27.095549999999999</v>
      </c>
      <c r="Z104" s="43">
        <v>29.77055</v>
      </c>
      <c r="AA104" s="12"/>
      <c r="AB104" s="22"/>
      <c r="AC104" s="22"/>
      <c r="AD104" s="12"/>
      <c r="AE104" s="12"/>
      <c r="AF104" s="12"/>
      <c r="AG104" s="13"/>
      <c r="AH104" s="13"/>
    </row>
    <row r="105" spans="1:34" x14ac:dyDescent="0.35">
      <c r="A105" s="23" t="str">
        <f t="shared" si="34"/>
        <v>LC-Retirement</v>
      </c>
      <c r="B105" s="24" t="s">
        <v>81</v>
      </c>
      <c r="C105" s="40" t="s">
        <v>56</v>
      </c>
      <c r="D105" s="40" t="s">
        <v>57</v>
      </c>
      <c r="E105" s="40" t="s">
        <v>58</v>
      </c>
      <c r="F105" s="40">
        <f t="shared" si="33"/>
        <v>2010</v>
      </c>
      <c r="G105" s="40">
        <v>670</v>
      </c>
      <c r="H105" s="40">
        <v>3</v>
      </c>
      <c r="I105" s="41" t="s">
        <v>59</v>
      </c>
      <c r="J105" s="41">
        <v>2051</v>
      </c>
      <c r="K105" s="62">
        <v>11.032</v>
      </c>
      <c r="L105" s="40">
        <v>32.1</v>
      </c>
      <c r="M105" s="40">
        <v>1.9</v>
      </c>
      <c r="N105" s="40">
        <v>1.9</v>
      </c>
      <c r="O105" s="37">
        <f t="shared" si="36"/>
        <v>0.3</v>
      </c>
      <c r="P105" s="40">
        <v>98</v>
      </c>
      <c r="Q105" s="40">
        <v>1133</v>
      </c>
      <c r="R105" s="40" t="s">
        <v>59</v>
      </c>
      <c r="S105" s="40" t="s">
        <v>59</v>
      </c>
      <c r="T105" s="40" t="s">
        <v>59</v>
      </c>
      <c r="U105" s="40" t="s">
        <v>59</v>
      </c>
      <c r="V105" s="40" t="s">
        <v>59</v>
      </c>
      <c r="W105" s="40"/>
      <c r="X105" s="40"/>
      <c r="Y105" s="42">
        <v>-27.095549999999999</v>
      </c>
      <c r="Z105" s="43">
        <v>29.77055</v>
      </c>
      <c r="AA105" s="12"/>
      <c r="AB105" s="22"/>
      <c r="AC105" s="22"/>
      <c r="AD105" s="12"/>
      <c r="AE105" s="12"/>
      <c r="AF105" s="12"/>
      <c r="AG105" s="13"/>
      <c r="AH105" s="13"/>
    </row>
    <row r="106" spans="1:34" x14ac:dyDescent="0.35">
      <c r="A106" s="23" t="str">
        <f t="shared" si="34"/>
        <v>LC-Retirement</v>
      </c>
      <c r="B106" s="24" t="s">
        <v>82</v>
      </c>
      <c r="C106" s="30" t="s">
        <v>56</v>
      </c>
      <c r="D106" s="30" t="s">
        <v>57</v>
      </c>
      <c r="E106" s="30" t="s">
        <v>58</v>
      </c>
      <c r="F106" s="30">
        <f t="shared" si="33"/>
        <v>1230</v>
      </c>
      <c r="G106" s="30">
        <v>615</v>
      </c>
      <c r="H106" s="30">
        <v>2</v>
      </c>
      <c r="I106" s="31" t="s">
        <v>59</v>
      </c>
      <c r="J106" s="31">
        <v>2038</v>
      </c>
      <c r="K106" s="59">
        <v>11.682</v>
      </c>
      <c r="L106" s="30">
        <v>17.5</v>
      </c>
      <c r="M106" s="30">
        <v>3</v>
      </c>
      <c r="N106" s="30">
        <v>3</v>
      </c>
      <c r="O106" s="33">
        <f t="shared" si="36"/>
        <v>0.3</v>
      </c>
      <c r="P106" s="30">
        <v>98</v>
      </c>
      <c r="Q106" s="30">
        <v>1133</v>
      </c>
      <c r="R106" s="30" t="s">
        <v>59</v>
      </c>
      <c r="S106" s="30" t="s">
        <v>59</v>
      </c>
      <c r="T106" s="30" t="s">
        <v>59</v>
      </c>
      <c r="U106" s="30" t="s">
        <v>59</v>
      </c>
      <c r="V106" s="30" t="s">
        <v>59</v>
      </c>
      <c r="W106" s="30"/>
      <c r="X106" s="30"/>
      <c r="Y106" s="34">
        <v>-23.667770000000001</v>
      </c>
      <c r="Z106" s="35">
        <v>27.612770000000001</v>
      </c>
      <c r="AA106" s="12"/>
      <c r="AB106" s="22"/>
      <c r="AC106" s="22"/>
      <c r="AD106" s="12"/>
      <c r="AE106" s="12"/>
      <c r="AF106" s="12"/>
      <c r="AG106" s="13"/>
      <c r="AH106" s="13"/>
    </row>
    <row r="107" spans="1:34" x14ac:dyDescent="0.35">
      <c r="A107" s="23" t="str">
        <f t="shared" si="34"/>
        <v>LC-Retirement</v>
      </c>
      <c r="B107" s="24" t="s">
        <v>83</v>
      </c>
      <c r="C107" s="30" t="s">
        <v>56</v>
      </c>
      <c r="D107" s="30" t="s">
        <v>57</v>
      </c>
      <c r="E107" s="30" t="s">
        <v>58</v>
      </c>
      <c r="F107" s="30">
        <f t="shared" si="33"/>
        <v>2460</v>
      </c>
      <c r="G107" s="30">
        <v>615</v>
      </c>
      <c r="H107" s="30">
        <v>4</v>
      </c>
      <c r="I107" s="31" t="s">
        <v>59</v>
      </c>
      <c r="J107" s="31">
        <v>2042</v>
      </c>
      <c r="K107" s="59">
        <v>11.682</v>
      </c>
      <c r="L107" s="30">
        <f>L106</f>
        <v>17.5</v>
      </c>
      <c r="M107" s="30">
        <f>M106</f>
        <v>3</v>
      </c>
      <c r="N107" s="30">
        <f>N106</f>
        <v>3</v>
      </c>
      <c r="O107" s="33">
        <f t="shared" si="36"/>
        <v>0.3</v>
      </c>
      <c r="P107" s="30">
        <v>98</v>
      </c>
      <c r="Q107" s="30">
        <f t="shared" ref="Q107:Z107" si="45">Q106</f>
        <v>1133</v>
      </c>
      <c r="R107" s="30" t="str">
        <f t="shared" si="45"/>
        <v>-</v>
      </c>
      <c r="S107" s="30" t="str">
        <f t="shared" si="45"/>
        <v>-</v>
      </c>
      <c r="T107" s="30" t="str">
        <f t="shared" si="45"/>
        <v>-</v>
      </c>
      <c r="U107" s="30" t="str">
        <f t="shared" si="45"/>
        <v>-</v>
      </c>
      <c r="V107" s="30" t="str">
        <f t="shared" si="45"/>
        <v>-</v>
      </c>
      <c r="W107" s="30">
        <f t="shared" si="45"/>
        <v>0</v>
      </c>
      <c r="X107" s="30">
        <f t="shared" si="45"/>
        <v>0</v>
      </c>
      <c r="Y107" s="34">
        <f t="shared" si="45"/>
        <v>-23.667770000000001</v>
      </c>
      <c r="Z107" s="35">
        <f t="shared" si="45"/>
        <v>27.612770000000001</v>
      </c>
      <c r="AA107" s="12"/>
      <c r="AB107" s="22"/>
      <c r="AC107" s="22"/>
      <c r="AD107" s="12"/>
      <c r="AE107" s="12"/>
      <c r="AF107" s="12"/>
      <c r="AG107" s="13"/>
      <c r="AH107" s="13"/>
    </row>
    <row r="108" spans="1:34" x14ac:dyDescent="0.35">
      <c r="A108" s="23" t="str">
        <f t="shared" si="34"/>
        <v>LC-Retirement</v>
      </c>
      <c r="B108" s="24" t="s">
        <v>84</v>
      </c>
      <c r="C108" s="40" t="s">
        <v>56</v>
      </c>
      <c r="D108" s="40" t="s">
        <v>57</v>
      </c>
      <c r="E108" s="40" t="s">
        <v>58</v>
      </c>
      <c r="F108" s="40">
        <f t="shared" si="33"/>
        <v>1725</v>
      </c>
      <c r="G108" s="40">
        <v>575</v>
      </c>
      <c r="H108" s="40">
        <v>3</v>
      </c>
      <c r="I108" s="41" t="s">
        <v>59</v>
      </c>
      <c r="J108" s="41">
        <v>2031</v>
      </c>
      <c r="K108" s="62">
        <v>12.066000000000001</v>
      </c>
      <c r="L108" s="40">
        <v>30.2</v>
      </c>
      <c r="M108" s="40">
        <v>2.4</v>
      </c>
      <c r="N108" s="40">
        <v>2.4</v>
      </c>
      <c r="O108" s="37">
        <f t="shared" si="36"/>
        <v>0.3</v>
      </c>
      <c r="P108" s="40">
        <v>98</v>
      </c>
      <c r="Q108" s="40">
        <v>1133</v>
      </c>
      <c r="R108" s="40" t="s">
        <v>59</v>
      </c>
      <c r="S108" s="40" t="s">
        <v>59</v>
      </c>
      <c r="T108" s="40" t="s">
        <v>59</v>
      </c>
      <c r="U108" s="40" t="s">
        <v>59</v>
      </c>
      <c r="V108" s="40" t="s">
        <v>59</v>
      </c>
      <c r="W108" s="40"/>
      <c r="X108" s="40"/>
      <c r="Y108" s="42">
        <v>-26.280360000000002</v>
      </c>
      <c r="Z108" s="43">
        <v>29.142289999999999</v>
      </c>
      <c r="AA108" s="12"/>
      <c r="AB108" s="22"/>
      <c r="AC108" s="22"/>
      <c r="AD108" s="12"/>
      <c r="AE108" s="12"/>
      <c r="AF108" s="12"/>
      <c r="AG108" s="13"/>
      <c r="AH108" s="13"/>
    </row>
    <row r="109" spans="1:34" x14ac:dyDescent="0.35">
      <c r="A109" s="23" t="str">
        <f t="shared" si="34"/>
        <v>LC-Retirement</v>
      </c>
      <c r="B109" s="24" t="s">
        <v>85</v>
      </c>
      <c r="C109" s="40" t="s">
        <v>56</v>
      </c>
      <c r="D109" s="40" t="s">
        <v>57</v>
      </c>
      <c r="E109" s="40" t="s">
        <v>58</v>
      </c>
      <c r="F109" s="40">
        <f t="shared" si="33"/>
        <v>1725</v>
      </c>
      <c r="G109" s="40">
        <v>575</v>
      </c>
      <c r="H109" s="40">
        <v>3</v>
      </c>
      <c r="I109" s="41" t="s">
        <v>59</v>
      </c>
      <c r="J109" s="41">
        <v>2033</v>
      </c>
      <c r="K109" s="62">
        <v>12.066000000000001</v>
      </c>
      <c r="L109" s="40">
        <f>L108</f>
        <v>30.2</v>
      </c>
      <c r="M109" s="40">
        <f>M108</f>
        <v>2.4</v>
      </c>
      <c r="N109" s="40">
        <f>N108</f>
        <v>2.4</v>
      </c>
      <c r="O109" s="37">
        <f t="shared" si="36"/>
        <v>0.3</v>
      </c>
      <c r="P109" s="40">
        <v>98</v>
      </c>
      <c r="Q109" s="40">
        <f t="shared" ref="Q109:Z109" si="46">Q108</f>
        <v>1133</v>
      </c>
      <c r="R109" s="40" t="str">
        <f t="shared" si="46"/>
        <v>-</v>
      </c>
      <c r="S109" s="40" t="str">
        <f t="shared" si="46"/>
        <v>-</v>
      </c>
      <c r="T109" s="40" t="str">
        <f t="shared" si="46"/>
        <v>-</v>
      </c>
      <c r="U109" s="40" t="str">
        <f t="shared" si="46"/>
        <v>-</v>
      </c>
      <c r="V109" s="40" t="str">
        <f t="shared" si="46"/>
        <v>-</v>
      </c>
      <c r="W109" s="40">
        <f t="shared" si="46"/>
        <v>0</v>
      </c>
      <c r="X109" s="40">
        <f t="shared" si="46"/>
        <v>0</v>
      </c>
      <c r="Y109" s="42">
        <f t="shared" si="46"/>
        <v>-26.280360000000002</v>
      </c>
      <c r="Z109" s="43">
        <f t="shared" si="46"/>
        <v>29.142289999999999</v>
      </c>
      <c r="AA109" s="12"/>
      <c r="AB109" s="22"/>
      <c r="AC109" s="22"/>
      <c r="AD109" s="12"/>
      <c r="AE109" s="12"/>
      <c r="AF109" s="12"/>
      <c r="AG109" s="13"/>
      <c r="AH109" s="13"/>
    </row>
    <row r="110" spans="1:34" x14ac:dyDescent="0.35">
      <c r="A110" s="23" t="str">
        <f t="shared" si="34"/>
        <v>LC-Retirement</v>
      </c>
      <c r="B110" s="24" t="s">
        <v>86</v>
      </c>
      <c r="C110" s="30" t="s">
        <v>56</v>
      </c>
      <c r="D110" s="30" t="s">
        <v>57</v>
      </c>
      <c r="E110" s="30" t="s">
        <v>58</v>
      </c>
      <c r="F110" s="30">
        <f t="shared" si="33"/>
        <v>3615</v>
      </c>
      <c r="G110" s="30">
        <v>723</v>
      </c>
      <c r="H110" s="30">
        <v>5</v>
      </c>
      <c r="I110" s="31" t="s">
        <v>59</v>
      </c>
      <c r="J110" s="31" t="s">
        <v>75</v>
      </c>
      <c r="K110" s="59">
        <v>10.305</v>
      </c>
      <c r="L110" s="30">
        <v>21.4</v>
      </c>
      <c r="M110" s="30">
        <v>7.2</v>
      </c>
      <c r="N110" s="30">
        <v>7.2</v>
      </c>
      <c r="O110" s="33">
        <f t="shared" si="36"/>
        <v>0.3</v>
      </c>
      <c r="P110" s="30">
        <v>98</v>
      </c>
      <c r="Q110" s="30">
        <v>1133</v>
      </c>
      <c r="R110" s="30" t="s">
        <v>59</v>
      </c>
      <c r="S110" s="30" t="s">
        <v>59</v>
      </c>
      <c r="T110" s="30" t="s">
        <v>59</v>
      </c>
      <c r="U110" s="30" t="s">
        <v>59</v>
      </c>
      <c r="V110" s="30" t="s">
        <v>59</v>
      </c>
      <c r="W110" s="30"/>
      <c r="X110" s="30"/>
      <c r="Y110" s="34">
        <v>-23.42</v>
      </c>
      <c r="Z110" s="35">
        <v>27.33</v>
      </c>
      <c r="AA110" s="12"/>
      <c r="AB110" s="22"/>
      <c r="AC110" s="22"/>
      <c r="AD110" s="12"/>
      <c r="AE110" s="12"/>
      <c r="AF110" s="12"/>
      <c r="AG110" s="13"/>
      <c r="AH110" s="13"/>
    </row>
    <row r="111" spans="1:34" x14ac:dyDescent="0.35">
      <c r="A111" s="23" t="str">
        <f t="shared" si="34"/>
        <v>LC-Retirement</v>
      </c>
      <c r="B111" s="24" t="s">
        <v>87</v>
      </c>
      <c r="C111" s="30" t="s">
        <v>56</v>
      </c>
      <c r="D111" s="30" t="s">
        <v>57</v>
      </c>
      <c r="E111" s="30" t="s">
        <v>58</v>
      </c>
      <c r="F111" s="30">
        <f t="shared" si="33"/>
        <v>723</v>
      </c>
      <c r="G111" s="30">
        <v>723</v>
      </c>
      <c r="H111" s="30">
        <v>1</v>
      </c>
      <c r="I111" s="31" t="s">
        <v>59</v>
      </c>
      <c r="J111" s="31" t="s">
        <v>75</v>
      </c>
      <c r="K111" s="59">
        <v>10.305</v>
      </c>
      <c r="L111" s="30">
        <f>L110</f>
        <v>21.4</v>
      </c>
      <c r="M111" s="30">
        <f>M110</f>
        <v>7.2</v>
      </c>
      <c r="N111" s="30">
        <f>N110</f>
        <v>7.2</v>
      </c>
      <c r="O111" s="33">
        <f t="shared" si="36"/>
        <v>0.3</v>
      </c>
      <c r="P111" s="30">
        <f t="shared" ref="P111:Z111" si="47">P110</f>
        <v>98</v>
      </c>
      <c r="Q111" s="30">
        <f t="shared" si="47"/>
        <v>1133</v>
      </c>
      <c r="R111" s="30" t="str">
        <f t="shared" si="47"/>
        <v>-</v>
      </c>
      <c r="S111" s="30" t="str">
        <f t="shared" si="47"/>
        <v>-</v>
      </c>
      <c r="T111" s="30" t="str">
        <f t="shared" si="47"/>
        <v>-</v>
      </c>
      <c r="U111" s="30" t="str">
        <f t="shared" si="47"/>
        <v>-</v>
      </c>
      <c r="V111" s="30" t="str">
        <f t="shared" si="47"/>
        <v>-</v>
      </c>
      <c r="W111" s="30">
        <f t="shared" si="47"/>
        <v>0</v>
      </c>
      <c r="X111" s="30">
        <f t="shared" si="47"/>
        <v>0</v>
      </c>
      <c r="Y111" s="34">
        <f t="shared" si="47"/>
        <v>-23.42</v>
      </c>
      <c r="Z111" s="34">
        <f t="shared" si="47"/>
        <v>27.33</v>
      </c>
      <c r="AA111" s="12"/>
      <c r="AB111" s="22"/>
      <c r="AC111" s="22"/>
      <c r="AD111" s="12"/>
      <c r="AE111" s="12"/>
      <c r="AF111" s="12"/>
      <c r="AG111" s="13"/>
      <c r="AH111" s="13"/>
    </row>
    <row r="112" spans="1:34" x14ac:dyDescent="0.35">
      <c r="A112" s="23" t="str">
        <f t="shared" si="34"/>
        <v>LC-Retirement</v>
      </c>
      <c r="B112" s="24" t="s">
        <v>88</v>
      </c>
      <c r="C112" s="40" t="s">
        <v>56</v>
      </c>
      <c r="D112" s="40" t="s">
        <v>57</v>
      </c>
      <c r="E112" s="40" t="s">
        <v>58</v>
      </c>
      <c r="F112" s="40">
        <f t="shared" si="33"/>
        <v>1170</v>
      </c>
      <c r="G112" s="40">
        <v>585</v>
      </c>
      <c r="H112" s="40">
        <v>2</v>
      </c>
      <c r="I112" s="41" t="s">
        <v>59</v>
      </c>
      <c r="J112" s="41">
        <v>2032</v>
      </c>
      <c r="K112" s="62">
        <v>10.494999999999999</v>
      </c>
      <c r="L112" s="40">
        <v>32.299999999999997</v>
      </c>
      <c r="M112" s="40">
        <v>3.2</v>
      </c>
      <c r="N112" s="40">
        <v>3.2</v>
      </c>
      <c r="O112" s="37">
        <f t="shared" si="36"/>
        <v>0.3</v>
      </c>
      <c r="P112" s="40">
        <v>98</v>
      </c>
      <c r="Q112" s="40">
        <v>1133</v>
      </c>
      <c r="R112" s="40" t="s">
        <v>59</v>
      </c>
      <c r="S112" s="40" t="s">
        <v>59</v>
      </c>
      <c r="T112" s="40" t="s">
        <v>59</v>
      </c>
      <c r="U112" s="40" t="s">
        <v>59</v>
      </c>
      <c r="V112" s="40" t="s">
        <v>59</v>
      </c>
      <c r="W112" s="40"/>
      <c r="X112" s="40"/>
      <c r="Y112" s="42">
        <v>-26.775649999999999</v>
      </c>
      <c r="Z112" s="43">
        <v>29.352119999999999</v>
      </c>
      <c r="AA112" s="12"/>
      <c r="AB112" s="22"/>
      <c r="AC112" s="22"/>
      <c r="AD112" s="12"/>
      <c r="AE112" s="12"/>
      <c r="AF112" s="12"/>
      <c r="AG112" s="13"/>
      <c r="AH112" s="13"/>
    </row>
    <row r="113" spans="1:34" x14ac:dyDescent="0.35">
      <c r="A113" s="23" t="str">
        <f t="shared" si="34"/>
        <v>LC-Retirement</v>
      </c>
      <c r="B113" s="24" t="s">
        <v>89</v>
      </c>
      <c r="C113" s="40" t="s">
        <v>56</v>
      </c>
      <c r="D113" s="40" t="s">
        <v>57</v>
      </c>
      <c r="E113" s="40" t="s">
        <v>58</v>
      </c>
      <c r="F113" s="40">
        <f t="shared" si="33"/>
        <v>2340</v>
      </c>
      <c r="G113" s="40">
        <v>585</v>
      </c>
      <c r="H113" s="40">
        <v>4</v>
      </c>
      <c r="I113" s="41" t="s">
        <v>59</v>
      </c>
      <c r="J113" s="41">
        <v>2040</v>
      </c>
      <c r="K113" s="62">
        <v>10.494999999999999</v>
      </c>
      <c r="L113" s="40">
        <f>L112</f>
        <v>32.299999999999997</v>
      </c>
      <c r="M113" s="40">
        <f>M112</f>
        <v>3.2</v>
      </c>
      <c r="N113" s="40">
        <f>N112</f>
        <v>3.2</v>
      </c>
      <c r="O113" s="37">
        <f t="shared" si="36"/>
        <v>0.3</v>
      </c>
      <c r="P113" s="40">
        <f t="shared" ref="P113:Z113" si="48">P112</f>
        <v>98</v>
      </c>
      <c r="Q113" s="40">
        <f t="shared" si="48"/>
        <v>1133</v>
      </c>
      <c r="R113" s="40" t="str">
        <f t="shared" si="48"/>
        <v>-</v>
      </c>
      <c r="S113" s="40" t="str">
        <f t="shared" si="48"/>
        <v>-</v>
      </c>
      <c r="T113" s="40" t="str">
        <f t="shared" si="48"/>
        <v>-</v>
      </c>
      <c r="U113" s="40" t="str">
        <f t="shared" si="48"/>
        <v>-</v>
      </c>
      <c r="V113" s="40" t="str">
        <f t="shared" si="48"/>
        <v>-</v>
      </c>
      <c r="W113" s="40">
        <f t="shared" si="48"/>
        <v>0</v>
      </c>
      <c r="X113" s="40">
        <f t="shared" si="48"/>
        <v>0</v>
      </c>
      <c r="Y113" s="42">
        <f t="shared" si="48"/>
        <v>-26.775649999999999</v>
      </c>
      <c r="Z113" s="43">
        <f t="shared" si="48"/>
        <v>29.352119999999999</v>
      </c>
      <c r="AA113" s="12"/>
      <c r="AB113" s="22"/>
      <c r="AC113" s="22"/>
      <c r="AD113" s="12"/>
      <c r="AE113" s="12"/>
      <c r="AF113" s="12"/>
      <c r="AG113" s="13"/>
      <c r="AH113" s="13"/>
    </row>
    <row r="114" spans="1:34" x14ac:dyDescent="0.35">
      <c r="A114" s="23" t="str">
        <f t="shared" si="34"/>
        <v>LC-Retirement</v>
      </c>
      <c r="B114" s="24" t="s">
        <v>90</v>
      </c>
      <c r="C114" s="9" t="s">
        <v>91</v>
      </c>
      <c r="D114" s="30" t="s">
        <v>57</v>
      </c>
      <c r="E114" s="9" t="s">
        <v>58</v>
      </c>
      <c r="F114" s="9">
        <v>100</v>
      </c>
      <c r="G114" s="9">
        <v>2</v>
      </c>
      <c r="H114" s="9">
        <v>50</v>
      </c>
      <c r="I114" s="45" t="s">
        <v>59</v>
      </c>
      <c r="J114" s="45">
        <v>2035</v>
      </c>
      <c r="K114" s="63" t="s">
        <v>59</v>
      </c>
      <c r="L114" s="9" t="s">
        <v>59</v>
      </c>
      <c r="M114" s="9" t="s">
        <v>59</v>
      </c>
      <c r="N114" s="9" t="s">
        <v>59</v>
      </c>
      <c r="O114" s="33">
        <f t="shared" si="36"/>
        <v>0.3</v>
      </c>
      <c r="P114" s="9">
        <v>737</v>
      </c>
      <c r="Q114" s="9">
        <v>0</v>
      </c>
      <c r="R114" s="9" t="s">
        <v>59</v>
      </c>
      <c r="S114" s="9" t="s">
        <v>59</v>
      </c>
      <c r="T114" s="9" t="s">
        <v>59</v>
      </c>
      <c r="U114" s="9" t="s">
        <v>59</v>
      </c>
      <c r="V114" s="9" t="s">
        <v>59</v>
      </c>
      <c r="Y114" s="8">
        <v>-31.501799999999999</v>
      </c>
      <c r="Z114" s="46">
        <v>18.1143</v>
      </c>
      <c r="AA114" s="12"/>
      <c r="AB114" s="22"/>
      <c r="AC114" s="22"/>
      <c r="AD114" s="12"/>
      <c r="AE114" s="12"/>
      <c r="AF114" s="12"/>
      <c r="AG114" s="13"/>
      <c r="AH114" s="13"/>
    </row>
    <row r="115" spans="1:34" x14ac:dyDescent="0.35">
      <c r="A115" s="23" t="str">
        <f t="shared" si="34"/>
        <v>LC-Retirement</v>
      </c>
      <c r="B115" s="24" t="s">
        <v>92</v>
      </c>
      <c r="C115" s="25" t="s">
        <v>93</v>
      </c>
      <c r="D115" s="25" t="s">
        <v>57</v>
      </c>
      <c r="E115" s="25" t="s">
        <v>58</v>
      </c>
      <c r="F115" s="25">
        <v>1854</v>
      </c>
      <c r="G115" s="25">
        <v>930</v>
      </c>
      <c r="H115" s="25">
        <v>2</v>
      </c>
      <c r="I115" s="26" t="s">
        <v>59</v>
      </c>
      <c r="J115" s="26">
        <v>2047</v>
      </c>
      <c r="K115" s="44">
        <v>11.111000000000001</v>
      </c>
      <c r="L115" s="25">
        <v>8.5</v>
      </c>
      <c r="M115" s="25" t="s">
        <v>59</v>
      </c>
      <c r="N115" s="25" t="s">
        <v>59</v>
      </c>
      <c r="O115" s="37">
        <f t="shared" si="36"/>
        <v>0.3</v>
      </c>
      <c r="P115" s="25">
        <v>45</v>
      </c>
      <c r="Q115" s="25">
        <v>1187</v>
      </c>
      <c r="R115" s="47" t="s">
        <v>59</v>
      </c>
      <c r="S115" s="25" t="s">
        <v>59</v>
      </c>
      <c r="T115" s="25" t="s">
        <v>59</v>
      </c>
      <c r="U115" s="25" t="s">
        <v>59</v>
      </c>
      <c r="V115" s="25" t="s">
        <v>59</v>
      </c>
      <c r="W115" s="25"/>
      <c r="X115" s="25"/>
      <c r="Y115" s="28">
        <v>-33.673659999999998</v>
      </c>
      <c r="Z115" s="29">
        <v>18.42811</v>
      </c>
      <c r="AA115" s="12"/>
      <c r="AB115" s="22"/>
      <c r="AC115" s="22"/>
      <c r="AD115" s="12"/>
      <c r="AE115" s="12"/>
      <c r="AF115" s="12"/>
      <c r="AG115" s="13"/>
      <c r="AH115" s="13"/>
    </row>
    <row r="116" spans="1:34" x14ac:dyDescent="0.35">
      <c r="A116" s="23" t="str">
        <f t="shared" si="34"/>
        <v>LC-Retirement</v>
      </c>
      <c r="B116" s="24" t="s">
        <v>94</v>
      </c>
      <c r="C116" s="9" t="s">
        <v>95</v>
      </c>
      <c r="D116" s="9" t="s">
        <v>96</v>
      </c>
      <c r="E116" s="9" t="s">
        <v>58</v>
      </c>
      <c r="F116" s="9">
        <v>1000</v>
      </c>
      <c r="G116" s="9">
        <v>250</v>
      </c>
      <c r="H116" s="9">
        <v>4</v>
      </c>
      <c r="I116" s="45" t="s">
        <v>59</v>
      </c>
      <c r="J116" s="31" t="s">
        <v>75</v>
      </c>
      <c r="K116" s="63" t="s">
        <v>59</v>
      </c>
      <c r="L116" s="9" t="s">
        <v>59</v>
      </c>
      <c r="M116" s="9" t="s">
        <v>59</v>
      </c>
      <c r="N116" s="9" t="s">
        <v>59</v>
      </c>
      <c r="O116" s="33">
        <f t="shared" si="36"/>
        <v>0.3</v>
      </c>
      <c r="P116" s="9">
        <v>1E-4</v>
      </c>
      <c r="Q116" s="9">
        <v>222</v>
      </c>
      <c r="R116" s="48">
        <v>0.73699999999999999</v>
      </c>
      <c r="S116" s="9">
        <f>H116</f>
        <v>4</v>
      </c>
      <c r="T116" s="9">
        <f>G116</f>
        <v>250</v>
      </c>
      <c r="U116" s="9">
        <v>21.7</v>
      </c>
      <c r="V116" s="9" t="s">
        <v>59</v>
      </c>
      <c r="Y116" s="8">
        <v>-28.562830000000002</v>
      </c>
      <c r="Z116" s="46">
        <v>29.082750000000001</v>
      </c>
      <c r="AA116" s="12"/>
      <c r="AB116" s="22"/>
      <c r="AC116" s="22"/>
      <c r="AD116" s="12"/>
      <c r="AE116" s="12"/>
      <c r="AF116" s="12"/>
      <c r="AG116" s="13"/>
      <c r="AH116" s="13"/>
    </row>
    <row r="117" spans="1:34" x14ac:dyDescent="0.35">
      <c r="A117" s="23" t="str">
        <f t="shared" si="34"/>
        <v>LC-Retirement</v>
      </c>
      <c r="B117" s="24" t="s">
        <v>97</v>
      </c>
      <c r="C117" s="25" t="s">
        <v>95</v>
      </c>
      <c r="D117" s="25" t="s">
        <v>96</v>
      </c>
      <c r="E117" s="25" t="s">
        <v>58</v>
      </c>
      <c r="F117" s="40">
        <f>G117*H117</f>
        <v>1332</v>
      </c>
      <c r="G117" s="25">
        <v>333</v>
      </c>
      <c r="H117" s="25">
        <v>4</v>
      </c>
      <c r="I117" s="26" t="s">
        <v>59</v>
      </c>
      <c r="J117" s="26" t="s">
        <v>75</v>
      </c>
      <c r="K117" s="44" t="s">
        <v>59</v>
      </c>
      <c r="L117" s="25" t="s">
        <v>59</v>
      </c>
      <c r="M117" s="25" t="s">
        <v>59</v>
      </c>
      <c r="N117" s="25" t="s">
        <v>59</v>
      </c>
      <c r="O117" s="37">
        <f t="shared" si="36"/>
        <v>0.3</v>
      </c>
      <c r="P117" s="25">
        <v>2.0000000000000001E-4</v>
      </c>
      <c r="Q117" s="25">
        <v>2796</v>
      </c>
      <c r="R117" s="49">
        <v>0.78</v>
      </c>
      <c r="S117" s="25">
        <f>H117</f>
        <v>4</v>
      </c>
      <c r="T117" s="25">
        <f>G117</f>
        <v>333</v>
      </c>
      <c r="U117" s="25">
        <v>27.4</v>
      </c>
      <c r="V117" s="25" t="s">
        <v>59</v>
      </c>
      <c r="W117" s="25"/>
      <c r="X117" s="25"/>
      <c r="Y117" s="28">
        <v>-28.164999999999999</v>
      </c>
      <c r="Z117" s="29">
        <v>29.351199999999999</v>
      </c>
      <c r="AA117" s="12"/>
      <c r="AB117" s="22"/>
      <c r="AC117" s="22"/>
      <c r="AD117" s="12"/>
      <c r="AE117" s="12"/>
      <c r="AF117" s="12"/>
      <c r="AG117" s="13"/>
      <c r="AH117" s="13"/>
    </row>
    <row r="118" spans="1:34" x14ac:dyDescent="0.35">
      <c r="A118" s="23" t="str">
        <f t="shared" si="34"/>
        <v>LC-Retirement</v>
      </c>
      <c r="B118" s="24" t="s">
        <v>98</v>
      </c>
      <c r="C118" s="9" t="s">
        <v>95</v>
      </c>
      <c r="D118" s="9" t="s">
        <v>96</v>
      </c>
      <c r="E118" s="9" t="s">
        <v>58</v>
      </c>
      <c r="F118" s="9">
        <v>400</v>
      </c>
      <c r="G118" s="9">
        <v>200</v>
      </c>
      <c r="H118" s="9">
        <v>2</v>
      </c>
      <c r="I118" s="45" t="s">
        <v>59</v>
      </c>
      <c r="J118" s="31" t="s">
        <v>75</v>
      </c>
      <c r="K118" s="63" t="s">
        <v>59</v>
      </c>
      <c r="L118" s="9" t="s">
        <v>59</v>
      </c>
      <c r="M118" s="9" t="s">
        <v>59</v>
      </c>
      <c r="N118" s="9" t="s">
        <v>59</v>
      </c>
      <c r="O118" s="33">
        <f t="shared" si="36"/>
        <v>0.3</v>
      </c>
      <c r="P118" s="9">
        <v>2.9999999999999997E-4</v>
      </c>
      <c r="Q118" s="9">
        <v>222</v>
      </c>
      <c r="R118" s="48">
        <v>0.77900000000000003</v>
      </c>
      <c r="S118" s="9">
        <f>H118</f>
        <v>2</v>
      </c>
      <c r="T118" s="9">
        <f>G118</f>
        <v>200</v>
      </c>
      <c r="U118" s="9">
        <v>10</v>
      </c>
      <c r="V118" s="9" t="s">
        <v>59</v>
      </c>
      <c r="Y118" s="8">
        <v>-34.197220000000002</v>
      </c>
      <c r="Z118" s="46">
        <v>18.973610000000001</v>
      </c>
      <c r="AA118" s="12"/>
      <c r="AB118" s="22"/>
      <c r="AC118" s="22"/>
      <c r="AD118" s="12"/>
      <c r="AE118" s="12"/>
      <c r="AF118" s="12"/>
      <c r="AG118" s="13"/>
      <c r="AH118" s="13"/>
    </row>
    <row r="119" spans="1:34" x14ac:dyDescent="0.35">
      <c r="A119" s="23" t="str">
        <f t="shared" si="34"/>
        <v>LC-Retirement</v>
      </c>
      <c r="B119" s="24" t="s">
        <v>99</v>
      </c>
      <c r="C119" s="25" t="s">
        <v>100</v>
      </c>
      <c r="D119" s="25" t="s">
        <v>57</v>
      </c>
      <c r="E119" s="25" t="s">
        <v>58</v>
      </c>
      <c r="F119" s="40">
        <f t="shared" ref="F119:F154" si="49">G119*H119</f>
        <v>360</v>
      </c>
      <c r="G119" s="25">
        <v>90</v>
      </c>
      <c r="H119" s="25">
        <v>4</v>
      </c>
      <c r="I119" s="26" t="s">
        <v>59</v>
      </c>
      <c r="J119" s="26" t="s">
        <v>75</v>
      </c>
      <c r="K119" s="44" t="s">
        <v>59</v>
      </c>
      <c r="L119" s="25" t="s">
        <v>59</v>
      </c>
      <c r="M119" s="25" t="s">
        <v>59</v>
      </c>
      <c r="N119" s="25" t="s">
        <v>59</v>
      </c>
      <c r="O119" s="37">
        <f t="shared" si="36"/>
        <v>0.3</v>
      </c>
      <c r="P119" s="25">
        <v>350</v>
      </c>
      <c r="Q119" s="25">
        <v>0</v>
      </c>
      <c r="R119" s="47" t="s">
        <v>59</v>
      </c>
      <c r="S119" s="25" t="s">
        <v>59</v>
      </c>
      <c r="T119" s="25" t="s">
        <v>59</v>
      </c>
      <c r="U119" s="25" t="s">
        <v>59</v>
      </c>
      <c r="V119" s="25" t="s">
        <v>59</v>
      </c>
      <c r="W119" s="25"/>
      <c r="X119" s="25"/>
      <c r="Y119" s="28">
        <v>-30.62396</v>
      </c>
      <c r="Z119" s="29">
        <v>25.50403</v>
      </c>
      <c r="AA119" s="12"/>
      <c r="AB119" s="22"/>
      <c r="AC119" s="22"/>
      <c r="AD119" s="12"/>
      <c r="AE119" s="12"/>
      <c r="AF119" s="12"/>
      <c r="AG119" s="13"/>
      <c r="AH119" s="13"/>
    </row>
    <row r="120" spans="1:34" x14ac:dyDescent="0.35">
      <c r="A120" s="23" t="str">
        <f t="shared" si="34"/>
        <v>LC-Retirement</v>
      </c>
      <c r="B120" s="24" t="s">
        <v>101</v>
      </c>
      <c r="C120" s="9" t="s">
        <v>100</v>
      </c>
      <c r="D120" s="9" t="s">
        <v>57</v>
      </c>
      <c r="E120" s="9" t="s">
        <v>58</v>
      </c>
      <c r="F120" s="30">
        <f t="shared" si="49"/>
        <v>240</v>
      </c>
      <c r="G120" s="9">
        <v>120</v>
      </c>
      <c r="H120" s="9">
        <v>2</v>
      </c>
      <c r="I120" s="45" t="s">
        <v>59</v>
      </c>
      <c r="J120" s="31" t="s">
        <v>75</v>
      </c>
      <c r="K120" s="63" t="s">
        <v>59</v>
      </c>
      <c r="L120" s="9" t="s">
        <v>59</v>
      </c>
      <c r="M120" s="9" t="s">
        <v>59</v>
      </c>
      <c r="N120" s="9" t="s">
        <v>59</v>
      </c>
      <c r="O120" s="33">
        <f t="shared" si="36"/>
        <v>0.3</v>
      </c>
      <c r="P120" s="9">
        <v>350</v>
      </c>
      <c r="Q120" s="9">
        <v>0</v>
      </c>
      <c r="R120" s="9" t="s">
        <v>59</v>
      </c>
      <c r="S120" s="9" t="s">
        <v>59</v>
      </c>
      <c r="T120" s="9" t="s">
        <v>59</v>
      </c>
      <c r="U120" s="9" t="s">
        <v>59</v>
      </c>
      <c r="V120" s="9" t="s">
        <v>59</v>
      </c>
      <c r="Y120" s="8">
        <v>-29.993369999999999</v>
      </c>
      <c r="Z120" s="46">
        <v>24.733840000000001</v>
      </c>
      <c r="AA120" s="12"/>
      <c r="AB120" s="22"/>
      <c r="AC120" s="22"/>
      <c r="AD120" s="12"/>
      <c r="AE120" s="12"/>
      <c r="AF120" s="12"/>
      <c r="AG120" s="13"/>
      <c r="AH120" s="13"/>
    </row>
    <row r="121" spans="1:34" x14ac:dyDescent="0.35">
      <c r="A121" s="23" t="str">
        <f t="shared" si="34"/>
        <v>LC-Retirement</v>
      </c>
      <c r="B121" s="24" t="s">
        <v>102</v>
      </c>
      <c r="C121" s="25" t="s">
        <v>103</v>
      </c>
      <c r="D121" s="25" t="s">
        <v>57</v>
      </c>
      <c r="E121" s="25" t="s">
        <v>58</v>
      </c>
      <c r="F121" s="40">
        <f t="shared" si="49"/>
        <v>171</v>
      </c>
      <c r="G121" s="25">
        <v>57</v>
      </c>
      <c r="H121" s="25">
        <v>3</v>
      </c>
      <c r="I121" s="26" t="s">
        <v>59</v>
      </c>
      <c r="J121" s="26">
        <v>2026</v>
      </c>
      <c r="K121" s="44">
        <v>11.519</v>
      </c>
      <c r="L121" s="25">
        <v>284.39999999999998</v>
      </c>
      <c r="M121" s="25">
        <v>3.4</v>
      </c>
      <c r="N121" s="25">
        <v>3.4</v>
      </c>
      <c r="O121" s="37">
        <f t="shared" si="36"/>
        <v>0.3</v>
      </c>
      <c r="P121" s="25">
        <v>3</v>
      </c>
      <c r="Q121" s="25">
        <v>196</v>
      </c>
      <c r="R121" s="47" t="s">
        <v>59</v>
      </c>
      <c r="S121" s="25" t="s">
        <v>59</v>
      </c>
      <c r="T121" s="25" t="s">
        <v>59</v>
      </c>
      <c r="U121" s="25" t="s">
        <v>59</v>
      </c>
      <c r="V121" s="25" t="s">
        <v>59</v>
      </c>
      <c r="W121" s="25"/>
      <c r="X121" s="25"/>
      <c r="Y121" s="28">
        <v>-33.884079999999997</v>
      </c>
      <c r="Z121" s="29">
        <v>18.533609999999999</v>
      </c>
      <c r="AA121" s="12"/>
      <c r="AB121" s="22"/>
      <c r="AC121" s="22"/>
      <c r="AD121" s="12"/>
      <c r="AE121" s="12"/>
      <c r="AF121" s="12"/>
      <c r="AG121" s="13"/>
      <c r="AH121" s="13"/>
    </row>
    <row r="122" spans="1:34" x14ac:dyDescent="0.35">
      <c r="A122" s="23" t="str">
        <f t="shared" si="34"/>
        <v>LC-Retirement</v>
      </c>
      <c r="B122" s="24" t="s">
        <v>104</v>
      </c>
      <c r="C122" s="9" t="s">
        <v>103</v>
      </c>
      <c r="D122" s="9" t="s">
        <v>57</v>
      </c>
      <c r="E122" s="9" t="s">
        <v>58</v>
      </c>
      <c r="F122" s="30">
        <f t="shared" si="49"/>
        <v>1332</v>
      </c>
      <c r="G122" s="9">
        <v>148</v>
      </c>
      <c r="H122" s="9">
        <v>9</v>
      </c>
      <c r="I122" s="45" t="s">
        <v>59</v>
      </c>
      <c r="J122" s="45">
        <v>2039</v>
      </c>
      <c r="K122" s="63">
        <v>11.519</v>
      </c>
      <c r="L122" s="9">
        <v>263.39999999999998</v>
      </c>
      <c r="M122" s="9">
        <v>9</v>
      </c>
      <c r="N122" s="9">
        <v>9</v>
      </c>
      <c r="O122" s="33">
        <f t="shared" si="36"/>
        <v>0.3</v>
      </c>
      <c r="P122" s="9">
        <v>3</v>
      </c>
      <c r="Q122" s="9">
        <v>196</v>
      </c>
      <c r="R122" s="9" t="s">
        <v>59</v>
      </c>
      <c r="S122" s="9" t="s">
        <v>59</v>
      </c>
      <c r="T122" s="9" t="s">
        <v>59</v>
      </c>
      <c r="U122" s="9" t="s">
        <v>59</v>
      </c>
      <c r="V122" s="9" t="s">
        <v>59</v>
      </c>
      <c r="Y122" s="8">
        <v>-33.591999999999999</v>
      </c>
      <c r="Z122" s="46">
        <v>18.460699999999999</v>
      </c>
      <c r="AA122" s="12"/>
      <c r="AB122" s="22"/>
      <c r="AC122" s="22"/>
      <c r="AD122" s="12"/>
      <c r="AE122" s="12"/>
      <c r="AF122" s="12"/>
      <c r="AG122" s="13"/>
      <c r="AH122" s="13"/>
    </row>
    <row r="123" spans="1:34" x14ac:dyDescent="0.35">
      <c r="A123" s="23" t="str">
        <f t="shared" si="34"/>
        <v>LC-Retirement</v>
      </c>
      <c r="B123" s="24" t="s">
        <v>105</v>
      </c>
      <c r="C123" s="25" t="s">
        <v>103</v>
      </c>
      <c r="D123" s="25" t="s">
        <v>57</v>
      </c>
      <c r="E123" s="25" t="s">
        <v>58</v>
      </c>
      <c r="F123" s="40">
        <f t="shared" si="49"/>
        <v>740</v>
      </c>
      <c r="G123" s="25">
        <v>148</v>
      </c>
      <c r="H123" s="25">
        <v>5</v>
      </c>
      <c r="I123" s="26" t="s">
        <v>59</v>
      </c>
      <c r="J123" s="26">
        <v>2038</v>
      </c>
      <c r="K123" s="44">
        <v>11.519</v>
      </c>
      <c r="L123" s="25">
        <v>263.39999999999998</v>
      </c>
      <c r="M123" s="25">
        <v>9</v>
      </c>
      <c r="N123" s="25">
        <v>9</v>
      </c>
      <c r="O123" s="37">
        <f t="shared" si="36"/>
        <v>0.3</v>
      </c>
      <c r="P123" s="25">
        <v>3</v>
      </c>
      <c r="Q123" s="25">
        <v>196</v>
      </c>
      <c r="R123" s="47" t="s">
        <v>59</v>
      </c>
      <c r="S123" s="25" t="s">
        <v>59</v>
      </c>
      <c r="T123" s="25" t="s">
        <v>59</v>
      </c>
      <c r="U123" s="25" t="s">
        <v>59</v>
      </c>
      <c r="V123" s="25" t="s">
        <v>59</v>
      </c>
      <c r="W123" s="25"/>
      <c r="X123" s="25"/>
      <c r="Y123" s="28">
        <v>-34.165260000000004</v>
      </c>
      <c r="Z123" s="29">
        <v>21.96077</v>
      </c>
      <c r="AA123" s="12"/>
      <c r="AB123" s="22"/>
      <c r="AC123" s="22"/>
      <c r="AD123" s="12"/>
      <c r="AE123" s="12"/>
      <c r="AF123" s="12"/>
      <c r="AG123" s="13"/>
      <c r="AH123" s="13"/>
    </row>
    <row r="124" spans="1:34" x14ac:dyDescent="0.35">
      <c r="A124" s="23" t="str">
        <f t="shared" si="34"/>
        <v>LC-Retirement</v>
      </c>
      <c r="B124" s="51" t="s">
        <v>106</v>
      </c>
      <c r="C124" s="52" t="s">
        <v>103</v>
      </c>
      <c r="D124" s="52" t="s">
        <v>57</v>
      </c>
      <c r="E124" s="52" t="s">
        <v>58</v>
      </c>
      <c r="F124" s="53">
        <f t="shared" si="49"/>
        <v>171</v>
      </c>
      <c r="G124" s="52">
        <v>57</v>
      </c>
      <c r="H124" s="52">
        <v>3</v>
      </c>
      <c r="I124" s="54" t="s">
        <v>59</v>
      </c>
      <c r="J124" s="54">
        <v>2026</v>
      </c>
      <c r="K124" s="64">
        <v>11.519</v>
      </c>
      <c r="L124" s="52">
        <v>284.39999999999998</v>
      </c>
      <c r="M124" s="52">
        <v>3.4</v>
      </c>
      <c r="N124" s="52">
        <v>3.4</v>
      </c>
      <c r="O124" s="55">
        <f t="shared" si="36"/>
        <v>0.3</v>
      </c>
      <c r="P124" s="52">
        <v>3</v>
      </c>
      <c r="Q124" s="52">
        <v>196</v>
      </c>
      <c r="R124" s="52" t="s">
        <v>59</v>
      </c>
      <c r="S124" s="52" t="s">
        <v>59</v>
      </c>
      <c r="T124" s="52" t="s">
        <v>59</v>
      </c>
      <c r="U124" s="52" t="s">
        <v>59</v>
      </c>
      <c r="V124" s="52" t="s">
        <v>59</v>
      </c>
      <c r="W124" s="52"/>
      <c r="X124" s="52"/>
      <c r="Y124" s="56">
        <v>-33.027389999999997</v>
      </c>
      <c r="Z124" s="57">
        <v>27.88382</v>
      </c>
      <c r="AA124" s="12"/>
      <c r="AB124" s="22"/>
      <c r="AC124" s="22"/>
      <c r="AD124" s="12"/>
      <c r="AE124" s="12"/>
      <c r="AF124" s="12"/>
      <c r="AG124" s="13"/>
      <c r="AH124" s="13"/>
    </row>
    <row r="125" spans="1:34" x14ac:dyDescent="0.35">
      <c r="A125" s="15" t="s">
        <v>17</v>
      </c>
      <c r="B125" s="16" t="s">
        <v>55</v>
      </c>
      <c r="C125" s="17" t="s">
        <v>56</v>
      </c>
      <c r="D125" s="17" t="s">
        <v>57</v>
      </c>
      <c r="E125" s="17" t="s">
        <v>58</v>
      </c>
      <c r="F125" s="17">
        <f t="shared" si="49"/>
        <v>1116</v>
      </c>
      <c r="G125" s="17">
        <v>372</v>
      </c>
      <c r="H125" s="17">
        <v>3</v>
      </c>
      <c r="I125" s="18" t="s">
        <v>59</v>
      </c>
      <c r="J125" s="18">
        <v>2023</v>
      </c>
      <c r="K125" s="58">
        <v>12.744</v>
      </c>
      <c r="L125" s="17">
        <v>25.9</v>
      </c>
      <c r="M125" s="17">
        <v>2.1</v>
      </c>
      <c r="N125" s="17">
        <v>2.1</v>
      </c>
      <c r="O125" s="19">
        <v>0</v>
      </c>
      <c r="P125" s="17">
        <v>98</v>
      </c>
      <c r="Q125" s="17">
        <v>1133</v>
      </c>
      <c r="R125" s="17" t="s">
        <v>59</v>
      </c>
      <c r="S125" s="17" t="s">
        <v>59</v>
      </c>
      <c r="T125" s="17" t="s">
        <v>59</v>
      </c>
      <c r="U125" s="17" t="s">
        <v>59</v>
      </c>
      <c r="V125" s="17" t="s">
        <v>59</v>
      </c>
      <c r="W125" s="17"/>
      <c r="X125" s="17"/>
      <c r="Y125" s="20">
        <v>-25.94444</v>
      </c>
      <c r="Z125" s="21">
        <v>29.79166</v>
      </c>
      <c r="AA125" s="12"/>
      <c r="AB125" s="22"/>
      <c r="AC125" s="22"/>
      <c r="AD125" s="12"/>
      <c r="AE125" s="12"/>
      <c r="AF125" s="12"/>
      <c r="AG125" s="13"/>
      <c r="AH125" s="13"/>
    </row>
    <row r="126" spans="1:34" x14ac:dyDescent="0.35">
      <c r="A126" s="23" t="str">
        <f t="shared" ref="A126:A165" si="50">A125</f>
        <v>2Gt-Retirement</v>
      </c>
      <c r="B126" s="24" t="s">
        <v>60</v>
      </c>
      <c r="C126" s="25" t="s">
        <v>56</v>
      </c>
      <c r="D126" s="25" t="s">
        <v>57</v>
      </c>
      <c r="E126" s="25" t="str">
        <f>E125</f>
        <v>Existing</v>
      </c>
      <c r="F126" s="25">
        <f t="shared" si="49"/>
        <v>1116</v>
      </c>
      <c r="G126" s="25">
        <v>372</v>
      </c>
      <c r="H126" s="25">
        <f>H125</f>
        <v>3</v>
      </c>
      <c r="I126" s="25" t="str">
        <f>I125</f>
        <v>-</v>
      </c>
      <c r="J126" s="25">
        <v>2030</v>
      </c>
      <c r="K126" s="44">
        <v>12.744</v>
      </c>
      <c r="L126" s="25">
        <f>L125</f>
        <v>25.9</v>
      </c>
      <c r="M126" s="25">
        <f>M125</f>
        <v>2.1</v>
      </c>
      <c r="N126" s="25">
        <f>N125</f>
        <v>2.1</v>
      </c>
      <c r="O126" s="27">
        <f>O125</f>
        <v>0</v>
      </c>
      <c r="P126" s="25">
        <f>P125</f>
        <v>98</v>
      </c>
      <c r="Q126" s="25">
        <v>1133</v>
      </c>
      <c r="R126" s="25" t="str">
        <f t="shared" ref="R126:Z126" si="51">R125</f>
        <v>-</v>
      </c>
      <c r="S126" s="25" t="str">
        <f t="shared" si="51"/>
        <v>-</v>
      </c>
      <c r="T126" s="25" t="str">
        <f t="shared" si="51"/>
        <v>-</v>
      </c>
      <c r="U126" s="25" t="str">
        <f t="shared" si="51"/>
        <v>-</v>
      </c>
      <c r="V126" s="25" t="str">
        <f t="shared" si="51"/>
        <v>-</v>
      </c>
      <c r="W126" s="25">
        <f t="shared" si="51"/>
        <v>0</v>
      </c>
      <c r="X126" s="25">
        <f t="shared" si="51"/>
        <v>0</v>
      </c>
      <c r="Y126" s="28">
        <f t="shared" si="51"/>
        <v>-25.94444</v>
      </c>
      <c r="Z126" s="29">
        <f t="shared" si="51"/>
        <v>29.79166</v>
      </c>
      <c r="AA126" s="12"/>
      <c r="AB126" s="22"/>
      <c r="AC126" s="22"/>
      <c r="AD126" s="12"/>
      <c r="AE126" s="12"/>
      <c r="AF126" s="12"/>
      <c r="AG126" s="13"/>
      <c r="AH126" s="13"/>
    </row>
    <row r="127" spans="1:34" x14ac:dyDescent="0.35">
      <c r="A127" s="23" t="str">
        <f t="shared" si="50"/>
        <v>2Gt-Retirement</v>
      </c>
      <c r="B127" s="24" t="s">
        <v>61</v>
      </c>
      <c r="C127" s="30" t="s">
        <v>56</v>
      </c>
      <c r="D127" s="30" t="s">
        <v>57</v>
      </c>
      <c r="E127" s="30" t="s">
        <v>58</v>
      </c>
      <c r="F127" s="30">
        <f t="shared" si="49"/>
        <v>740</v>
      </c>
      <c r="G127" s="30">
        <v>370</v>
      </c>
      <c r="H127" s="30">
        <v>2</v>
      </c>
      <c r="I127" s="31" t="s">
        <v>59</v>
      </c>
      <c r="J127" s="31">
        <v>2021</v>
      </c>
      <c r="K127" s="59">
        <v>13.584</v>
      </c>
      <c r="L127" s="31">
        <v>32.299999999999997</v>
      </c>
      <c r="M127" s="31">
        <v>1.1000000000000001</v>
      </c>
      <c r="N127" s="31">
        <v>1.1000000000000001</v>
      </c>
      <c r="O127" s="33">
        <f t="shared" ref="O127:O139" si="52">O126</f>
        <v>0</v>
      </c>
      <c r="P127" s="31">
        <v>98</v>
      </c>
      <c r="Q127" s="31">
        <v>1133</v>
      </c>
      <c r="R127" s="31" t="s">
        <v>59</v>
      </c>
      <c r="S127" s="31" t="s">
        <v>59</v>
      </c>
      <c r="T127" s="31" t="s">
        <v>59</v>
      </c>
      <c r="U127" s="31" t="s">
        <v>59</v>
      </c>
      <c r="V127" s="31" t="s">
        <v>59</v>
      </c>
      <c r="W127" s="31"/>
      <c r="X127" s="31"/>
      <c r="Y127" s="34">
        <v>-26.620069999999998</v>
      </c>
      <c r="Z127" s="35">
        <v>30.09113</v>
      </c>
      <c r="AA127" s="12"/>
      <c r="AB127" s="22"/>
      <c r="AC127" s="22"/>
      <c r="AD127" s="12"/>
      <c r="AE127" s="12"/>
      <c r="AF127" s="12"/>
      <c r="AG127" s="13"/>
      <c r="AH127" s="13"/>
    </row>
    <row r="128" spans="1:34" x14ac:dyDescent="0.35">
      <c r="A128" s="23" t="str">
        <f t="shared" si="50"/>
        <v>2Gt-Retirement</v>
      </c>
      <c r="B128" s="24" t="s">
        <v>62</v>
      </c>
      <c r="C128" s="30" t="s">
        <v>56</v>
      </c>
      <c r="D128" s="30" t="s">
        <v>57</v>
      </c>
      <c r="E128" s="30" t="s">
        <v>58</v>
      </c>
      <c r="F128" s="30">
        <f t="shared" si="49"/>
        <v>370</v>
      </c>
      <c r="G128" s="30">
        <v>370</v>
      </c>
      <c r="H128" s="30">
        <v>1</v>
      </c>
      <c r="I128" s="31" t="s">
        <v>59</v>
      </c>
      <c r="J128" s="31">
        <v>2024</v>
      </c>
      <c r="K128" s="59">
        <v>14.28</v>
      </c>
      <c r="L128" s="31">
        <v>32.299999999999997</v>
      </c>
      <c r="M128" s="31">
        <v>1.1000000000000001</v>
      </c>
      <c r="N128" s="31">
        <v>1.1000000000000001</v>
      </c>
      <c r="O128" s="33">
        <f t="shared" si="52"/>
        <v>0</v>
      </c>
      <c r="P128" s="31">
        <v>98</v>
      </c>
      <c r="Q128" s="31">
        <v>1133</v>
      </c>
      <c r="R128" s="31" t="s">
        <v>59</v>
      </c>
      <c r="S128" s="31" t="s">
        <v>59</v>
      </c>
      <c r="T128" s="31" t="s">
        <v>59</v>
      </c>
      <c r="U128" s="31" t="s">
        <v>59</v>
      </c>
      <c r="V128" s="31" t="s">
        <v>59</v>
      </c>
      <c r="W128" s="31"/>
      <c r="X128" s="31"/>
      <c r="Y128" s="34">
        <v>-26.620069999999998</v>
      </c>
      <c r="Z128" s="35">
        <v>30.09113</v>
      </c>
      <c r="AA128" s="12"/>
      <c r="AB128" s="22"/>
      <c r="AC128" s="22"/>
      <c r="AD128" s="12"/>
      <c r="AE128" s="12"/>
      <c r="AF128" s="12"/>
      <c r="AG128" s="13"/>
      <c r="AH128" s="13"/>
    </row>
    <row r="129" spans="1:34" x14ac:dyDescent="0.35">
      <c r="A129" s="23" t="str">
        <f t="shared" si="50"/>
        <v>2Gt-Retirement</v>
      </c>
      <c r="B129" s="24" t="s">
        <v>63</v>
      </c>
      <c r="C129" s="25" t="s">
        <v>56</v>
      </c>
      <c r="D129" s="25" t="s">
        <v>57</v>
      </c>
      <c r="E129" s="25" t="s">
        <v>58</v>
      </c>
      <c r="F129" s="25">
        <f t="shared" si="49"/>
        <v>1150</v>
      </c>
      <c r="G129" s="25">
        <v>575</v>
      </c>
      <c r="H129" s="25">
        <v>2</v>
      </c>
      <c r="I129" s="26" t="s">
        <v>59</v>
      </c>
      <c r="J129" s="26">
        <v>2031</v>
      </c>
      <c r="K129" s="60">
        <v>12.066000000000001</v>
      </c>
      <c r="L129" s="36">
        <v>18</v>
      </c>
      <c r="M129" s="36">
        <v>3.3</v>
      </c>
      <c r="N129" s="36">
        <v>3.3</v>
      </c>
      <c r="O129" s="37">
        <f t="shared" si="52"/>
        <v>0</v>
      </c>
      <c r="P129" s="36">
        <v>98</v>
      </c>
      <c r="Q129" s="36">
        <v>1133</v>
      </c>
      <c r="R129" s="36" t="s">
        <v>59</v>
      </c>
      <c r="S129" s="36" t="s">
        <v>59</v>
      </c>
      <c r="T129" s="36" t="s">
        <v>59</v>
      </c>
      <c r="U129" s="36" t="s">
        <v>59</v>
      </c>
      <c r="V129" s="36" t="s">
        <v>59</v>
      </c>
      <c r="W129" s="36"/>
      <c r="X129" s="36"/>
      <c r="Y129" s="38">
        <v>-25.959540000000001</v>
      </c>
      <c r="Z129" s="39">
        <v>29.34094</v>
      </c>
      <c r="AA129" s="12"/>
      <c r="AB129" s="22"/>
      <c r="AC129" s="22"/>
      <c r="AD129" s="12"/>
      <c r="AE129" s="12"/>
      <c r="AF129" s="12"/>
      <c r="AG129" s="13"/>
      <c r="AH129" s="13"/>
    </row>
    <row r="130" spans="1:34" x14ac:dyDescent="0.35">
      <c r="A130" s="23" t="str">
        <f t="shared" si="50"/>
        <v>2Gt-Retirement</v>
      </c>
      <c r="B130" s="24" t="s">
        <v>64</v>
      </c>
      <c r="C130" s="25" t="s">
        <v>56</v>
      </c>
      <c r="D130" s="25" t="s">
        <v>57</v>
      </c>
      <c r="E130" s="25" t="s">
        <v>58</v>
      </c>
      <c r="F130" s="25">
        <f t="shared" si="49"/>
        <v>1725</v>
      </c>
      <c r="G130" s="25">
        <v>575</v>
      </c>
      <c r="H130" s="25">
        <v>3</v>
      </c>
      <c r="I130" s="26" t="s">
        <v>59</v>
      </c>
      <c r="J130" s="26">
        <v>2034</v>
      </c>
      <c r="K130" s="44">
        <v>12.066000000000001</v>
      </c>
      <c r="L130" s="25">
        <f>L129</f>
        <v>18</v>
      </c>
      <c r="M130" s="25">
        <f>M129</f>
        <v>3.3</v>
      </c>
      <c r="N130" s="25">
        <f>N129</f>
        <v>3.3</v>
      </c>
      <c r="O130" s="37">
        <f t="shared" si="52"/>
        <v>0</v>
      </c>
      <c r="P130" s="25">
        <f t="shared" ref="P130:Z130" si="53">P129</f>
        <v>98</v>
      </c>
      <c r="Q130" s="25">
        <f t="shared" si="53"/>
        <v>1133</v>
      </c>
      <c r="R130" s="25" t="str">
        <f t="shared" si="53"/>
        <v>-</v>
      </c>
      <c r="S130" s="25" t="str">
        <f t="shared" si="53"/>
        <v>-</v>
      </c>
      <c r="T130" s="25" t="str">
        <f t="shared" si="53"/>
        <v>-</v>
      </c>
      <c r="U130" s="25" t="str">
        <f t="shared" si="53"/>
        <v>-</v>
      </c>
      <c r="V130" s="25" t="str">
        <f t="shared" si="53"/>
        <v>-</v>
      </c>
      <c r="W130" s="25">
        <f t="shared" si="53"/>
        <v>0</v>
      </c>
      <c r="X130" s="25">
        <f t="shared" si="53"/>
        <v>0</v>
      </c>
      <c r="Y130" s="28">
        <f t="shared" si="53"/>
        <v>-25.959540000000001</v>
      </c>
      <c r="Z130" s="29">
        <f t="shared" si="53"/>
        <v>29.34094</v>
      </c>
      <c r="AA130" s="12"/>
      <c r="AB130" s="22"/>
      <c r="AC130" s="22"/>
      <c r="AD130" s="12"/>
      <c r="AE130" s="12"/>
      <c r="AF130" s="12"/>
      <c r="AG130" s="13"/>
      <c r="AH130" s="13"/>
    </row>
    <row r="131" spans="1:34" x14ac:dyDescent="0.35">
      <c r="A131" s="23" t="str">
        <f t="shared" si="50"/>
        <v>2Gt-Retirement</v>
      </c>
      <c r="B131" s="24" t="s">
        <v>65</v>
      </c>
      <c r="C131" s="30" t="s">
        <v>56</v>
      </c>
      <c r="D131" s="30" t="s">
        <v>57</v>
      </c>
      <c r="E131" s="30" t="s">
        <v>58</v>
      </c>
      <c r="F131" s="30">
        <f t="shared" si="49"/>
        <v>286</v>
      </c>
      <c r="G131" s="30">
        <v>143</v>
      </c>
      <c r="H131" s="30">
        <v>2</v>
      </c>
      <c r="I131" s="31" t="s">
        <v>59</v>
      </c>
      <c r="J131" s="31">
        <v>2019</v>
      </c>
      <c r="K131" s="59">
        <v>13.79</v>
      </c>
      <c r="L131" s="30">
        <v>29.8</v>
      </c>
      <c r="M131" s="30">
        <v>0.9</v>
      </c>
      <c r="N131" s="30">
        <v>0.9</v>
      </c>
      <c r="O131" s="33">
        <f t="shared" si="52"/>
        <v>0</v>
      </c>
      <c r="P131" s="30">
        <v>98</v>
      </c>
      <c r="Q131" s="30">
        <v>1133</v>
      </c>
      <c r="R131" s="30" t="s">
        <v>59</v>
      </c>
      <c r="S131" s="30" t="s">
        <v>59</v>
      </c>
      <c r="T131" s="30" t="s">
        <v>59</v>
      </c>
      <c r="U131" s="30" t="s">
        <v>59</v>
      </c>
      <c r="V131" s="30" t="s">
        <v>59</v>
      </c>
      <c r="W131" s="30"/>
      <c r="X131" s="30"/>
      <c r="Y131" s="34">
        <v>-26.769549999999999</v>
      </c>
      <c r="Z131" s="35">
        <v>28.499510000000001</v>
      </c>
      <c r="AA131" s="12"/>
      <c r="AB131" s="22"/>
      <c r="AC131" s="22"/>
      <c r="AD131" s="12"/>
      <c r="AE131" s="12"/>
      <c r="AF131" s="12"/>
      <c r="AG131" s="13"/>
      <c r="AH131" s="13"/>
    </row>
    <row r="132" spans="1:34" x14ac:dyDescent="0.35">
      <c r="A132" s="23" t="str">
        <f t="shared" si="50"/>
        <v>2Gt-Retirement</v>
      </c>
      <c r="B132" s="24" t="s">
        <v>66</v>
      </c>
      <c r="C132" s="30" t="s">
        <v>56</v>
      </c>
      <c r="D132" s="30" t="s">
        <v>57</v>
      </c>
      <c r="E132" s="30" t="s">
        <v>58</v>
      </c>
      <c r="F132" s="30">
        <f t="shared" si="49"/>
        <v>286</v>
      </c>
      <c r="G132" s="30">
        <v>143</v>
      </c>
      <c r="H132" s="30">
        <v>2</v>
      </c>
      <c r="I132" s="31" t="s">
        <v>59</v>
      </c>
      <c r="J132" s="31">
        <v>2020</v>
      </c>
      <c r="K132" s="59">
        <v>13.79</v>
      </c>
      <c r="L132" s="30">
        <f>L131</f>
        <v>29.8</v>
      </c>
      <c r="M132" s="30">
        <f>M131</f>
        <v>0.9</v>
      </c>
      <c r="N132" s="30">
        <f>N131</f>
        <v>0.9</v>
      </c>
      <c r="O132" s="33">
        <f t="shared" si="52"/>
        <v>0</v>
      </c>
      <c r="P132" s="30">
        <f>P131</f>
        <v>98</v>
      </c>
      <c r="Q132" s="30">
        <v>1133</v>
      </c>
      <c r="R132" s="30" t="str">
        <f t="shared" ref="R132:Z132" si="54">R131</f>
        <v>-</v>
      </c>
      <c r="S132" s="30" t="str">
        <f t="shared" si="54"/>
        <v>-</v>
      </c>
      <c r="T132" s="30" t="str">
        <f t="shared" si="54"/>
        <v>-</v>
      </c>
      <c r="U132" s="30" t="str">
        <f t="shared" si="54"/>
        <v>-</v>
      </c>
      <c r="V132" s="30" t="str">
        <f t="shared" si="54"/>
        <v>-</v>
      </c>
      <c r="W132" s="30">
        <f t="shared" si="54"/>
        <v>0</v>
      </c>
      <c r="X132" s="30">
        <f t="shared" si="54"/>
        <v>0</v>
      </c>
      <c r="Y132" s="34">
        <f t="shared" si="54"/>
        <v>-26.769549999999999</v>
      </c>
      <c r="Z132" s="35">
        <f t="shared" si="54"/>
        <v>28.499510000000001</v>
      </c>
      <c r="AA132" s="12"/>
      <c r="AB132" s="22"/>
      <c r="AC132" s="22"/>
      <c r="AD132" s="12"/>
      <c r="AE132" s="12"/>
      <c r="AF132" s="12"/>
      <c r="AG132" s="13"/>
      <c r="AH132" s="13"/>
    </row>
    <row r="133" spans="1:34" x14ac:dyDescent="0.35">
      <c r="A133" s="23" t="str">
        <f t="shared" si="50"/>
        <v>2Gt-Retirement</v>
      </c>
      <c r="B133" s="24" t="s">
        <v>67</v>
      </c>
      <c r="C133" s="40" t="s">
        <v>56</v>
      </c>
      <c r="D133" s="40" t="s">
        <v>57</v>
      </c>
      <c r="E133" s="40" t="s">
        <v>58</v>
      </c>
      <c r="F133" s="40">
        <f t="shared" si="49"/>
        <v>440</v>
      </c>
      <c r="G133" s="40">
        <v>110</v>
      </c>
      <c r="H133" s="40">
        <v>4</v>
      </c>
      <c r="I133" s="41" t="s">
        <v>59</v>
      </c>
      <c r="J133" s="41">
        <v>2021</v>
      </c>
      <c r="K133" s="62">
        <v>13.266</v>
      </c>
      <c r="L133" s="40">
        <v>28.7</v>
      </c>
      <c r="M133" s="40">
        <v>1.1000000000000001</v>
      </c>
      <c r="N133" s="40">
        <v>1.1000000000000001</v>
      </c>
      <c r="O133" s="37">
        <f t="shared" si="52"/>
        <v>0</v>
      </c>
      <c r="P133" s="40">
        <v>98</v>
      </c>
      <c r="Q133" s="40">
        <v>1133</v>
      </c>
      <c r="R133" s="40" t="s">
        <v>59</v>
      </c>
      <c r="S133" s="40" t="s">
        <v>59</v>
      </c>
      <c r="T133" s="40" t="s">
        <v>59</v>
      </c>
      <c r="U133" s="40" t="s">
        <v>59</v>
      </c>
      <c r="V133" s="40" t="s">
        <v>59</v>
      </c>
      <c r="W133" s="40"/>
      <c r="X133" s="40"/>
      <c r="Y133" s="42">
        <v>-26.031379999999999</v>
      </c>
      <c r="Z133" s="43">
        <v>29.601379999999999</v>
      </c>
      <c r="AA133" s="12"/>
      <c r="AB133" s="22"/>
      <c r="AC133" s="22"/>
      <c r="AD133" s="12"/>
      <c r="AE133" s="12"/>
      <c r="AF133" s="12"/>
      <c r="AG133" s="13"/>
      <c r="AH133" s="13"/>
    </row>
    <row r="134" spans="1:34" x14ac:dyDescent="0.35">
      <c r="A134" s="23" t="str">
        <f t="shared" si="50"/>
        <v>2Gt-Retirement</v>
      </c>
      <c r="B134" s="24" t="s">
        <v>68</v>
      </c>
      <c r="C134" s="40" t="s">
        <v>56</v>
      </c>
      <c r="D134" s="40" t="s">
        <v>57</v>
      </c>
      <c r="E134" s="40" t="s">
        <v>58</v>
      </c>
      <c r="F134" s="40">
        <f t="shared" si="49"/>
        <v>440</v>
      </c>
      <c r="G134" s="40">
        <v>110</v>
      </c>
      <c r="H134" s="40">
        <v>4</v>
      </c>
      <c r="I134" s="41" t="s">
        <v>59</v>
      </c>
      <c r="J134" s="41">
        <v>2022</v>
      </c>
      <c r="K134" s="62">
        <v>13.266</v>
      </c>
      <c r="L134" s="40">
        <f>L133</f>
        <v>28.7</v>
      </c>
      <c r="M134" s="40">
        <f>M133</f>
        <v>1.1000000000000001</v>
      </c>
      <c r="N134" s="40">
        <f>N133</f>
        <v>1.1000000000000001</v>
      </c>
      <c r="O134" s="37">
        <f t="shared" si="52"/>
        <v>0</v>
      </c>
      <c r="P134" s="40">
        <f>P133</f>
        <v>98</v>
      </c>
      <c r="Q134" s="40">
        <v>1133</v>
      </c>
      <c r="R134" s="40" t="str">
        <f t="shared" ref="R134:Z134" si="55">R133</f>
        <v>-</v>
      </c>
      <c r="S134" s="40" t="str">
        <f t="shared" si="55"/>
        <v>-</v>
      </c>
      <c r="T134" s="40" t="str">
        <f t="shared" si="55"/>
        <v>-</v>
      </c>
      <c r="U134" s="40" t="str">
        <f t="shared" si="55"/>
        <v>-</v>
      </c>
      <c r="V134" s="40" t="str">
        <f t="shared" si="55"/>
        <v>-</v>
      </c>
      <c r="W134" s="40">
        <f t="shared" si="55"/>
        <v>0</v>
      </c>
      <c r="X134" s="40">
        <f t="shared" si="55"/>
        <v>0</v>
      </c>
      <c r="Y134" s="42">
        <f t="shared" si="55"/>
        <v>-26.031379999999999</v>
      </c>
      <c r="Z134" s="43">
        <f t="shared" si="55"/>
        <v>29.601379999999999</v>
      </c>
      <c r="AA134" s="12"/>
      <c r="AB134" s="22"/>
      <c r="AC134" s="22"/>
      <c r="AD134" s="12"/>
      <c r="AE134" s="12"/>
      <c r="AF134" s="12"/>
      <c r="AG134" s="13"/>
      <c r="AH134" s="13"/>
    </row>
    <row r="135" spans="1:34" x14ac:dyDescent="0.35">
      <c r="A135" s="23" t="str">
        <f t="shared" si="50"/>
        <v>2Gt-Retirement</v>
      </c>
      <c r="B135" s="24" t="s">
        <v>69</v>
      </c>
      <c r="C135" s="30" t="s">
        <v>56</v>
      </c>
      <c r="D135" s="30" t="s">
        <v>57</v>
      </c>
      <c r="E135" s="30" t="s">
        <v>58</v>
      </c>
      <c r="F135" s="30">
        <f t="shared" si="49"/>
        <v>1920</v>
      </c>
      <c r="G135" s="30">
        <v>640</v>
      </c>
      <c r="H135" s="30">
        <v>3</v>
      </c>
      <c r="I135" s="31" t="s">
        <v>59</v>
      </c>
      <c r="J135" s="31">
        <v>2023</v>
      </c>
      <c r="K135" s="59">
        <v>11.782</v>
      </c>
      <c r="L135" s="30">
        <v>24.3</v>
      </c>
      <c r="M135" s="30">
        <v>1.8</v>
      </c>
      <c r="N135" s="30">
        <v>1.8</v>
      </c>
      <c r="O135" s="33">
        <f t="shared" si="52"/>
        <v>0</v>
      </c>
      <c r="P135" s="30">
        <v>98</v>
      </c>
      <c r="Q135" s="30">
        <v>1133</v>
      </c>
      <c r="R135" s="30" t="s">
        <v>59</v>
      </c>
      <c r="S135" s="30" t="s">
        <v>59</v>
      </c>
      <c r="T135" s="30" t="s">
        <v>59</v>
      </c>
      <c r="U135" s="30" t="s">
        <v>59</v>
      </c>
      <c r="V135" s="30" t="s">
        <v>59</v>
      </c>
      <c r="W135" s="30"/>
      <c r="X135" s="30"/>
      <c r="Y135" s="34">
        <v>-26.088049999999999</v>
      </c>
      <c r="Z135" s="35">
        <v>28.968879999999999</v>
      </c>
      <c r="AA135" s="12"/>
      <c r="AB135" s="22"/>
      <c r="AC135" s="22"/>
      <c r="AD135" s="12"/>
      <c r="AE135" s="12"/>
      <c r="AF135" s="12"/>
      <c r="AG135" s="13"/>
      <c r="AH135" s="13"/>
    </row>
    <row r="136" spans="1:34" x14ac:dyDescent="0.35">
      <c r="A136" s="23" t="str">
        <f t="shared" si="50"/>
        <v>2Gt-Retirement</v>
      </c>
      <c r="B136" s="24" t="s">
        <v>70</v>
      </c>
      <c r="C136" s="30" t="s">
        <v>56</v>
      </c>
      <c r="D136" s="30" t="s">
        <v>57</v>
      </c>
      <c r="E136" s="30" t="s">
        <v>58</v>
      </c>
      <c r="F136" s="30">
        <f t="shared" si="49"/>
        <v>1920</v>
      </c>
      <c r="G136" s="30">
        <v>640</v>
      </c>
      <c r="H136" s="30">
        <v>3</v>
      </c>
      <c r="I136" s="31" t="s">
        <v>59</v>
      </c>
      <c r="J136" s="31">
        <v>2037</v>
      </c>
      <c r="K136" s="59">
        <v>11.782</v>
      </c>
      <c r="L136" s="30">
        <f>L135</f>
        <v>24.3</v>
      </c>
      <c r="M136" s="30">
        <f>M135</f>
        <v>1.8</v>
      </c>
      <c r="N136" s="30">
        <f>N135</f>
        <v>1.8</v>
      </c>
      <c r="O136" s="33">
        <f t="shared" si="52"/>
        <v>0</v>
      </c>
      <c r="P136" s="30">
        <f t="shared" ref="P136:Z136" si="56">P135</f>
        <v>98</v>
      </c>
      <c r="Q136" s="30">
        <f t="shared" si="56"/>
        <v>1133</v>
      </c>
      <c r="R136" s="30" t="str">
        <f t="shared" si="56"/>
        <v>-</v>
      </c>
      <c r="S136" s="30" t="str">
        <f t="shared" si="56"/>
        <v>-</v>
      </c>
      <c r="T136" s="30" t="str">
        <f t="shared" si="56"/>
        <v>-</v>
      </c>
      <c r="U136" s="30" t="str">
        <f t="shared" si="56"/>
        <v>-</v>
      </c>
      <c r="V136" s="30" t="str">
        <f t="shared" si="56"/>
        <v>-</v>
      </c>
      <c r="W136" s="30">
        <f t="shared" si="56"/>
        <v>0</v>
      </c>
      <c r="X136" s="30">
        <f t="shared" si="56"/>
        <v>0</v>
      </c>
      <c r="Y136" s="34">
        <f t="shared" si="56"/>
        <v>-26.088049999999999</v>
      </c>
      <c r="Z136" s="35">
        <f t="shared" si="56"/>
        <v>28.968879999999999</v>
      </c>
      <c r="AA136" s="12"/>
      <c r="AB136" s="22"/>
      <c r="AC136" s="22"/>
      <c r="AD136" s="12"/>
      <c r="AE136" s="12"/>
      <c r="AF136" s="12"/>
      <c r="AG136" s="13"/>
      <c r="AH136" s="13"/>
    </row>
    <row r="137" spans="1:34" x14ac:dyDescent="0.35">
      <c r="A137" s="23" t="str">
        <f t="shared" si="50"/>
        <v>2Gt-Retirement</v>
      </c>
      <c r="B137" s="24" t="s">
        <v>71</v>
      </c>
      <c r="C137" s="25" t="s">
        <v>56</v>
      </c>
      <c r="D137" s="25" t="s">
        <v>57</v>
      </c>
      <c r="E137" s="25" t="s">
        <v>58</v>
      </c>
      <c r="F137" s="25">
        <f t="shared" si="49"/>
        <v>114</v>
      </c>
      <c r="G137" s="25">
        <v>114</v>
      </c>
      <c r="H137" s="25">
        <v>1</v>
      </c>
      <c r="I137" s="26" t="s">
        <v>59</v>
      </c>
      <c r="J137" s="26">
        <v>2022</v>
      </c>
      <c r="K137" s="44">
        <v>15.122999999999999</v>
      </c>
      <c r="L137" s="25">
        <v>34.700000000000003</v>
      </c>
      <c r="M137" s="25">
        <v>0.5</v>
      </c>
      <c r="N137" s="25">
        <v>0.5</v>
      </c>
      <c r="O137" s="37">
        <f t="shared" si="52"/>
        <v>0</v>
      </c>
      <c r="P137" s="25">
        <v>98</v>
      </c>
      <c r="Q137" s="25">
        <v>1133</v>
      </c>
      <c r="R137" s="25" t="s">
        <v>59</v>
      </c>
      <c r="S137" s="25" t="s">
        <v>59</v>
      </c>
      <c r="T137" s="25" t="s">
        <v>59</v>
      </c>
      <c r="U137" s="25" t="s">
        <v>59</v>
      </c>
      <c r="V137" s="25" t="s">
        <v>59</v>
      </c>
      <c r="W137" s="25"/>
      <c r="X137" s="25"/>
      <c r="Y137" s="28">
        <v>-26.090779999999999</v>
      </c>
      <c r="Z137" s="29">
        <v>29.474460000000001</v>
      </c>
      <c r="AA137" s="12"/>
      <c r="AB137" s="22"/>
      <c r="AC137" s="22"/>
      <c r="AD137" s="12"/>
      <c r="AE137" s="12"/>
      <c r="AF137" s="12"/>
      <c r="AG137" s="13"/>
      <c r="AH137" s="13"/>
    </row>
    <row r="138" spans="1:34" x14ac:dyDescent="0.35">
      <c r="A138" s="23" t="str">
        <f t="shared" si="50"/>
        <v>2Gt-Retirement</v>
      </c>
      <c r="B138" s="24" t="s">
        <v>72</v>
      </c>
      <c r="C138" s="25" t="s">
        <v>56</v>
      </c>
      <c r="D138" s="30" t="s">
        <v>57</v>
      </c>
      <c r="E138" s="30" t="s">
        <v>58</v>
      </c>
      <c r="F138" s="30">
        <f t="shared" si="49"/>
        <v>1425</v>
      </c>
      <c r="G138" s="30">
        <v>475</v>
      </c>
      <c r="H138" s="30">
        <v>3</v>
      </c>
      <c r="I138" s="31" t="s">
        <v>59</v>
      </c>
      <c r="J138" s="31">
        <v>2027</v>
      </c>
      <c r="K138" s="59">
        <v>12.994999999999999</v>
      </c>
      <c r="L138" s="30">
        <v>28.6</v>
      </c>
      <c r="M138" s="30">
        <v>3.6</v>
      </c>
      <c r="N138" s="30">
        <v>3.6</v>
      </c>
      <c r="O138" s="33">
        <f t="shared" si="52"/>
        <v>0</v>
      </c>
      <c r="P138" s="30">
        <v>98</v>
      </c>
      <c r="Q138" s="30">
        <v>1133</v>
      </c>
      <c r="R138" s="30" t="s">
        <v>59</v>
      </c>
      <c r="S138" s="30" t="s">
        <v>59</v>
      </c>
      <c r="T138" s="30" t="s">
        <v>59</v>
      </c>
      <c r="U138" s="30" t="s">
        <v>59</v>
      </c>
      <c r="V138" s="30" t="s">
        <v>59</v>
      </c>
      <c r="W138" s="30"/>
      <c r="X138" s="30"/>
      <c r="Y138" s="34">
        <v>-26.25404</v>
      </c>
      <c r="Z138" s="35">
        <v>29.18008</v>
      </c>
      <c r="AA138" s="12"/>
      <c r="AB138" s="22"/>
      <c r="AC138" s="22"/>
      <c r="AD138" s="12"/>
      <c r="AE138" s="12"/>
      <c r="AF138" s="12"/>
      <c r="AG138" s="13"/>
      <c r="AH138" s="13"/>
    </row>
    <row r="139" spans="1:34" x14ac:dyDescent="0.35">
      <c r="A139" s="23" t="str">
        <f t="shared" si="50"/>
        <v>2Gt-Retirement</v>
      </c>
      <c r="B139" s="24" t="s">
        <v>73</v>
      </c>
      <c r="C139" s="30" t="s">
        <v>56</v>
      </c>
      <c r="D139" s="30" t="s">
        <v>57</v>
      </c>
      <c r="E139" s="30" t="s">
        <v>58</v>
      </c>
      <c r="F139" s="30">
        <f t="shared" si="49"/>
        <v>1425</v>
      </c>
      <c r="G139" s="30">
        <v>475</v>
      </c>
      <c r="H139" s="30">
        <v>3</v>
      </c>
      <c r="I139" s="31"/>
      <c r="J139" s="31">
        <v>2030</v>
      </c>
      <c r="K139" s="59">
        <v>12.994999999999999</v>
      </c>
      <c r="L139" s="30">
        <f>L138</f>
        <v>28.6</v>
      </c>
      <c r="M139" s="30">
        <f>M138</f>
        <v>3.6</v>
      </c>
      <c r="N139" s="30">
        <f>N138</f>
        <v>3.6</v>
      </c>
      <c r="O139" s="33">
        <f t="shared" si="52"/>
        <v>0</v>
      </c>
      <c r="P139" s="30">
        <v>98</v>
      </c>
      <c r="Q139" s="30">
        <f t="shared" ref="Q139:Z139" si="57">Q138</f>
        <v>1133</v>
      </c>
      <c r="R139" s="30" t="str">
        <f t="shared" si="57"/>
        <v>-</v>
      </c>
      <c r="S139" s="30" t="str">
        <f t="shared" si="57"/>
        <v>-</v>
      </c>
      <c r="T139" s="30" t="str">
        <f t="shared" si="57"/>
        <v>-</v>
      </c>
      <c r="U139" s="30" t="str">
        <f t="shared" si="57"/>
        <v>-</v>
      </c>
      <c r="V139" s="30" t="str">
        <f t="shared" si="57"/>
        <v>-</v>
      </c>
      <c r="W139" s="30">
        <f t="shared" si="57"/>
        <v>0</v>
      </c>
      <c r="X139" s="30">
        <f t="shared" si="57"/>
        <v>0</v>
      </c>
      <c r="Y139" s="34">
        <f t="shared" si="57"/>
        <v>-26.25404</v>
      </c>
      <c r="Z139" s="35">
        <f t="shared" si="57"/>
        <v>29.18008</v>
      </c>
      <c r="AA139" s="12"/>
      <c r="AB139" s="22"/>
      <c r="AC139" s="22"/>
      <c r="AD139" s="12"/>
      <c r="AE139" s="12"/>
      <c r="AF139" s="12"/>
      <c r="AG139" s="13"/>
      <c r="AH139" s="13"/>
    </row>
    <row r="140" spans="1:34" x14ac:dyDescent="0.35">
      <c r="A140" s="23" t="str">
        <f t="shared" si="50"/>
        <v>2Gt-Retirement</v>
      </c>
      <c r="B140" s="24" t="s">
        <v>74</v>
      </c>
      <c r="C140" s="25" t="s">
        <v>56</v>
      </c>
      <c r="D140" s="25" t="s">
        <v>57</v>
      </c>
      <c r="E140" s="25" t="s">
        <v>58</v>
      </c>
      <c r="F140" s="25">
        <f t="shared" si="49"/>
        <v>2880</v>
      </c>
      <c r="G140" s="25">
        <v>720</v>
      </c>
      <c r="H140" s="25">
        <v>4</v>
      </c>
      <c r="I140" s="26" t="s">
        <v>59</v>
      </c>
      <c r="J140" s="26">
        <v>2040</v>
      </c>
      <c r="K140" s="44">
        <v>10.305</v>
      </c>
      <c r="L140" s="25">
        <v>31.6</v>
      </c>
      <c r="M140" s="25">
        <v>7.2</v>
      </c>
      <c r="N140" s="25">
        <v>7.2</v>
      </c>
      <c r="O140" s="37">
        <v>0</v>
      </c>
      <c r="P140" s="25">
        <v>98</v>
      </c>
      <c r="Q140" s="25">
        <v>1133</v>
      </c>
      <c r="R140" s="25" t="s">
        <v>59</v>
      </c>
      <c r="S140" s="25" t="s">
        <v>59</v>
      </c>
      <c r="T140" s="25" t="s">
        <v>59</v>
      </c>
      <c r="U140" s="25" t="s">
        <v>59</v>
      </c>
      <c r="V140" s="25" t="s">
        <v>59</v>
      </c>
      <c r="W140" s="25"/>
      <c r="X140" s="25"/>
      <c r="Y140" s="28">
        <v>-25.5459</v>
      </c>
      <c r="Z140" s="29">
        <v>28.5502</v>
      </c>
      <c r="AA140" s="12"/>
      <c r="AB140" s="22"/>
      <c r="AC140" s="22"/>
      <c r="AD140" s="12"/>
      <c r="AE140" s="12"/>
      <c r="AF140" s="12"/>
      <c r="AG140" s="13"/>
      <c r="AH140" s="13"/>
    </row>
    <row r="141" spans="1:34" x14ac:dyDescent="0.35">
      <c r="A141" s="23" t="str">
        <f t="shared" si="50"/>
        <v>2Gt-Retirement</v>
      </c>
      <c r="B141" s="24" t="s">
        <v>76</v>
      </c>
      <c r="C141" s="25" t="s">
        <v>56</v>
      </c>
      <c r="D141" s="40" t="s">
        <v>57</v>
      </c>
      <c r="E141" s="40" t="s">
        <v>58</v>
      </c>
      <c r="F141" s="40">
        <f t="shared" si="49"/>
        <v>720</v>
      </c>
      <c r="G141" s="25">
        <v>720</v>
      </c>
      <c r="H141" s="25">
        <v>1</v>
      </c>
      <c r="I141" s="26">
        <v>2023</v>
      </c>
      <c r="J141" s="26">
        <v>2040</v>
      </c>
      <c r="K141" s="44">
        <v>10.305</v>
      </c>
      <c r="L141" s="25">
        <f t="shared" ref="L141:N142" si="58">L140</f>
        <v>31.6</v>
      </c>
      <c r="M141" s="25">
        <f t="shared" si="58"/>
        <v>7.2</v>
      </c>
      <c r="N141" s="25">
        <f t="shared" si="58"/>
        <v>7.2</v>
      </c>
      <c r="O141" s="37">
        <v>0</v>
      </c>
      <c r="P141" s="25">
        <f t="shared" ref="P141:Z142" si="59">P140</f>
        <v>98</v>
      </c>
      <c r="Q141" s="25">
        <f t="shared" si="59"/>
        <v>1133</v>
      </c>
      <c r="R141" s="25" t="str">
        <f t="shared" si="59"/>
        <v>-</v>
      </c>
      <c r="S141" s="25" t="str">
        <f t="shared" si="59"/>
        <v>-</v>
      </c>
      <c r="T141" s="25" t="str">
        <f t="shared" si="59"/>
        <v>-</v>
      </c>
      <c r="U141" s="25" t="str">
        <f t="shared" si="59"/>
        <v>-</v>
      </c>
      <c r="V141" s="25" t="str">
        <f t="shared" si="59"/>
        <v>-</v>
      </c>
      <c r="W141" s="25">
        <f t="shared" si="59"/>
        <v>0</v>
      </c>
      <c r="X141" s="25">
        <f t="shared" si="59"/>
        <v>0</v>
      </c>
      <c r="Y141" s="28">
        <f t="shared" si="59"/>
        <v>-25.5459</v>
      </c>
      <c r="Z141" s="28">
        <f t="shared" si="59"/>
        <v>28.5502</v>
      </c>
      <c r="AA141" s="12"/>
      <c r="AB141" s="22"/>
      <c r="AC141" s="22"/>
      <c r="AD141" s="12"/>
      <c r="AE141" s="12"/>
      <c r="AF141" s="12"/>
      <c r="AG141" s="13"/>
      <c r="AH141" s="13"/>
    </row>
    <row r="142" spans="1:34" x14ac:dyDescent="0.35">
      <c r="A142" s="23" t="str">
        <f t="shared" si="50"/>
        <v>2Gt-Retirement</v>
      </c>
      <c r="B142" s="24" t="s">
        <v>77</v>
      </c>
      <c r="C142" s="25" t="s">
        <v>56</v>
      </c>
      <c r="D142" s="40" t="s">
        <v>57</v>
      </c>
      <c r="E142" s="40" t="s">
        <v>58</v>
      </c>
      <c r="F142" s="40">
        <f t="shared" si="49"/>
        <v>720</v>
      </c>
      <c r="G142" s="25">
        <v>720</v>
      </c>
      <c r="H142" s="25">
        <v>1</v>
      </c>
      <c r="I142" s="26">
        <v>2024</v>
      </c>
      <c r="J142" s="26">
        <v>2040</v>
      </c>
      <c r="K142" s="44">
        <v>10.305</v>
      </c>
      <c r="L142" s="25">
        <f t="shared" si="58"/>
        <v>31.6</v>
      </c>
      <c r="M142" s="25">
        <f t="shared" si="58"/>
        <v>7.2</v>
      </c>
      <c r="N142" s="25">
        <f t="shared" si="58"/>
        <v>7.2</v>
      </c>
      <c r="O142" s="37">
        <v>0</v>
      </c>
      <c r="P142" s="25">
        <f t="shared" si="59"/>
        <v>98</v>
      </c>
      <c r="Q142" s="25">
        <f t="shared" si="59"/>
        <v>1133</v>
      </c>
      <c r="R142" s="25" t="str">
        <f t="shared" si="59"/>
        <v>-</v>
      </c>
      <c r="S142" s="25" t="str">
        <f t="shared" si="59"/>
        <v>-</v>
      </c>
      <c r="T142" s="25" t="str">
        <f t="shared" si="59"/>
        <v>-</v>
      </c>
      <c r="U142" s="25" t="str">
        <f t="shared" si="59"/>
        <v>-</v>
      </c>
      <c r="V142" s="25" t="str">
        <f t="shared" si="59"/>
        <v>-</v>
      </c>
      <c r="W142" s="25">
        <f t="shared" si="59"/>
        <v>0</v>
      </c>
      <c r="X142" s="25">
        <f t="shared" si="59"/>
        <v>0</v>
      </c>
      <c r="Y142" s="28">
        <f t="shared" si="59"/>
        <v>-25.5459</v>
      </c>
      <c r="Z142" s="28">
        <f t="shared" si="59"/>
        <v>28.5502</v>
      </c>
      <c r="AA142" s="12"/>
      <c r="AB142" s="22"/>
      <c r="AC142" s="22"/>
      <c r="AD142" s="12"/>
      <c r="AE142" s="12"/>
      <c r="AF142" s="12"/>
      <c r="AG142" s="13"/>
      <c r="AH142" s="13"/>
    </row>
    <row r="143" spans="1:34" x14ac:dyDescent="0.35">
      <c r="A143" s="23" t="str">
        <f t="shared" si="50"/>
        <v>2Gt-Retirement</v>
      </c>
      <c r="B143" s="24" t="s">
        <v>78</v>
      </c>
      <c r="C143" s="30" t="s">
        <v>56</v>
      </c>
      <c r="D143" s="30" t="s">
        <v>57</v>
      </c>
      <c r="E143" s="30" t="s">
        <v>58</v>
      </c>
      <c r="F143" s="30">
        <f t="shared" si="49"/>
        <v>2372</v>
      </c>
      <c r="G143" s="30">
        <v>593</v>
      </c>
      <c r="H143" s="30">
        <v>4</v>
      </c>
      <c r="I143" s="31" t="s">
        <v>59</v>
      </c>
      <c r="J143" s="31">
        <v>2037</v>
      </c>
      <c r="K143" s="59">
        <v>11.003</v>
      </c>
      <c r="L143" s="30">
        <v>14.4</v>
      </c>
      <c r="M143" s="30">
        <v>5.9</v>
      </c>
      <c r="N143" s="30">
        <v>5.9</v>
      </c>
      <c r="O143" s="33">
        <v>0</v>
      </c>
      <c r="P143" s="30">
        <v>98</v>
      </c>
      <c r="Q143" s="30">
        <v>1133</v>
      </c>
      <c r="R143" s="30" t="s">
        <v>59</v>
      </c>
      <c r="S143" s="30" t="s">
        <v>59</v>
      </c>
      <c r="T143" s="30" t="s">
        <v>59</v>
      </c>
      <c r="U143" s="30" t="s">
        <v>59</v>
      </c>
      <c r="V143" s="30" t="s">
        <v>59</v>
      </c>
      <c r="W143" s="30"/>
      <c r="X143" s="30"/>
      <c r="Y143" s="34">
        <v>-26.740269999999999</v>
      </c>
      <c r="Z143" s="35">
        <v>27.975000000000001</v>
      </c>
      <c r="AA143" s="12"/>
      <c r="AB143" s="22"/>
      <c r="AC143" s="22"/>
      <c r="AD143" s="12"/>
      <c r="AE143" s="12"/>
      <c r="AF143" s="12"/>
      <c r="AG143" s="13"/>
      <c r="AH143" s="13"/>
    </row>
    <row r="144" spans="1:34" x14ac:dyDescent="0.35">
      <c r="A144" s="23" t="str">
        <f t="shared" si="50"/>
        <v>2Gt-Retirement</v>
      </c>
      <c r="B144" s="24" t="s">
        <v>79</v>
      </c>
      <c r="C144" s="30" t="s">
        <v>56</v>
      </c>
      <c r="D144" s="30" t="s">
        <v>57</v>
      </c>
      <c r="E144" s="30" t="s">
        <v>58</v>
      </c>
      <c r="F144" s="30">
        <f t="shared" si="49"/>
        <v>1186</v>
      </c>
      <c r="G144" s="30">
        <v>593</v>
      </c>
      <c r="H144" s="30">
        <v>2</v>
      </c>
      <c r="I144" s="31" t="s">
        <v>59</v>
      </c>
      <c r="J144" s="31">
        <v>2041</v>
      </c>
      <c r="K144" s="59">
        <v>11.003</v>
      </c>
      <c r="L144" s="30">
        <f t="shared" ref="L144:Z144" si="60">L143</f>
        <v>14.4</v>
      </c>
      <c r="M144" s="30">
        <f t="shared" si="60"/>
        <v>5.9</v>
      </c>
      <c r="N144" s="30">
        <f t="shared" si="60"/>
        <v>5.9</v>
      </c>
      <c r="O144" s="33">
        <f t="shared" si="60"/>
        <v>0</v>
      </c>
      <c r="P144" s="30">
        <f t="shared" si="60"/>
        <v>98</v>
      </c>
      <c r="Q144" s="30">
        <f t="shared" si="60"/>
        <v>1133</v>
      </c>
      <c r="R144" s="30" t="str">
        <f t="shared" si="60"/>
        <v>-</v>
      </c>
      <c r="S144" s="30" t="str">
        <f t="shared" si="60"/>
        <v>-</v>
      </c>
      <c r="T144" s="30" t="str">
        <f t="shared" si="60"/>
        <v>-</v>
      </c>
      <c r="U144" s="30" t="str">
        <f t="shared" si="60"/>
        <v>-</v>
      </c>
      <c r="V144" s="30" t="str">
        <f t="shared" si="60"/>
        <v>-</v>
      </c>
      <c r="W144" s="30">
        <f t="shared" si="60"/>
        <v>0</v>
      </c>
      <c r="X144" s="30">
        <f t="shared" si="60"/>
        <v>0</v>
      </c>
      <c r="Y144" s="34">
        <f t="shared" si="60"/>
        <v>-26.740269999999999</v>
      </c>
      <c r="Z144" s="35">
        <f t="shared" si="60"/>
        <v>27.975000000000001</v>
      </c>
      <c r="AA144" s="12"/>
      <c r="AB144" s="22"/>
      <c r="AC144" s="22"/>
      <c r="AD144" s="12"/>
      <c r="AE144" s="12"/>
      <c r="AF144" s="12"/>
      <c r="AG144" s="13"/>
      <c r="AH144" s="13"/>
    </row>
    <row r="145" spans="1:34" x14ac:dyDescent="0.35">
      <c r="A145" s="23" t="str">
        <f t="shared" si="50"/>
        <v>2Gt-Retirement</v>
      </c>
      <c r="B145" s="24" t="s">
        <v>80</v>
      </c>
      <c r="C145" s="40" t="s">
        <v>56</v>
      </c>
      <c r="D145" s="40" t="s">
        <v>57</v>
      </c>
      <c r="E145" s="40" t="s">
        <v>58</v>
      </c>
      <c r="F145" s="40">
        <f t="shared" si="49"/>
        <v>1833</v>
      </c>
      <c r="G145" s="40">
        <v>611</v>
      </c>
      <c r="H145" s="40">
        <v>3</v>
      </c>
      <c r="I145" s="41" t="s">
        <v>59</v>
      </c>
      <c r="J145" s="41">
        <v>2022</v>
      </c>
      <c r="K145" s="62">
        <v>11.782</v>
      </c>
      <c r="L145" s="40">
        <v>32.1</v>
      </c>
      <c r="M145" s="40">
        <v>1.7</v>
      </c>
      <c r="N145" s="40">
        <v>1.7</v>
      </c>
      <c r="O145" s="37">
        <f t="shared" ref="O145:O150" si="61">O144</f>
        <v>0</v>
      </c>
      <c r="P145" s="40">
        <v>98</v>
      </c>
      <c r="Q145" s="40">
        <v>1133</v>
      </c>
      <c r="R145" s="40" t="s">
        <v>59</v>
      </c>
      <c r="S145" s="40" t="s">
        <v>59</v>
      </c>
      <c r="T145" s="40" t="s">
        <v>59</v>
      </c>
      <c r="U145" s="40" t="s">
        <v>59</v>
      </c>
      <c r="V145" s="40" t="s">
        <v>59</v>
      </c>
      <c r="W145" s="40"/>
      <c r="X145" s="40"/>
      <c r="Y145" s="42">
        <v>-27.095549999999999</v>
      </c>
      <c r="Z145" s="43">
        <v>29.77055</v>
      </c>
      <c r="AA145" s="12"/>
      <c r="AB145" s="22"/>
      <c r="AC145" s="22"/>
      <c r="AD145" s="12"/>
      <c r="AE145" s="12"/>
      <c r="AF145" s="12"/>
      <c r="AG145" s="13"/>
      <c r="AH145" s="13"/>
    </row>
    <row r="146" spans="1:34" x14ac:dyDescent="0.35">
      <c r="A146" s="23" t="str">
        <f t="shared" si="50"/>
        <v>2Gt-Retirement</v>
      </c>
      <c r="B146" s="24" t="s">
        <v>81</v>
      </c>
      <c r="C146" s="40" t="s">
        <v>56</v>
      </c>
      <c r="D146" s="40" t="s">
        <v>57</v>
      </c>
      <c r="E146" s="40" t="s">
        <v>58</v>
      </c>
      <c r="F146" s="40">
        <f t="shared" si="49"/>
        <v>2010</v>
      </c>
      <c r="G146" s="40">
        <v>670</v>
      </c>
      <c r="H146" s="40">
        <v>3</v>
      </c>
      <c r="I146" s="41" t="s">
        <v>59</v>
      </c>
      <c r="J146" s="41">
        <v>2030</v>
      </c>
      <c r="K146" s="62">
        <v>11.032</v>
      </c>
      <c r="L146" s="40">
        <v>32.1</v>
      </c>
      <c r="M146" s="40">
        <v>1.9</v>
      </c>
      <c r="N146" s="40">
        <v>1.9</v>
      </c>
      <c r="O146" s="37">
        <f t="shared" si="61"/>
        <v>0</v>
      </c>
      <c r="P146" s="40">
        <v>98</v>
      </c>
      <c r="Q146" s="40">
        <v>1133</v>
      </c>
      <c r="R146" s="40" t="s">
        <v>59</v>
      </c>
      <c r="S146" s="40" t="s">
        <v>59</v>
      </c>
      <c r="T146" s="40" t="s">
        <v>59</v>
      </c>
      <c r="U146" s="40" t="s">
        <v>59</v>
      </c>
      <c r="V146" s="40" t="s">
        <v>59</v>
      </c>
      <c r="W146" s="40"/>
      <c r="X146" s="40"/>
      <c r="Y146" s="42">
        <v>-27.095549999999999</v>
      </c>
      <c r="Z146" s="43">
        <v>29.77055</v>
      </c>
      <c r="AA146" s="12"/>
      <c r="AB146" s="22"/>
      <c r="AC146" s="22"/>
      <c r="AD146" s="12"/>
      <c r="AE146" s="12"/>
      <c r="AF146" s="12"/>
      <c r="AG146" s="13"/>
      <c r="AH146" s="13"/>
    </row>
    <row r="147" spans="1:34" x14ac:dyDescent="0.35">
      <c r="A147" s="23" t="str">
        <f t="shared" si="50"/>
        <v>2Gt-Retirement</v>
      </c>
      <c r="B147" s="24" t="s">
        <v>82</v>
      </c>
      <c r="C147" s="30" t="s">
        <v>56</v>
      </c>
      <c r="D147" s="30" t="s">
        <v>57</v>
      </c>
      <c r="E147" s="30" t="s">
        <v>58</v>
      </c>
      <c r="F147" s="30">
        <f t="shared" si="49"/>
        <v>1230</v>
      </c>
      <c r="G147" s="30">
        <v>615</v>
      </c>
      <c r="H147" s="30">
        <v>2</v>
      </c>
      <c r="I147" s="31" t="s">
        <v>59</v>
      </c>
      <c r="J147" s="31">
        <v>2026</v>
      </c>
      <c r="K147" s="59">
        <v>11.682</v>
      </c>
      <c r="L147" s="30">
        <v>17.5</v>
      </c>
      <c r="M147" s="30">
        <v>3</v>
      </c>
      <c r="N147" s="30">
        <v>3</v>
      </c>
      <c r="O147" s="33">
        <f t="shared" si="61"/>
        <v>0</v>
      </c>
      <c r="P147" s="30">
        <v>98</v>
      </c>
      <c r="Q147" s="30">
        <v>1133</v>
      </c>
      <c r="R147" s="30" t="s">
        <v>59</v>
      </c>
      <c r="S147" s="30" t="s">
        <v>59</v>
      </c>
      <c r="T147" s="30" t="s">
        <v>59</v>
      </c>
      <c r="U147" s="30" t="s">
        <v>59</v>
      </c>
      <c r="V147" s="30" t="s">
        <v>59</v>
      </c>
      <c r="W147" s="30"/>
      <c r="X147" s="30"/>
      <c r="Y147" s="34">
        <v>-23.667770000000001</v>
      </c>
      <c r="Z147" s="35">
        <v>27.612770000000001</v>
      </c>
      <c r="AA147" s="12"/>
      <c r="AB147" s="22"/>
      <c r="AC147" s="22"/>
      <c r="AD147" s="12"/>
      <c r="AE147" s="12"/>
      <c r="AF147" s="12"/>
      <c r="AG147" s="13"/>
      <c r="AH147" s="13"/>
    </row>
    <row r="148" spans="1:34" x14ac:dyDescent="0.35">
      <c r="A148" s="23" t="str">
        <f t="shared" si="50"/>
        <v>2Gt-Retirement</v>
      </c>
      <c r="B148" s="24" t="s">
        <v>83</v>
      </c>
      <c r="C148" s="30" t="s">
        <v>56</v>
      </c>
      <c r="D148" s="30" t="s">
        <v>57</v>
      </c>
      <c r="E148" s="30" t="s">
        <v>58</v>
      </c>
      <c r="F148" s="30">
        <f t="shared" si="49"/>
        <v>2460</v>
      </c>
      <c r="G148" s="30">
        <v>615</v>
      </c>
      <c r="H148" s="30">
        <v>4</v>
      </c>
      <c r="I148" s="31" t="s">
        <v>59</v>
      </c>
      <c r="J148" s="31">
        <v>2040</v>
      </c>
      <c r="K148" s="59">
        <v>11.682</v>
      </c>
      <c r="L148" s="30">
        <f>L147</f>
        <v>17.5</v>
      </c>
      <c r="M148" s="30">
        <f>M147</f>
        <v>3</v>
      </c>
      <c r="N148" s="30">
        <f>N147</f>
        <v>3</v>
      </c>
      <c r="O148" s="33">
        <f t="shared" si="61"/>
        <v>0</v>
      </c>
      <c r="P148" s="30">
        <v>98</v>
      </c>
      <c r="Q148" s="30">
        <f t="shared" ref="Q148:Z148" si="62">Q147</f>
        <v>1133</v>
      </c>
      <c r="R148" s="30" t="str">
        <f t="shared" si="62"/>
        <v>-</v>
      </c>
      <c r="S148" s="30" t="str">
        <f t="shared" si="62"/>
        <v>-</v>
      </c>
      <c r="T148" s="30" t="str">
        <f t="shared" si="62"/>
        <v>-</v>
      </c>
      <c r="U148" s="30" t="str">
        <f t="shared" si="62"/>
        <v>-</v>
      </c>
      <c r="V148" s="30" t="str">
        <f t="shared" si="62"/>
        <v>-</v>
      </c>
      <c r="W148" s="30">
        <f t="shared" si="62"/>
        <v>0</v>
      </c>
      <c r="X148" s="30">
        <f t="shared" si="62"/>
        <v>0</v>
      </c>
      <c r="Y148" s="34">
        <f t="shared" si="62"/>
        <v>-23.667770000000001</v>
      </c>
      <c r="Z148" s="35">
        <f t="shared" si="62"/>
        <v>27.612770000000001</v>
      </c>
      <c r="AA148" s="12"/>
      <c r="AB148" s="22"/>
      <c r="AC148" s="22"/>
      <c r="AD148" s="12"/>
      <c r="AE148" s="12"/>
      <c r="AF148" s="12"/>
      <c r="AG148" s="13"/>
      <c r="AH148" s="13"/>
    </row>
    <row r="149" spans="1:34" x14ac:dyDescent="0.35">
      <c r="A149" s="23" t="str">
        <f t="shared" si="50"/>
        <v>2Gt-Retirement</v>
      </c>
      <c r="B149" s="24" t="s">
        <v>84</v>
      </c>
      <c r="C149" s="40" t="s">
        <v>56</v>
      </c>
      <c r="D149" s="40" t="s">
        <v>57</v>
      </c>
      <c r="E149" s="40" t="s">
        <v>58</v>
      </c>
      <c r="F149" s="40">
        <f t="shared" si="49"/>
        <v>1725</v>
      </c>
      <c r="G149" s="40">
        <v>575</v>
      </c>
      <c r="H149" s="40">
        <v>3</v>
      </c>
      <c r="I149" s="41" t="s">
        <v>59</v>
      </c>
      <c r="J149" s="41">
        <v>2022</v>
      </c>
      <c r="K149" s="62">
        <v>12.066000000000001</v>
      </c>
      <c r="L149" s="40">
        <v>30.2</v>
      </c>
      <c r="M149" s="40">
        <v>2.4</v>
      </c>
      <c r="N149" s="40">
        <v>2.4</v>
      </c>
      <c r="O149" s="37">
        <f t="shared" si="61"/>
        <v>0</v>
      </c>
      <c r="P149" s="40">
        <v>98</v>
      </c>
      <c r="Q149" s="40">
        <v>1133</v>
      </c>
      <c r="R149" s="40" t="s">
        <v>59</v>
      </c>
      <c r="S149" s="40" t="s">
        <v>59</v>
      </c>
      <c r="T149" s="40" t="s">
        <v>59</v>
      </c>
      <c r="U149" s="40" t="s">
        <v>59</v>
      </c>
      <c r="V149" s="40" t="s">
        <v>59</v>
      </c>
      <c r="W149" s="40"/>
      <c r="X149" s="40"/>
      <c r="Y149" s="42">
        <v>-26.280360000000002</v>
      </c>
      <c r="Z149" s="43">
        <v>29.142289999999999</v>
      </c>
      <c r="AA149" s="12"/>
      <c r="AB149" s="22"/>
      <c r="AC149" s="22"/>
      <c r="AD149" s="12"/>
      <c r="AE149" s="12"/>
      <c r="AF149" s="12"/>
      <c r="AG149" s="13"/>
      <c r="AH149" s="13"/>
    </row>
    <row r="150" spans="1:34" x14ac:dyDescent="0.35">
      <c r="A150" s="23" t="str">
        <f t="shared" si="50"/>
        <v>2Gt-Retirement</v>
      </c>
      <c r="B150" s="24" t="s">
        <v>85</v>
      </c>
      <c r="C150" s="40" t="s">
        <v>56</v>
      </c>
      <c r="D150" s="40" t="s">
        <v>57</v>
      </c>
      <c r="E150" s="40" t="s">
        <v>58</v>
      </c>
      <c r="F150" s="40">
        <f t="shared" si="49"/>
        <v>1725</v>
      </c>
      <c r="G150" s="40">
        <v>575</v>
      </c>
      <c r="H150" s="40">
        <v>3</v>
      </c>
      <c r="I150" s="41" t="s">
        <v>59</v>
      </c>
      <c r="J150" s="41">
        <v>2025</v>
      </c>
      <c r="K150" s="62">
        <v>12.066000000000001</v>
      </c>
      <c r="L150" s="40">
        <f>L149</f>
        <v>30.2</v>
      </c>
      <c r="M150" s="40">
        <f>M149</f>
        <v>2.4</v>
      </c>
      <c r="N150" s="40">
        <f>N149</f>
        <v>2.4</v>
      </c>
      <c r="O150" s="37">
        <f t="shared" si="61"/>
        <v>0</v>
      </c>
      <c r="P150" s="40">
        <v>98</v>
      </c>
      <c r="Q150" s="40">
        <f t="shared" ref="Q150:Z150" si="63">Q149</f>
        <v>1133</v>
      </c>
      <c r="R150" s="40" t="str">
        <f t="shared" si="63"/>
        <v>-</v>
      </c>
      <c r="S150" s="40" t="str">
        <f t="shared" si="63"/>
        <v>-</v>
      </c>
      <c r="T150" s="40" t="str">
        <f t="shared" si="63"/>
        <v>-</v>
      </c>
      <c r="U150" s="40" t="str">
        <f t="shared" si="63"/>
        <v>-</v>
      </c>
      <c r="V150" s="40" t="str">
        <f t="shared" si="63"/>
        <v>-</v>
      </c>
      <c r="W150" s="40">
        <f t="shared" si="63"/>
        <v>0</v>
      </c>
      <c r="X150" s="40">
        <f t="shared" si="63"/>
        <v>0</v>
      </c>
      <c r="Y150" s="42">
        <f t="shared" si="63"/>
        <v>-26.280360000000002</v>
      </c>
      <c r="Z150" s="43">
        <f t="shared" si="63"/>
        <v>29.142289999999999</v>
      </c>
      <c r="AA150" s="12"/>
      <c r="AB150" s="22"/>
      <c r="AC150" s="22"/>
      <c r="AD150" s="12"/>
      <c r="AE150" s="12"/>
      <c r="AF150" s="12"/>
      <c r="AG150" s="13"/>
      <c r="AH150" s="13"/>
    </row>
    <row r="151" spans="1:34" x14ac:dyDescent="0.35">
      <c r="A151" s="23" t="str">
        <f t="shared" si="50"/>
        <v>2Gt-Retirement</v>
      </c>
      <c r="B151" s="24" t="s">
        <v>86</v>
      </c>
      <c r="C151" s="30" t="s">
        <v>56</v>
      </c>
      <c r="D151" s="30" t="s">
        <v>57</v>
      </c>
      <c r="E151" s="30" t="s">
        <v>58</v>
      </c>
      <c r="F151" s="30">
        <f t="shared" si="49"/>
        <v>3615</v>
      </c>
      <c r="G151" s="30">
        <v>723</v>
      </c>
      <c r="H151" s="30">
        <v>5</v>
      </c>
      <c r="I151" s="31" t="s">
        <v>59</v>
      </c>
      <c r="J151" s="31" t="s">
        <v>75</v>
      </c>
      <c r="K151" s="59">
        <v>10.305</v>
      </c>
      <c r="L151" s="30">
        <v>21.4</v>
      </c>
      <c r="M151" s="30">
        <v>7.2</v>
      </c>
      <c r="N151" s="30">
        <v>7.2</v>
      </c>
      <c r="O151" s="33">
        <v>0</v>
      </c>
      <c r="P151" s="30">
        <v>98</v>
      </c>
      <c r="Q151" s="30">
        <v>1133</v>
      </c>
      <c r="R151" s="30" t="s">
        <v>59</v>
      </c>
      <c r="S151" s="30" t="s">
        <v>59</v>
      </c>
      <c r="T151" s="30" t="s">
        <v>59</v>
      </c>
      <c r="U151" s="30" t="s">
        <v>59</v>
      </c>
      <c r="V151" s="30" t="s">
        <v>59</v>
      </c>
      <c r="W151" s="30"/>
      <c r="X151" s="30"/>
      <c r="Y151" s="34">
        <v>-23.42</v>
      </c>
      <c r="Z151" s="35">
        <v>27.33</v>
      </c>
      <c r="AA151" s="12"/>
      <c r="AB151" s="22"/>
      <c r="AC151" s="22"/>
      <c r="AD151" s="12"/>
      <c r="AE151" s="12"/>
      <c r="AF151" s="12"/>
      <c r="AG151" s="13"/>
      <c r="AH151" s="13"/>
    </row>
    <row r="152" spans="1:34" x14ac:dyDescent="0.35">
      <c r="A152" s="23" t="str">
        <f t="shared" si="50"/>
        <v>2Gt-Retirement</v>
      </c>
      <c r="B152" s="24" t="s">
        <v>87</v>
      </c>
      <c r="C152" s="30" t="s">
        <v>56</v>
      </c>
      <c r="D152" s="30" t="s">
        <v>57</v>
      </c>
      <c r="E152" s="30" t="s">
        <v>58</v>
      </c>
      <c r="F152" s="30">
        <f t="shared" si="49"/>
        <v>723</v>
      </c>
      <c r="G152" s="30">
        <v>723</v>
      </c>
      <c r="H152" s="30">
        <v>1</v>
      </c>
      <c r="I152" s="31" t="s">
        <v>59</v>
      </c>
      <c r="J152" s="31" t="s">
        <v>75</v>
      </c>
      <c r="K152" s="59">
        <v>10.305</v>
      </c>
      <c r="L152" s="30">
        <f>L151</f>
        <v>21.4</v>
      </c>
      <c r="M152" s="30">
        <f>M151</f>
        <v>7.2</v>
      </c>
      <c r="N152" s="30">
        <f>N151</f>
        <v>7.2</v>
      </c>
      <c r="O152" s="33">
        <v>0</v>
      </c>
      <c r="P152" s="30">
        <f t="shared" ref="P152:Z152" si="64">P151</f>
        <v>98</v>
      </c>
      <c r="Q152" s="30">
        <f t="shared" si="64"/>
        <v>1133</v>
      </c>
      <c r="R152" s="30" t="str">
        <f t="shared" si="64"/>
        <v>-</v>
      </c>
      <c r="S152" s="30" t="str">
        <f t="shared" si="64"/>
        <v>-</v>
      </c>
      <c r="T152" s="30" t="str">
        <f t="shared" si="64"/>
        <v>-</v>
      </c>
      <c r="U152" s="30" t="str">
        <f t="shared" si="64"/>
        <v>-</v>
      </c>
      <c r="V152" s="30" t="str">
        <f t="shared" si="64"/>
        <v>-</v>
      </c>
      <c r="W152" s="30">
        <f t="shared" si="64"/>
        <v>0</v>
      </c>
      <c r="X152" s="30">
        <f t="shared" si="64"/>
        <v>0</v>
      </c>
      <c r="Y152" s="34">
        <f t="shared" si="64"/>
        <v>-23.42</v>
      </c>
      <c r="Z152" s="34">
        <f t="shared" si="64"/>
        <v>27.33</v>
      </c>
      <c r="AA152" s="12"/>
      <c r="AB152" s="22"/>
      <c r="AC152" s="22"/>
      <c r="AD152" s="12"/>
      <c r="AE152" s="12"/>
      <c r="AF152" s="12"/>
      <c r="AG152" s="13"/>
      <c r="AH152" s="13"/>
    </row>
    <row r="153" spans="1:34" x14ac:dyDescent="0.35">
      <c r="A153" s="23" t="str">
        <f t="shared" si="50"/>
        <v>2Gt-Retirement</v>
      </c>
      <c r="B153" s="24" t="s">
        <v>88</v>
      </c>
      <c r="C153" s="40" t="s">
        <v>56</v>
      </c>
      <c r="D153" s="40" t="s">
        <v>57</v>
      </c>
      <c r="E153" s="40" t="s">
        <v>58</v>
      </c>
      <c r="F153" s="40">
        <f t="shared" si="49"/>
        <v>1170</v>
      </c>
      <c r="G153" s="40">
        <v>585</v>
      </c>
      <c r="H153" s="40">
        <v>2</v>
      </c>
      <c r="I153" s="41" t="s">
        <v>59</v>
      </c>
      <c r="J153" s="41">
        <v>2022</v>
      </c>
      <c r="K153" s="62">
        <v>10.494999999999999</v>
      </c>
      <c r="L153" s="40">
        <v>32.299999999999997</v>
      </c>
      <c r="M153" s="40">
        <v>3.2</v>
      </c>
      <c r="N153" s="40">
        <v>3.2</v>
      </c>
      <c r="O153" s="37">
        <v>0</v>
      </c>
      <c r="P153" s="40">
        <v>98</v>
      </c>
      <c r="Q153" s="40">
        <v>1133</v>
      </c>
      <c r="R153" s="40" t="s">
        <v>59</v>
      </c>
      <c r="S153" s="40" t="s">
        <v>59</v>
      </c>
      <c r="T153" s="40" t="s">
        <v>59</v>
      </c>
      <c r="U153" s="40" t="s">
        <v>59</v>
      </c>
      <c r="V153" s="40" t="s">
        <v>59</v>
      </c>
      <c r="W153" s="40"/>
      <c r="X153" s="40"/>
      <c r="Y153" s="42">
        <v>-26.775649999999999</v>
      </c>
      <c r="Z153" s="43">
        <v>29.352119999999999</v>
      </c>
      <c r="AA153" s="12"/>
      <c r="AB153" s="22"/>
      <c r="AC153" s="22"/>
      <c r="AD153" s="12"/>
      <c r="AE153" s="12"/>
      <c r="AF153" s="12"/>
      <c r="AG153" s="13"/>
      <c r="AH153" s="13"/>
    </row>
    <row r="154" spans="1:34" x14ac:dyDescent="0.35">
      <c r="A154" s="23" t="str">
        <f t="shared" si="50"/>
        <v>2Gt-Retirement</v>
      </c>
      <c r="B154" s="24" t="s">
        <v>89</v>
      </c>
      <c r="C154" s="40" t="s">
        <v>56</v>
      </c>
      <c r="D154" s="40" t="s">
        <v>57</v>
      </c>
      <c r="E154" s="40" t="s">
        <v>58</v>
      </c>
      <c r="F154" s="40">
        <f t="shared" si="49"/>
        <v>2340</v>
      </c>
      <c r="G154" s="40">
        <v>585</v>
      </c>
      <c r="H154" s="40">
        <v>4</v>
      </c>
      <c r="I154" s="41" t="s">
        <v>59</v>
      </c>
      <c r="J154" s="41">
        <v>2024</v>
      </c>
      <c r="K154" s="62">
        <v>10.494999999999999</v>
      </c>
      <c r="L154" s="40">
        <f t="shared" ref="L154:Z154" si="65">L153</f>
        <v>32.299999999999997</v>
      </c>
      <c r="M154" s="40">
        <f t="shared" si="65"/>
        <v>3.2</v>
      </c>
      <c r="N154" s="40">
        <f t="shared" si="65"/>
        <v>3.2</v>
      </c>
      <c r="O154" s="37">
        <f t="shared" si="65"/>
        <v>0</v>
      </c>
      <c r="P154" s="40">
        <f t="shared" si="65"/>
        <v>98</v>
      </c>
      <c r="Q154" s="40">
        <f t="shared" si="65"/>
        <v>1133</v>
      </c>
      <c r="R154" s="40" t="str">
        <f t="shared" si="65"/>
        <v>-</v>
      </c>
      <c r="S154" s="40" t="str">
        <f t="shared" si="65"/>
        <v>-</v>
      </c>
      <c r="T154" s="40" t="str">
        <f t="shared" si="65"/>
        <v>-</v>
      </c>
      <c r="U154" s="40" t="str">
        <f t="shared" si="65"/>
        <v>-</v>
      </c>
      <c r="V154" s="40" t="str">
        <f t="shared" si="65"/>
        <v>-</v>
      </c>
      <c r="W154" s="40">
        <f t="shared" si="65"/>
        <v>0</v>
      </c>
      <c r="X154" s="40">
        <f t="shared" si="65"/>
        <v>0</v>
      </c>
      <c r="Y154" s="42">
        <f t="shared" si="65"/>
        <v>-26.775649999999999</v>
      </c>
      <c r="Z154" s="43">
        <f t="shared" si="65"/>
        <v>29.352119999999999</v>
      </c>
      <c r="AA154" s="12"/>
      <c r="AB154" s="22"/>
      <c r="AC154" s="22"/>
      <c r="AD154" s="12"/>
      <c r="AE154" s="12"/>
      <c r="AF154" s="12"/>
      <c r="AG154" s="13"/>
      <c r="AH154" s="13"/>
    </row>
    <row r="155" spans="1:34" x14ac:dyDescent="0.35">
      <c r="A155" s="23" t="str">
        <f t="shared" si="50"/>
        <v>2Gt-Retirement</v>
      </c>
      <c r="B155" s="24" t="s">
        <v>90</v>
      </c>
      <c r="C155" s="9" t="s">
        <v>91</v>
      </c>
      <c r="D155" s="30" t="s">
        <v>57</v>
      </c>
      <c r="E155" s="9" t="s">
        <v>58</v>
      </c>
      <c r="F155" s="9">
        <v>100</v>
      </c>
      <c r="G155" s="9">
        <v>2</v>
      </c>
      <c r="H155" s="9">
        <v>50</v>
      </c>
      <c r="I155" s="45" t="s">
        <v>59</v>
      </c>
      <c r="J155" s="45">
        <v>2035</v>
      </c>
      <c r="K155" s="63" t="s">
        <v>59</v>
      </c>
      <c r="L155" s="9" t="s">
        <v>59</v>
      </c>
      <c r="M155" s="9" t="s">
        <v>59</v>
      </c>
      <c r="N155" s="9" t="s">
        <v>59</v>
      </c>
      <c r="O155" s="33">
        <f t="shared" ref="O155:O165" si="66">O154</f>
        <v>0</v>
      </c>
      <c r="P155" s="9">
        <v>737</v>
      </c>
      <c r="Q155" s="9">
        <v>0</v>
      </c>
      <c r="R155" s="9" t="s">
        <v>59</v>
      </c>
      <c r="S155" s="9" t="s">
        <v>59</v>
      </c>
      <c r="T155" s="9" t="s">
        <v>59</v>
      </c>
      <c r="U155" s="9" t="s">
        <v>59</v>
      </c>
      <c r="V155" s="9" t="s">
        <v>59</v>
      </c>
      <c r="Y155" s="8">
        <v>-31.501799999999999</v>
      </c>
      <c r="Z155" s="46">
        <v>18.1143</v>
      </c>
      <c r="AA155" s="12"/>
      <c r="AB155" s="22"/>
      <c r="AC155" s="22"/>
      <c r="AD155" s="12"/>
      <c r="AE155" s="12"/>
      <c r="AF155" s="12"/>
      <c r="AG155" s="13"/>
      <c r="AH155" s="13"/>
    </row>
    <row r="156" spans="1:34" x14ac:dyDescent="0.35">
      <c r="A156" s="23" t="str">
        <f t="shared" si="50"/>
        <v>2Gt-Retirement</v>
      </c>
      <c r="B156" s="24" t="s">
        <v>92</v>
      </c>
      <c r="C156" s="25" t="s">
        <v>93</v>
      </c>
      <c r="D156" s="25" t="s">
        <v>57</v>
      </c>
      <c r="E156" s="25" t="s">
        <v>58</v>
      </c>
      <c r="F156" s="25">
        <v>1854</v>
      </c>
      <c r="G156" s="25">
        <v>930</v>
      </c>
      <c r="H156" s="25">
        <v>2</v>
      </c>
      <c r="I156" s="26" t="s">
        <v>59</v>
      </c>
      <c r="J156" s="26">
        <v>2047</v>
      </c>
      <c r="K156" s="44">
        <v>11.111000000000001</v>
      </c>
      <c r="L156" s="25">
        <v>8.5</v>
      </c>
      <c r="M156" s="25" t="s">
        <v>59</v>
      </c>
      <c r="N156" s="25" t="s">
        <v>59</v>
      </c>
      <c r="O156" s="37">
        <f t="shared" si="66"/>
        <v>0</v>
      </c>
      <c r="P156" s="25">
        <v>45</v>
      </c>
      <c r="Q156" s="25">
        <v>1187</v>
      </c>
      <c r="R156" s="47" t="s">
        <v>59</v>
      </c>
      <c r="S156" s="25" t="s">
        <v>59</v>
      </c>
      <c r="T156" s="25" t="s">
        <v>59</v>
      </c>
      <c r="U156" s="25" t="s">
        <v>59</v>
      </c>
      <c r="V156" s="25" t="s">
        <v>59</v>
      </c>
      <c r="W156" s="25"/>
      <c r="X156" s="25"/>
      <c r="Y156" s="28">
        <v>-33.673659999999998</v>
      </c>
      <c r="Z156" s="29">
        <v>18.42811</v>
      </c>
      <c r="AA156" s="12"/>
      <c r="AB156" s="22"/>
      <c r="AC156" s="22"/>
      <c r="AD156" s="12"/>
      <c r="AE156" s="12"/>
      <c r="AF156" s="12"/>
      <c r="AG156" s="13"/>
      <c r="AH156" s="13"/>
    </row>
    <row r="157" spans="1:34" x14ac:dyDescent="0.35">
      <c r="A157" s="23" t="str">
        <f t="shared" si="50"/>
        <v>2Gt-Retirement</v>
      </c>
      <c r="B157" s="24" t="s">
        <v>94</v>
      </c>
      <c r="C157" s="9" t="s">
        <v>95</v>
      </c>
      <c r="D157" s="9" t="s">
        <v>96</v>
      </c>
      <c r="E157" s="9" t="s">
        <v>58</v>
      </c>
      <c r="F157" s="9">
        <v>1000</v>
      </c>
      <c r="G157" s="9">
        <v>250</v>
      </c>
      <c r="H157" s="9">
        <v>4</v>
      </c>
      <c r="I157" s="45" t="s">
        <v>59</v>
      </c>
      <c r="J157" s="31" t="s">
        <v>75</v>
      </c>
      <c r="K157" s="63" t="s">
        <v>59</v>
      </c>
      <c r="L157" s="9" t="s">
        <v>59</v>
      </c>
      <c r="M157" s="9" t="s">
        <v>59</v>
      </c>
      <c r="N157" s="9" t="s">
        <v>59</v>
      </c>
      <c r="O157" s="33">
        <f t="shared" si="66"/>
        <v>0</v>
      </c>
      <c r="P157" s="9">
        <v>1E-4</v>
      </c>
      <c r="Q157" s="9">
        <v>222</v>
      </c>
      <c r="R157" s="48">
        <v>0.73699999999999999</v>
      </c>
      <c r="S157" s="9">
        <f>H157</f>
        <v>4</v>
      </c>
      <c r="T157" s="9">
        <f>G157</f>
        <v>250</v>
      </c>
      <c r="U157" s="9">
        <v>21.7</v>
      </c>
      <c r="V157" s="9" t="s">
        <v>59</v>
      </c>
      <c r="Y157" s="8">
        <v>-28.562830000000002</v>
      </c>
      <c r="Z157" s="46">
        <v>29.082750000000001</v>
      </c>
      <c r="AA157" s="12"/>
      <c r="AB157" s="22"/>
      <c r="AC157" s="22"/>
      <c r="AD157" s="12"/>
      <c r="AE157" s="12"/>
      <c r="AF157" s="12"/>
      <c r="AG157" s="13"/>
      <c r="AH157" s="13"/>
    </row>
    <row r="158" spans="1:34" x14ac:dyDescent="0.35">
      <c r="A158" s="23" t="str">
        <f t="shared" si="50"/>
        <v>2Gt-Retirement</v>
      </c>
      <c r="B158" s="24" t="s">
        <v>97</v>
      </c>
      <c r="C158" s="25" t="s">
        <v>95</v>
      </c>
      <c r="D158" s="25" t="s">
        <v>96</v>
      </c>
      <c r="E158" s="25" t="s">
        <v>58</v>
      </c>
      <c r="F158" s="40">
        <f>G158*H158</f>
        <v>1332</v>
      </c>
      <c r="G158" s="25">
        <v>333</v>
      </c>
      <c r="H158" s="25">
        <v>4</v>
      </c>
      <c r="I158" s="26" t="s">
        <v>59</v>
      </c>
      <c r="J158" s="26" t="s">
        <v>75</v>
      </c>
      <c r="K158" s="44" t="s">
        <v>59</v>
      </c>
      <c r="L158" s="25" t="s">
        <v>59</v>
      </c>
      <c r="M158" s="25" t="s">
        <v>59</v>
      </c>
      <c r="N158" s="25" t="s">
        <v>59</v>
      </c>
      <c r="O158" s="37">
        <f t="shared" si="66"/>
        <v>0</v>
      </c>
      <c r="P158" s="25">
        <v>2.0000000000000001E-4</v>
      </c>
      <c r="Q158" s="25">
        <v>2796</v>
      </c>
      <c r="R158" s="49">
        <v>0.78</v>
      </c>
      <c r="S158" s="25">
        <f>H158</f>
        <v>4</v>
      </c>
      <c r="T158" s="25">
        <f>G158</f>
        <v>333</v>
      </c>
      <c r="U158" s="25">
        <v>27.4</v>
      </c>
      <c r="V158" s="25" t="s">
        <v>59</v>
      </c>
      <c r="W158" s="25"/>
      <c r="X158" s="25"/>
      <c r="Y158" s="28">
        <v>-28.164999999999999</v>
      </c>
      <c r="Z158" s="29">
        <v>29.351199999999999</v>
      </c>
      <c r="AA158" s="12"/>
      <c r="AB158" s="22"/>
      <c r="AC158" s="22"/>
      <c r="AD158" s="12"/>
      <c r="AE158" s="12"/>
      <c r="AF158" s="12"/>
      <c r="AG158" s="13"/>
      <c r="AH158" s="13"/>
    </row>
    <row r="159" spans="1:34" x14ac:dyDescent="0.35">
      <c r="A159" s="23" t="str">
        <f t="shared" si="50"/>
        <v>2Gt-Retirement</v>
      </c>
      <c r="B159" s="24" t="s">
        <v>98</v>
      </c>
      <c r="C159" s="9" t="s">
        <v>95</v>
      </c>
      <c r="D159" s="9" t="s">
        <v>96</v>
      </c>
      <c r="E159" s="9" t="s">
        <v>58</v>
      </c>
      <c r="F159" s="9">
        <v>400</v>
      </c>
      <c r="G159" s="9">
        <v>200</v>
      </c>
      <c r="H159" s="9">
        <v>2</v>
      </c>
      <c r="I159" s="45" t="s">
        <v>59</v>
      </c>
      <c r="J159" s="31" t="s">
        <v>75</v>
      </c>
      <c r="K159" s="63" t="s">
        <v>59</v>
      </c>
      <c r="L159" s="9" t="s">
        <v>59</v>
      </c>
      <c r="M159" s="9" t="s">
        <v>59</v>
      </c>
      <c r="N159" s="9" t="s">
        <v>59</v>
      </c>
      <c r="O159" s="33">
        <f t="shared" si="66"/>
        <v>0</v>
      </c>
      <c r="P159" s="9">
        <v>2.9999999999999997E-4</v>
      </c>
      <c r="Q159" s="9">
        <v>222</v>
      </c>
      <c r="R159" s="48">
        <v>0.77900000000000003</v>
      </c>
      <c r="S159" s="9">
        <f>H159</f>
        <v>2</v>
      </c>
      <c r="T159" s="9">
        <f>G159</f>
        <v>200</v>
      </c>
      <c r="U159" s="9">
        <v>10</v>
      </c>
      <c r="V159" s="9" t="s">
        <v>59</v>
      </c>
      <c r="Y159" s="8">
        <v>-34.197220000000002</v>
      </c>
      <c r="Z159" s="46">
        <v>18.973610000000001</v>
      </c>
      <c r="AA159" s="12"/>
      <c r="AB159" s="22"/>
      <c r="AC159" s="22"/>
      <c r="AD159" s="12"/>
      <c r="AE159" s="12"/>
      <c r="AF159" s="12"/>
      <c r="AG159" s="13"/>
      <c r="AH159" s="13"/>
    </row>
    <row r="160" spans="1:34" x14ac:dyDescent="0.35">
      <c r="A160" s="23" t="str">
        <f t="shared" si="50"/>
        <v>2Gt-Retirement</v>
      </c>
      <c r="B160" s="24" t="s">
        <v>99</v>
      </c>
      <c r="C160" s="25" t="s">
        <v>100</v>
      </c>
      <c r="D160" s="25" t="s">
        <v>57</v>
      </c>
      <c r="E160" s="25" t="s">
        <v>58</v>
      </c>
      <c r="F160" s="40">
        <f t="shared" ref="F160:F165" si="67">G160*H160</f>
        <v>360</v>
      </c>
      <c r="G160" s="25">
        <v>90</v>
      </c>
      <c r="H160" s="25">
        <v>4</v>
      </c>
      <c r="I160" s="26" t="s">
        <v>59</v>
      </c>
      <c r="J160" s="26" t="s">
        <v>75</v>
      </c>
      <c r="K160" s="44" t="s">
        <v>59</v>
      </c>
      <c r="L160" s="25" t="s">
        <v>59</v>
      </c>
      <c r="M160" s="25" t="s">
        <v>59</v>
      </c>
      <c r="N160" s="25" t="s">
        <v>59</v>
      </c>
      <c r="O160" s="37">
        <f t="shared" si="66"/>
        <v>0</v>
      </c>
      <c r="P160" s="25">
        <v>350</v>
      </c>
      <c r="Q160" s="25">
        <v>0</v>
      </c>
      <c r="R160" s="47" t="s">
        <v>59</v>
      </c>
      <c r="S160" s="25" t="s">
        <v>59</v>
      </c>
      <c r="T160" s="25" t="s">
        <v>59</v>
      </c>
      <c r="U160" s="25" t="s">
        <v>59</v>
      </c>
      <c r="V160" s="25" t="s">
        <v>59</v>
      </c>
      <c r="W160" s="25"/>
      <c r="X160" s="25"/>
      <c r="Y160" s="28">
        <v>-30.62396</v>
      </c>
      <c r="Z160" s="29">
        <v>25.50403</v>
      </c>
      <c r="AA160" s="12"/>
      <c r="AB160" s="22"/>
      <c r="AC160" s="22"/>
      <c r="AD160" s="12"/>
      <c r="AE160" s="12"/>
      <c r="AF160" s="12"/>
      <c r="AG160" s="13"/>
      <c r="AH160" s="13"/>
    </row>
    <row r="161" spans="1:34" x14ac:dyDescent="0.35">
      <c r="A161" s="23" t="str">
        <f t="shared" si="50"/>
        <v>2Gt-Retirement</v>
      </c>
      <c r="B161" s="24" t="s">
        <v>101</v>
      </c>
      <c r="C161" s="9" t="s">
        <v>100</v>
      </c>
      <c r="D161" s="9" t="s">
        <v>57</v>
      </c>
      <c r="E161" s="9" t="s">
        <v>58</v>
      </c>
      <c r="F161" s="30">
        <f t="shared" si="67"/>
        <v>240</v>
      </c>
      <c r="G161" s="9">
        <v>120</v>
      </c>
      <c r="H161" s="9">
        <v>2</v>
      </c>
      <c r="I161" s="45" t="s">
        <v>59</v>
      </c>
      <c r="J161" s="31" t="s">
        <v>75</v>
      </c>
      <c r="K161" s="63" t="s">
        <v>59</v>
      </c>
      <c r="L161" s="9" t="s">
        <v>59</v>
      </c>
      <c r="M161" s="9" t="s">
        <v>59</v>
      </c>
      <c r="N161" s="9" t="s">
        <v>59</v>
      </c>
      <c r="O161" s="33">
        <f t="shared" si="66"/>
        <v>0</v>
      </c>
      <c r="P161" s="9">
        <v>350</v>
      </c>
      <c r="Q161" s="9">
        <v>0</v>
      </c>
      <c r="R161" s="9" t="s">
        <v>59</v>
      </c>
      <c r="S161" s="9" t="s">
        <v>59</v>
      </c>
      <c r="T161" s="9" t="s">
        <v>59</v>
      </c>
      <c r="U161" s="9" t="s">
        <v>59</v>
      </c>
      <c r="V161" s="9" t="s">
        <v>59</v>
      </c>
      <c r="Y161" s="8">
        <v>-29.993369999999999</v>
      </c>
      <c r="Z161" s="46">
        <v>24.733840000000001</v>
      </c>
      <c r="AA161" s="12"/>
      <c r="AB161" s="22"/>
      <c r="AC161" s="22"/>
      <c r="AD161" s="12"/>
      <c r="AE161" s="12"/>
      <c r="AF161" s="12"/>
      <c r="AG161" s="13"/>
      <c r="AH161" s="13"/>
    </row>
    <row r="162" spans="1:34" x14ac:dyDescent="0.35">
      <c r="A162" s="23" t="str">
        <f t="shared" si="50"/>
        <v>2Gt-Retirement</v>
      </c>
      <c r="B162" s="24" t="s">
        <v>102</v>
      </c>
      <c r="C162" s="25" t="s">
        <v>103</v>
      </c>
      <c r="D162" s="25" t="s">
        <v>57</v>
      </c>
      <c r="E162" s="25" t="s">
        <v>58</v>
      </c>
      <c r="F162" s="40">
        <f t="shared" si="67"/>
        <v>171</v>
      </c>
      <c r="G162" s="25">
        <v>57</v>
      </c>
      <c r="H162" s="25">
        <v>3</v>
      </c>
      <c r="I162" s="26" t="s">
        <v>59</v>
      </c>
      <c r="J162" s="26">
        <v>2026</v>
      </c>
      <c r="K162" s="44">
        <v>11.519</v>
      </c>
      <c r="L162" s="25">
        <v>284.39999999999998</v>
      </c>
      <c r="M162" s="25">
        <v>3.4</v>
      </c>
      <c r="N162" s="25">
        <v>3.4</v>
      </c>
      <c r="O162" s="37">
        <f t="shared" si="66"/>
        <v>0</v>
      </c>
      <c r="P162" s="25">
        <v>3</v>
      </c>
      <c r="Q162" s="25">
        <v>196</v>
      </c>
      <c r="R162" s="47" t="s">
        <v>59</v>
      </c>
      <c r="S162" s="25" t="s">
        <v>59</v>
      </c>
      <c r="T162" s="25" t="s">
        <v>59</v>
      </c>
      <c r="U162" s="25" t="s">
        <v>59</v>
      </c>
      <c r="V162" s="25" t="s">
        <v>59</v>
      </c>
      <c r="W162" s="25"/>
      <c r="X162" s="25"/>
      <c r="Y162" s="28">
        <v>-33.884079999999997</v>
      </c>
      <c r="Z162" s="29">
        <v>18.533609999999999</v>
      </c>
      <c r="AA162" s="12"/>
      <c r="AB162" s="22"/>
      <c r="AC162" s="22"/>
      <c r="AD162" s="12"/>
      <c r="AE162" s="12"/>
      <c r="AF162" s="12"/>
      <c r="AG162" s="13"/>
      <c r="AH162" s="13"/>
    </row>
    <row r="163" spans="1:34" x14ac:dyDescent="0.35">
      <c r="A163" s="23" t="str">
        <f t="shared" si="50"/>
        <v>2Gt-Retirement</v>
      </c>
      <c r="B163" s="24" t="s">
        <v>104</v>
      </c>
      <c r="C163" s="9" t="s">
        <v>103</v>
      </c>
      <c r="D163" s="9" t="s">
        <v>57</v>
      </c>
      <c r="E163" s="9" t="s">
        <v>58</v>
      </c>
      <c r="F163" s="30">
        <f t="shared" si="67"/>
        <v>1332</v>
      </c>
      <c r="G163" s="9">
        <v>148</v>
      </c>
      <c r="H163" s="9">
        <v>9</v>
      </c>
      <c r="I163" s="45" t="s">
        <v>59</v>
      </c>
      <c r="J163" s="45">
        <v>2039</v>
      </c>
      <c r="K163" s="63">
        <v>11.519</v>
      </c>
      <c r="L163" s="9">
        <v>263.39999999999998</v>
      </c>
      <c r="M163" s="9">
        <v>9</v>
      </c>
      <c r="N163" s="9">
        <v>9</v>
      </c>
      <c r="O163" s="33">
        <f t="shared" si="66"/>
        <v>0</v>
      </c>
      <c r="P163" s="9">
        <v>3</v>
      </c>
      <c r="Q163" s="9">
        <v>196</v>
      </c>
      <c r="R163" s="9" t="s">
        <v>59</v>
      </c>
      <c r="S163" s="9" t="s">
        <v>59</v>
      </c>
      <c r="T163" s="9" t="s">
        <v>59</v>
      </c>
      <c r="U163" s="9" t="s">
        <v>59</v>
      </c>
      <c r="V163" s="9" t="s">
        <v>59</v>
      </c>
      <c r="Y163" s="8">
        <v>-33.591999999999999</v>
      </c>
      <c r="Z163" s="46">
        <v>18.460699999999999</v>
      </c>
      <c r="AA163" s="12"/>
      <c r="AB163" s="22"/>
      <c r="AC163" s="22"/>
      <c r="AD163" s="12"/>
      <c r="AE163" s="12"/>
      <c r="AF163" s="12"/>
      <c r="AG163" s="13"/>
      <c r="AH163" s="13"/>
    </row>
    <row r="164" spans="1:34" x14ac:dyDescent="0.35">
      <c r="A164" s="23" t="str">
        <f t="shared" si="50"/>
        <v>2Gt-Retirement</v>
      </c>
      <c r="B164" s="24" t="s">
        <v>105</v>
      </c>
      <c r="C164" s="25" t="s">
        <v>103</v>
      </c>
      <c r="D164" s="25" t="s">
        <v>57</v>
      </c>
      <c r="E164" s="25" t="s">
        <v>58</v>
      </c>
      <c r="F164" s="40">
        <f t="shared" si="67"/>
        <v>740</v>
      </c>
      <c r="G164" s="25">
        <v>148</v>
      </c>
      <c r="H164" s="25">
        <v>5</v>
      </c>
      <c r="I164" s="26" t="s">
        <v>59</v>
      </c>
      <c r="J164" s="26">
        <v>2038</v>
      </c>
      <c r="K164" s="44">
        <v>11.519</v>
      </c>
      <c r="L164" s="25">
        <v>263.39999999999998</v>
      </c>
      <c r="M164" s="25">
        <v>9</v>
      </c>
      <c r="N164" s="25">
        <v>9</v>
      </c>
      <c r="O164" s="37">
        <f t="shared" si="66"/>
        <v>0</v>
      </c>
      <c r="P164" s="25">
        <v>3</v>
      </c>
      <c r="Q164" s="25">
        <v>196</v>
      </c>
      <c r="R164" s="47" t="s">
        <v>59</v>
      </c>
      <c r="S164" s="25" t="s">
        <v>59</v>
      </c>
      <c r="T164" s="25" t="s">
        <v>59</v>
      </c>
      <c r="U164" s="25" t="s">
        <v>59</v>
      </c>
      <c r="V164" s="25" t="s">
        <v>59</v>
      </c>
      <c r="W164" s="25"/>
      <c r="X164" s="25"/>
      <c r="Y164" s="28">
        <v>-34.165260000000004</v>
      </c>
      <c r="Z164" s="29">
        <v>21.96077</v>
      </c>
      <c r="AA164" s="12"/>
      <c r="AB164" s="22"/>
      <c r="AC164" s="22"/>
      <c r="AD164" s="12"/>
      <c r="AE164" s="12"/>
      <c r="AF164" s="12"/>
      <c r="AG164" s="13"/>
      <c r="AH164" s="13"/>
    </row>
    <row r="165" spans="1:34" x14ac:dyDescent="0.35">
      <c r="A165" s="23" t="str">
        <f t="shared" si="50"/>
        <v>2Gt-Retirement</v>
      </c>
      <c r="B165" s="51" t="s">
        <v>106</v>
      </c>
      <c r="C165" s="52" t="s">
        <v>103</v>
      </c>
      <c r="D165" s="52" t="s">
        <v>57</v>
      </c>
      <c r="E165" s="52" t="s">
        <v>58</v>
      </c>
      <c r="F165" s="53">
        <f t="shared" si="67"/>
        <v>171</v>
      </c>
      <c r="G165" s="52">
        <v>57</v>
      </c>
      <c r="H165" s="52">
        <v>3</v>
      </c>
      <c r="I165" s="54" t="s">
        <v>59</v>
      </c>
      <c r="J165" s="54">
        <v>2026</v>
      </c>
      <c r="K165" s="64">
        <v>11.519</v>
      </c>
      <c r="L165" s="52">
        <v>284.39999999999998</v>
      </c>
      <c r="M165" s="52">
        <v>3.4</v>
      </c>
      <c r="N165" s="52">
        <v>3.4</v>
      </c>
      <c r="O165" s="55">
        <f t="shared" si="66"/>
        <v>0</v>
      </c>
      <c r="P165" s="52">
        <v>3</v>
      </c>
      <c r="Q165" s="52">
        <v>196</v>
      </c>
      <c r="R165" s="52" t="s">
        <v>59</v>
      </c>
      <c r="S165" s="52" t="s">
        <v>59</v>
      </c>
      <c r="T165" s="52" t="s">
        <v>59</v>
      </c>
      <c r="U165" s="52" t="s">
        <v>59</v>
      </c>
      <c r="V165" s="52" t="s">
        <v>59</v>
      </c>
      <c r="W165" s="52"/>
      <c r="X165" s="52"/>
      <c r="Y165" s="56">
        <v>-33.027389999999997</v>
      </c>
      <c r="Z165" s="57">
        <v>27.88382</v>
      </c>
      <c r="AA165" s="12"/>
      <c r="AB165" s="22"/>
      <c r="AC165" s="22"/>
      <c r="AD165" s="12"/>
      <c r="AE165" s="12"/>
      <c r="AF165" s="12"/>
      <c r="AG165" s="13"/>
      <c r="AH165" s="13"/>
    </row>
  </sheetData>
  <autoFilter ref="A1:Z83" xr:uid="{00000000-0009-0000-0000-000001000000}"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4"/>
  <sheetViews>
    <sheetView zoomScaleNormal="100" workbookViewId="0">
      <pane xSplit="2" ySplit="1" topLeftCell="D2" activePane="bottomRight" state="frozen"/>
      <selection pane="topRight" activeCell="D1" sqref="D1"/>
      <selection pane="bottomLeft" activeCell="A2" sqref="A2"/>
      <selection pane="bottomRight" activeCell="D111" sqref="D111"/>
    </sheetView>
  </sheetViews>
  <sheetFormatPr defaultColWidth="8.54296875" defaultRowHeight="14.5" x14ac:dyDescent="0.35"/>
  <cols>
    <col min="1" max="1" width="7.36328125" customWidth="1"/>
    <col min="2" max="2" width="31.6328125" customWidth="1"/>
    <col min="3" max="3" width="14" style="9" customWidth="1"/>
    <col min="4" max="4" width="18.36328125" style="9" customWidth="1"/>
    <col min="5" max="6" width="18.453125" style="9" customWidth="1"/>
    <col min="7" max="7" width="21.54296875" style="9" customWidth="1"/>
    <col min="8" max="9" width="15.6328125" style="9" customWidth="1"/>
    <col min="10" max="10" width="19.90625" style="9" customWidth="1"/>
    <col min="11" max="11" width="23.7265625" style="9" customWidth="1"/>
    <col min="12" max="14" width="15.6328125" style="9" customWidth="1"/>
    <col min="15" max="15" width="17.54296875" style="9" customWidth="1"/>
    <col min="16" max="17" width="15.6328125" style="9" customWidth="1"/>
    <col min="18" max="18" width="18" style="9" customWidth="1"/>
    <col min="19" max="23" width="15.6328125" style="9" customWidth="1"/>
    <col min="24" max="25" width="15.6328125" style="8" customWidth="1"/>
    <col min="1023" max="1024" width="9.08984375" customWidth="1"/>
  </cols>
  <sheetData>
    <row r="1" spans="1:25" ht="51" x14ac:dyDescent="0.35">
      <c r="B1" s="2" t="s">
        <v>30</v>
      </c>
      <c r="C1" s="10" t="s">
        <v>107</v>
      </c>
      <c r="D1" s="10" t="s">
        <v>31</v>
      </c>
      <c r="E1" s="10" t="s">
        <v>32</v>
      </c>
      <c r="F1" s="10" t="s">
        <v>33</v>
      </c>
      <c r="G1" s="11" t="s">
        <v>34</v>
      </c>
      <c r="H1" s="10" t="s">
        <v>35</v>
      </c>
      <c r="I1" s="10" t="s">
        <v>36</v>
      </c>
      <c r="J1" s="10" t="s">
        <v>37</v>
      </c>
      <c r="K1" s="10" t="s">
        <v>38</v>
      </c>
      <c r="L1" s="10" t="s">
        <v>39</v>
      </c>
      <c r="M1" s="10" t="s">
        <v>40</v>
      </c>
      <c r="N1" s="10" t="s">
        <v>41</v>
      </c>
      <c r="O1" s="10" t="s">
        <v>42</v>
      </c>
      <c r="P1" s="10" t="s">
        <v>43</v>
      </c>
      <c r="Q1" s="10" t="s">
        <v>44</v>
      </c>
      <c r="R1" s="10" t="s">
        <v>45</v>
      </c>
      <c r="S1" s="10" t="s">
        <v>46</v>
      </c>
      <c r="T1" s="10" t="s">
        <v>47</v>
      </c>
      <c r="U1" s="10" t="s">
        <v>48</v>
      </c>
      <c r="V1" s="10" t="s">
        <v>49</v>
      </c>
      <c r="W1" s="10" t="s">
        <v>50</v>
      </c>
      <c r="X1" s="3" t="s">
        <v>53</v>
      </c>
      <c r="Y1" s="3" t="s">
        <v>54</v>
      </c>
    </row>
    <row r="2" spans="1:25" x14ac:dyDescent="0.35">
      <c r="A2" s="15" t="s">
        <v>9</v>
      </c>
      <c r="B2" s="65" t="s">
        <v>108</v>
      </c>
      <c r="C2" s="66" t="s">
        <v>109</v>
      </c>
      <c r="D2" s="17" t="s">
        <v>110</v>
      </c>
      <c r="E2" s="17" t="s">
        <v>57</v>
      </c>
      <c r="F2" s="17" t="s">
        <v>58</v>
      </c>
      <c r="G2" s="17">
        <v>9.65</v>
      </c>
      <c r="H2" s="17" t="s">
        <v>59</v>
      </c>
      <c r="I2" s="17" t="s">
        <v>59</v>
      </c>
      <c r="J2" s="18" t="s">
        <v>59</v>
      </c>
      <c r="K2" s="18">
        <v>2039</v>
      </c>
      <c r="L2" s="17" t="s">
        <v>59</v>
      </c>
      <c r="M2" s="17" t="s">
        <v>59</v>
      </c>
      <c r="N2" s="17" t="s">
        <v>59</v>
      </c>
      <c r="O2" s="17" t="s">
        <v>59</v>
      </c>
      <c r="P2" s="19">
        <v>0</v>
      </c>
      <c r="Q2" s="17">
        <v>3649</v>
      </c>
      <c r="R2" s="17">
        <v>0</v>
      </c>
      <c r="S2" s="17" t="s">
        <v>59</v>
      </c>
      <c r="T2" s="17" t="s">
        <v>59</v>
      </c>
      <c r="U2" s="17" t="s">
        <v>59</v>
      </c>
      <c r="V2" s="17" t="s">
        <v>59</v>
      </c>
      <c r="W2" s="17" t="s">
        <v>59</v>
      </c>
      <c r="X2" s="20">
        <v>-29.350149999999999</v>
      </c>
      <c r="Y2" s="21">
        <v>21.153960000000001</v>
      </c>
    </row>
    <row r="3" spans="1:25" x14ac:dyDescent="0.35">
      <c r="A3" s="23" t="s">
        <v>9</v>
      </c>
      <c r="B3" s="67" t="s">
        <v>111</v>
      </c>
      <c r="C3" s="68" t="s">
        <v>109</v>
      </c>
      <c r="D3" s="9" t="s">
        <v>91</v>
      </c>
      <c r="E3" s="9" t="s">
        <v>57</v>
      </c>
      <c r="F3" s="9" t="s">
        <v>58</v>
      </c>
      <c r="G3" s="9">
        <v>135.80000000000001</v>
      </c>
      <c r="H3" s="9" t="s">
        <v>59</v>
      </c>
      <c r="I3" s="9" t="s">
        <v>59</v>
      </c>
      <c r="J3" s="45" t="s">
        <v>59</v>
      </c>
      <c r="K3" s="45">
        <v>2034</v>
      </c>
      <c r="L3" s="9" t="s">
        <v>59</v>
      </c>
      <c r="M3" s="9" t="s">
        <v>59</v>
      </c>
      <c r="N3" s="9" t="s">
        <v>59</v>
      </c>
      <c r="O3" s="9" t="s">
        <v>59</v>
      </c>
      <c r="P3" s="69">
        <v>0</v>
      </c>
      <c r="Q3" s="9">
        <v>1513</v>
      </c>
      <c r="R3" s="9">
        <v>0</v>
      </c>
      <c r="S3" s="9" t="s">
        <v>59</v>
      </c>
      <c r="T3" s="9" t="s">
        <v>59</v>
      </c>
      <c r="U3" s="9" t="s">
        <v>59</v>
      </c>
      <c r="V3" s="9" t="s">
        <v>59</v>
      </c>
      <c r="W3" s="9" t="s">
        <v>59</v>
      </c>
      <c r="X3" s="8">
        <v>-32.746063646340197</v>
      </c>
      <c r="Y3" s="46">
        <v>25.807017154113002</v>
      </c>
    </row>
    <row r="4" spans="1:25" x14ac:dyDescent="0.35">
      <c r="A4" s="23" t="s">
        <v>9</v>
      </c>
      <c r="B4" s="67" t="s">
        <v>112</v>
      </c>
      <c r="C4" s="68" t="s">
        <v>109</v>
      </c>
      <c r="D4" s="25" t="s">
        <v>91</v>
      </c>
      <c r="E4" s="25" t="s">
        <v>57</v>
      </c>
      <c r="F4" s="25" t="s">
        <v>58</v>
      </c>
      <c r="G4" s="25">
        <v>27</v>
      </c>
      <c r="H4" s="25" t="s">
        <v>59</v>
      </c>
      <c r="I4" s="25" t="s">
        <v>59</v>
      </c>
      <c r="J4" s="26" t="s">
        <v>59</v>
      </c>
      <c r="K4" s="26">
        <v>2034</v>
      </c>
      <c r="L4" s="25" t="s">
        <v>59</v>
      </c>
      <c r="M4" s="25" t="s">
        <v>59</v>
      </c>
      <c r="N4" s="25" t="s">
        <v>59</v>
      </c>
      <c r="O4" s="25" t="s">
        <v>59</v>
      </c>
      <c r="P4" s="70">
        <v>0</v>
      </c>
      <c r="Q4" s="25">
        <v>1513</v>
      </c>
      <c r="R4" s="25">
        <v>0</v>
      </c>
      <c r="S4" s="25" t="s">
        <v>59</v>
      </c>
      <c r="T4" s="25" t="s">
        <v>59</v>
      </c>
      <c r="U4" s="25" t="s">
        <v>59</v>
      </c>
      <c r="V4" s="25" t="s">
        <v>59</v>
      </c>
      <c r="W4" s="25" t="s">
        <v>59</v>
      </c>
      <c r="X4" s="28">
        <v>-34.232370000000003</v>
      </c>
      <c r="Y4" s="29">
        <v>19.42878</v>
      </c>
    </row>
    <row r="5" spans="1:25" x14ac:dyDescent="0.35">
      <c r="A5" s="23" t="s">
        <v>9</v>
      </c>
      <c r="B5" s="67" t="s">
        <v>113</v>
      </c>
      <c r="C5" s="68" t="s">
        <v>109</v>
      </c>
      <c r="D5" s="9" t="s">
        <v>110</v>
      </c>
      <c r="E5" s="9" t="s">
        <v>57</v>
      </c>
      <c r="F5" s="9" t="s">
        <v>58</v>
      </c>
      <c r="G5" s="9">
        <v>45.6</v>
      </c>
      <c r="H5" s="9" t="s">
        <v>59</v>
      </c>
      <c r="I5" s="9" t="s">
        <v>59</v>
      </c>
      <c r="J5" s="45" t="s">
        <v>59</v>
      </c>
      <c r="K5" s="45">
        <f>K2</f>
        <v>2039</v>
      </c>
      <c r="L5" s="9" t="s">
        <v>59</v>
      </c>
      <c r="M5" s="9" t="s">
        <v>59</v>
      </c>
      <c r="N5" s="9" t="s">
        <v>59</v>
      </c>
      <c r="O5" s="9" t="s">
        <v>59</v>
      </c>
      <c r="P5" s="69">
        <v>0</v>
      </c>
      <c r="Q5" s="9">
        <v>3649</v>
      </c>
      <c r="R5" s="9">
        <v>0</v>
      </c>
      <c r="S5" s="9" t="s">
        <v>59</v>
      </c>
      <c r="T5" s="9" t="s">
        <v>59</v>
      </c>
      <c r="U5" s="9" t="s">
        <v>59</v>
      </c>
      <c r="V5" s="9" t="s">
        <v>59</v>
      </c>
      <c r="W5" s="9" t="s">
        <v>59</v>
      </c>
      <c r="X5" s="8">
        <v>-30.659949999999998</v>
      </c>
      <c r="Y5" s="46">
        <v>24.01981</v>
      </c>
    </row>
    <row r="6" spans="1:25" x14ac:dyDescent="0.35">
      <c r="A6" s="23" t="s">
        <v>9</v>
      </c>
      <c r="B6" s="67" t="s">
        <v>114</v>
      </c>
      <c r="C6" s="68" t="s">
        <v>109</v>
      </c>
      <c r="D6" s="25" t="s">
        <v>91</v>
      </c>
      <c r="E6" s="25" t="s">
        <v>57</v>
      </c>
      <c r="F6" s="25" t="s">
        <v>58</v>
      </c>
      <c r="G6" s="25">
        <v>97.53</v>
      </c>
      <c r="H6" s="25" t="s">
        <v>59</v>
      </c>
      <c r="I6" s="25" t="s">
        <v>59</v>
      </c>
      <c r="J6" s="26" t="s">
        <v>59</v>
      </c>
      <c r="K6" s="26">
        <v>2034</v>
      </c>
      <c r="L6" s="25" t="s">
        <v>59</v>
      </c>
      <c r="M6" s="25" t="s">
        <v>59</v>
      </c>
      <c r="N6" s="25" t="s">
        <v>59</v>
      </c>
      <c r="O6" s="25" t="s">
        <v>59</v>
      </c>
      <c r="P6" s="70">
        <v>0</v>
      </c>
      <c r="Q6" s="25">
        <v>1513</v>
      </c>
      <c r="R6" s="25">
        <v>0</v>
      </c>
      <c r="S6" s="25" t="s">
        <v>59</v>
      </c>
      <c r="T6" s="25" t="s">
        <v>59</v>
      </c>
      <c r="U6" s="25" t="s">
        <v>59</v>
      </c>
      <c r="V6" s="25" t="s">
        <v>59</v>
      </c>
      <c r="W6" s="25" t="s">
        <v>59</v>
      </c>
      <c r="X6" s="28">
        <v>-31.396281749242</v>
      </c>
      <c r="Y6" s="29">
        <v>26.353794968770501</v>
      </c>
    </row>
    <row r="7" spans="1:25" s="9" customFormat="1" x14ac:dyDescent="0.35">
      <c r="A7" s="23" t="s">
        <v>9</v>
      </c>
      <c r="B7" s="67" t="s">
        <v>115</v>
      </c>
      <c r="C7" s="68" t="s">
        <v>109</v>
      </c>
      <c r="D7" s="9" t="s">
        <v>110</v>
      </c>
      <c r="E7" s="9" t="s">
        <v>57</v>
      </c>
      <c r="F7" s="9" t="s">
        <v>58</v>
      </c>
      <c r="G7" s="9">
        <v>9.9</v>
      </c>
      <c r="H7" s="9" t="s">
        <v>59</v>
      </c>
      <c r="I7" s="9" t="s">
        <v>59</v>
      </c>
      <c r="J7" s="45" t="s">
        <v>59</v>
      </c>
      <c r="K7" s="45">
        <f>K5</f>
        <v>2039</v>
      </c>
      <c r="L7" s="9" t="s">
        <v>59</v>
      </c>
      <c r="M7" s="9" t="s">
        <v>59</v>
      </c>
      <c r="N7" s="9" t="s">
        <v>59</v>
      </c>
      <c r="O7" s="9" t="s">
        <v>59</v>
      </c>
      <c r="P7" s="69">
        <v>0</v>
      </c>
      <c r="Q7" s="9">
        <v>3649</v>
      </c>
      <c r="R7" s="9">
        <v>0</v>
      </c>
      <c r="S7" s="9" t="s">
        <v>59</v>
      </c>
      <c r="T7" s="9" t="s">
        <v>59</v>
      </c>
      <c r="U7" s="9" t="s">
        <v>59</v>
      </c>
      <c r="V7" s="9" t="s">
        <v>59</v>
      </c>
      <c r="W7" s="9" t="s">
        <v>59</v>
      </c>
      <c r="X7" s="8">
        <v>-29.115135854396001</v>
      </c>
      <c r="Y7" s="46">
        <v>23.7490965967927</v>
      </c>
    </row>
    <row r="8" spans="1:25" s="9" customFormat="1" x14ac:dyDescent="0.35">
      <c r="A8" s="23" t="s">
        <v>9</v>
      </c>
      <c r="B8" s="67" t="s">
        <v>116</v>
      </c>
      <c r="C8" s="68" t="s">
        <v>109</v>
      </c>
      <c r="D8" s="25" t="s">
        <v>110</v>
      </c>
      <c r="E8" s="25" t="s">
        <v>57</v>
      </c>
      <c r="F8" s="25" t="s">
        <v>58</v>
      </c>
      <c r="G8" s="25">
        <v>19.899999999999999</v>
      </c>
      <c r="H8" s="25" t="s">
        <v>59</v>
      </c>
      <c r="I8" s="25" t="s">
        <v>59</v>
      </c>
      <c r="J8" s="26" t="s">
        <v>59</v>
      </c>
      <c r="K8" s="26">
        <f>K7</f>
        <v>2039</v>
      </c>
      <c r="L8" s="25" t="s">
        <v>59</v>
      </c>
      <c r="M8" s="25" t="s">
        <v>59</v>
      </c>
      <c r="N8" s="25" t="s">
        <v>59</v>
      </c>
      <c r="O8" s="25" t="s">
        <v>59</v>
      </c>
      <c r="P8" s="70">
        <v>0</v>
      </c>
      <c r="Q8" s="25">
        <v>3649</v>
      </c>
      <c r="R8" s="25">
        <v>0</v>
      </c>
      <c r="S8" s="25" t="s">
        <v>59</v>
      </c>
      <c r="T8" s="25" t="s">
        <v>59</v>
      </c>
      <c r="U8" s="25" t="s">
        <v>59</v>
      </c>
      <c r="V8" s="25" t="s">
        <v>59</v>
      </c>
      <c r="W8" s="25" t="s">
        <v>59</v>
      </c>
      <c r="X8" s="28">
        <v>-29.115135854396001</v>
      </c>
      <c r="Y8" s="29">
        <v>23.7490965967927</v>
      </c>
    </row>
    <row r="9" spans="1:25" s="9" customFormat="1" x14ac:dyDescent="0.35">
      <c r="A9" s="23" t="s">
        <v>9</v>
      </c>
      <c r="B9" s="67" t="s">
        <v>117</v>
      </c>
      <c r="C9" s="68" t="s">
        <v>109</v>
      </c>
      <c r="D9" s="9" t="s">
        <v>91</v>
      </c>
      <c r="E9" s="9" t="s">
        <v>57</v>
      </c>
      <c r="F9" s="9" t="s">
        <v>58</v>
      </c>
      <c r="G9" s="9">
        <v>135.11000000000001</v>
      </c>
      <c r="H9" s="9" t="s">
        <v>59</v>
      </c>
      <c r="I9" s="9" t="s">
        <v>59</v>
      </c>
      <c r="J9" s="45" t="s">
        <v>59</v>
      </c>
      <c r="K9" s="45">
        <v>2034</v>
      </c>
      <c r="L9" s="9" t="s">
        <v>59</v>
      </c>
      <c r="M9" s="9" t="s">
        <v>59</v>
      </c>
      <c r="N9" s="9" t="s">
        <v>59</v>
      </c>
      <c r="O9" s="9" t="s">
        <v>59</v>
      </c>
      <c r="P9" s="69">
        <v>0</v>
      </c>
      <c r="Q9" s="9">
        <v>1513</v>
      </c>
      <c r="R9" s="9">
        <v>0</v>
      </c>
      <c r="S9" s="9" t="s">
        <v>59</v>
      </c>
      <c r="T9" s="9" t="s">
        <v>59</v>
      </c>
      <c r="U9" s="9" t="s">
        <v>59</v>
      </c>
      <c r="V9" s="9" t="s">
        <v>59</v>
      </c>
      <c r="W9" s="9" t="s">
        <v>59</v>
      </c>
      <c r="X9" s="8">
        <v>-34.0504867484226</v>
      </c>
      <c r="Y9" s="46">
        <v>24.9060733313712</v>
      </c>
    </row>
    <row r="10" spans="1:25" s="9" customFormat="1" x14ac:dyDescent="0.35">
      <c r="A10" s="23" t="s">
        <v>9</v>
      </c>
      <c r="B10" s="67" t="s">
        <v>118</v>
      </c>
      <c r="C10" s="68" t="s">
        <v>109</v>
      </c>
      <c r="D10" s="25" t="s">
        <v>110</v>
      </c>
      <c r="E10" s="25" t="s">
        <v>57</v>
      </c>
      <c r="F10" s="25" t="s">
        <v>58</v>
      </c>
      <c r="G10" s="25">
        <v>72.400000000000006</v>
      </c>
      <c r="H10" s="25" t="s">
        <v>59</v>
      </c>
      <c r="I10" s="25" t="s">
        <v>59</v>
      </c>
      <c r="J10" s="26" t="s">
        <v>59</v>
      </c>
      <c r="K10" s="26">
        <f>K8</f>
        <v>2039</v>
      </c>
      <c r="L10" s="25" t="s">
        <v>59</v>
      </c>
      <c r="M10" s="25" t="s">
        <v>59</v>
      </c>
      <c r="N10" s="25" t="s">
        <v>59</v>
      </c>
      <c r="O10" s="25" t="s">
        <v>59</v>
      </c>
      <c r="P10" s="70">
        <v>0</v>
      </c>
      <c r="Q10" s="25">
        <v>3649</v>
      </c>
      <c r="R10" s="25">
        <v>0</v>
      </c>
      <c r="S10" s="25" t="s">
        <v>59</v>
      </c>
      <c r="T10" s="25" t="s">
        <v>59</v>
      </c>
      <c r="U10" s="25" t="s">
        <v>59</v>
      </c>
      <c r="V10" s="25" t="s">
        <v>59</v>
      </c>
      <c r="W10" s="25" t="s">
        <v>59</v>
      </c>
      <c r="X10" s="28">
        <v>-30.437897824878402</v>
      </c>
      <c r="Y10" s="29">
        <v>24.470440941304901</v>
      </c>
    </row>
    <row r="11" spans="1:25" s="9" customFormat="1" x14ac:dyDescent="0.35">
      <c r="A11" s="23" t="s">
        <v>9</v>
      </c>
      <c r="B11" s="67" t="s">
        <v>119</v>
      </c>
      <c r="C11" s="68" t="s">
        <v>109</v>
      </c>
      <c r="D11" s="9" t="s">
        <v>120</v>
      </c>
      <c r="E11" s="9" t="s">
        <v>57</v>
      </c>
      <c r="F11" s="9" t="s">
        <v>58</v>
      </c>
      <c r="G11" s="9">
        <v>100</v>
      </c>
      <c r="H11" s="9" t="s">
        <v>59</v>
      </c>
      <c r="I11" s="9" t="s">
        <v>59</v>
      </c>
      <c r="J11" s="45" t="s">
        <v>59</v>
      </c>
      <c r="K11" s="45">
        <v>2045</v>
      </c>
      <c r="L11" s="9" t="s">
        <v>59</v>
      </c>
      <c r="M11" s="9" t="s">
        <v>59</v>
      </c>
      <c r="N11" s="9" t="s">
        <v>59</v>
      </c>
      <c r="O11" s="9" t="s">
        <v>59</v>
      </c>
      <c r="P11" s="69">
        <v>0</v>
      </c>
      <c r="Q11" s="9">
        <v>3554</v>
      </c>
      <c r="R11" s="9">
        <v>0</v>
      </c>
      <c r="S11" s="9" t="s">
        <v>59</v>
      </c>
      <c r="T11" s="9" t="s">
        <v>59</v>
      </c>
      <c r="U11" s="9" t="s">
        <v>59</v>
      </c>
      <c r="V11" s="9" t="s">
        <v>59</v>
      </c>
      <c r="W11" s="9">
        <v>3</v>
      </c>
      <c r="X11" s="8">
        <v>-28.525200000000002</v>
      </c>
      <c r="Y11" s="46">
        <v>19.3535</v>
      </c>
    </row>
    <row r="12" spans="1:25" s="9" customFormat="1" x14ac:dyDescent="0.35">
      <c r="A12" s="23" t="s">
        <v>9</v>
      </c>
      <c r="B12" s="67" t="s">
        <v>121</v>
      </c>
      <c r="C12" s="68" t="s">
        <v>109</v>
      </c>
      <c r="D12" s="25" t="s">
        <v>120</v>
      </c>
      <c r="E12" s="25" t="s">
        <v>57</v>
      </c>
      <c r="F12" s="25" t="s">
        <v>58</v>
      </c>
      <c r="G12" s="25">
        <v>50</v>
      </c>
      <c r="H12" s="25"/>
      <c r="I12" s="25"/>
      <c r="J12" s="26" t="s">
        <v>59</v>
      </c>
      <c r="K12" s="26">
        <v>2045</v>
      </c>
      <c r="L12" s="25" t="s">
        <v>59</v>
      </c>
      <c r="M12" s="25" t="s">
        <v>59</v>
      </c>
      <c r="N12" s="25" t="s">
        <v>59</v>
      </c>
      <c r="O12" s="25" t="s">
        <v>59</v>
      </c>
      <c r="P12" s="70">
        <v>0</v>
      </c>
      <c r="Q12" s="25">
        <v>3554</v>
      </c>
      <c r="R12" s="25">
        <v>0</v>
      </c>
      <c r="S12" s="25" t="s">
        <v>59</v>
      </c>
      <c r="T12" s="25" t="s">
        <v>59</v>
      </c>
      <c r="U12" s="25" t="s">
        <v>59</v>
      </c>
      <c r="V12" s="25" t="s">
        <v>59</v>
      </c>
      <c r="W12" s="25">
        <v>6</v>
      </c>
      <c r="X12" s="28">
        <v>-28.321400000000001</v>
      </c>
      <c r="Y12" s="29">
        <v>21.439</v>
      </c>
    </row>
    <row r="13" spans="1:25" s="9" customFormat="1" x14ac:dyDescent="0.35">
      <c r="A13" s="23" t="s">
        <v>9</v>
      </c>
      <c r="B13" s="67" t="s">
        <v>122</v>
      </c>
      <c r="C13" s="68" t="s">
        <v>109</v>
      </c>
      <c r="D13" s="9" t="s">
        <v>110</v>
      </c>
      <c r="E13" s="9" t="s">
        <v>57</v>
      </c>
      <c r="F13" s="9" t="s">
        <v>58</v>
      </c>
      <c r="G13" s="9">
        <v>9.65</v>
      </c>
      <c r="H13" s="9" t="s">
        <v>59</v>
      </c>
      <c r="I13" s="9" t="s">
        <v>59</v>
      </c>
      <c r="J13" s="45" t="s">
        <v>59</v>
      </c>
      <c r="K13" s="45">
        <f>K10</f>
        <v>2039</v>
      </c>
      <c r="L13" s="9" t="s">
        <v>59</v>
      </c>
      <c r="M13" s="9" t="s">
        <v>59</v>
      </c>
      <c r="N13" s="9" t="s">
        <v>59</v>
      </c>
      <c r="O13" s="9" t="s">
        <v>59</v>
      </c>
      <c r="P13" s="69">
        <v>0</v>
      </c>
      <c r="Q13" s="9">
        <v>3649</v>
      </c>
      <c r="R13" s="9">
        <v>0</v>
      </c>
      <c r="S13" s="9" t="s">
        <v>59</v>
      </c>
      <c r="T13" s="9" t="s">
        <v>59</v>
      </c>
      <c r="U13" s="9" t="s">
        <v>59</v>
      </c>
      <c r="V13" s="9" t="s">
        <v>59</v>
      </c>
      <c r="W13" s="9" t="s">
        <v>59</v>
      </c>
      <c r="X13" s="8">
        <v>-29.162091148510498</v>
      </c>
      <c r="Y13" s="46">
        <v>19.386264306318001</v>
      </c>
    </row>
    <row r="14" spans="1:25" s="9" customFormat="1" x14ac:dyDescent="0.35">
      <c r="A14" s="23" t="s">
        <v>9</v>
      </c>
      <c r="B14" s="67" t="s">
        <v>123</v>
      </c>
      <c r="C14" s="68" t="s">
        <v>109</v>
      </c>
      <c r="D14" s="25" t="s">
        <v>91</v>
      </c>
      <c r="E14" s="25" t="s">
        <v>57</v>
      </c>
      <c r="F14" s="25" t="s">
        <v>58</v>
      </c>
      <c r="G14" s="25">
        <v>77.7</v>
      </c>
      <c r="H14" s="25" t="s">
        <v>59</v>
      </c>
      <c r="I14" s="25" t="s">
        <v>59</v>
      </c>
      <c r="J14" s="26" t="s">
        <v>59</v>
      </c>
      <c r="K14" s="26">
        <v>2034</v>
      </c>
      <c r="L14" s="25" t="s">
        <v>59</v>
      </c>
      <c r="M14" s="25" t="s">
        <v>59</v>
      </c>
      <c r="N14" s="25" t="s">
        <v>59</v>
      </c>
      <c r="O14" s="25" t="s">
        <v>59</v>
      </c>
      <c r="P14" s="70">
        <v>0</v>
      </c>
      <c r="Q14" s="25">
        <v>1513</v>
      </c>
      <c r="R14" s="25">
        <v>0</v>
      </c>
      <c r="S14" s="25" t="s">
        <v>59</v>
      </c>
      <c r="T14" s="25" t="s">
        <v>59</v>
      </c>
      <c r="U14" s="25" t="s">
        <v>59</v>
      </c>
      <c r="V14" s="25" t="s">
        <v>59</v>
      </c>
      <c r="W14" s="25" t="s">
        <v>59</v>
      </c>
      <c r="X14" s="28">
        <v>-34.001606610332303</v>
      </c>
      <c r="Y14" s="29">
        <v>24.7416286318375</v>
      </c>
    </row>
    <row r="15" spans="1:25" s="9" customFormat="1" x14ac:dyDescent="0.35">
      <c r="A15" s="23" t="s">
        <v>9</v>
      </c>
      <c r="B15" s="67" t="s">
        <v>124</v>
      </c>
      <c r="C15" s="68" t="s">
        <v>109</v>
      </c>
      <c r="D15" s="9" t="s">
        <v>110</v>
      </c>
      <c r="E15" s="9" t="s">
        <v>57</v>
      </c>
      <c r="F15" s="9" t="s">
        <v>58</v>
      </c>
      <c r="G15" s="9">
        <v>64</v>
      </c>
      <c r="H15" s="9" t="s">
        <v>59</v>
      </c>
      <c r="I15" s="9" t="s">
        <v>59</v>
      </c>
      <c r="J15" s="45" t="s">
        <v>59</v>
      </c>
      <c r="K15" s="45">
        <f>K13</f>
        <v>2039</v>
      </c>
      <c r="L15" s="9" t="s">
        <v>59</v>
      </c>
      <c r="M15" s="9" t="s">
        <v>59</v>
      </c>
      <c r="N15" s="9" t="s">
        <v>59</v>
      </c>
      <c r="O15" s="9" t="s">
        <v>59</v>
      </c>
      <c r="P15" s="69">
        <v>0</v>
      </c>
      <c r="Q15" s="9">
        <v>3649</v>
      </c>
      <c r="R15" s="9">
        <v>0</v>
      </c>
      <c r="S15" s="9" t="s">
        <v>59</v>
      </c>
      <c r="T15" s="9" t="s">
        <v>59</v>
      </c>
      <c r="U15" s="9" t="s">
        <v>59</v>
      </c>
      <c r="V15" s="9" t="s">
        <v>59</v>
      </c>
      <c r="W15" s="9" t="s">
        <v>59</v>
      </c>
      <c r="X15" s="8">
        <v>-28.309522111023199</v>
      </c>
      <c r="Y15" s="46">
        <v>23.104063371285399</v>
      </c>
    </row>
    <row r="16" spans="1:25" s="9" customFormat="1" x14ac:dyDescent="0.35">
      <c r="A16" s="23" t="s">
        <v>9</v>
      </c>
      <c r="B16" s="67" t="s">
        <v>125</v>
      </c>
      <c r="C16" s="68" t="s">
        <v>109</v>
      </c>
      <c r="D16" s="25" t="s">
        <v>110</v>
      </c>
      <c r="E16" s="25" t="s">
        <v>57</v>
      </c>
      <c r="F16" s="25" t="s">
        <v>58</v>
      </c>
      <c r="G16" s="25">
        <v>64</v>
      </c>
      <c r="H16" s="25" t="s">
        <v>59</v>
      </c>
      <c r="I16" s="25" t="s">
        <v>59</v>
      </c>
      <c r="J16" s="26" t="s">
        <v>59</v>
      </c>
      <c r="K16" s="26">
        <f>K15</f>
        <v>2039</v>
      </c>
      <c r="L16" s="25" t="s">
        <v>59</v>
      </c>
      <c r="M16" s="25" t="s">
        <v>59</v>
      </c>
      <c r="N16" s="25" t="s">
        <v>59</v>
      </c>
      <c r="O16" s="25" t="s">
        <v>59</v>
      </c>
      <c r="P16" s="70">
        <v>0</v>
      </c>
      <c r="Q16" s="25">
        <v>3649</v>
      </c>
      <c r="R16" s="25">
        <v>0</v>
      </c>
      <c r="S16" s="25" t="s">
        <v>59</v>
      </c>
      <c r="T16" s="25" t="s">
        <v>59</v>
      </c>
      <c r="U16" s="25" t="s">
        <v>59</v>
      </c>
      <c r="V16" s="25" t="s">
        <v>59</v>
      </c>
      <c r="W16" s="25" t="s">
        <v>59</v>
      </c>
      <c r="X16" s="28">
        <v>-29.1121361717905</v>
      </c>
      <c r="Y16" s="29">
        <v>26.215664708397899</v>
      </c>
    </row>
    <row r="17" spans="1:25" s="9" customFormat="1" x14ac:dyDescent="0.35">
      <c r="A17" s="23" t="s">
        <v>9</v>
      </c>
      <c r="B17" s="67" t="s">
        <v>126</v>
      </c>
      <c r="C17" s="68" t="s">
        <v>109</v>
      </c>
      <c r="D17" s="9" t="s">
        <v>91</v>
      </c>
      <c r="E17" s="9" t="s">
        <v>57</v>
      </c>
      <c r="F17" s="9" t="s">
        <v>58</v>
      </c>
      <c r="G17" s="9">
        <v>27</v>
      </c>
      <c r="H17" s="9" t="s">
        <v>59</v>
      </c>
      <c r="I17" s="9" t="s">
        <v>59</v>
      </c>
      <c r="J17" s="45" t="s">
        <v>59</v>
      </c>
      <c r="K17" s="45">
        <v>2034</v>
      </c>
      <c r="L17" s="9" t="s">
        <v>59</v>
      </c>
      <c r="M17" s="9" t="s">
        <v>59</v>
      </c>
      <c r="N17" s="9" t="s">
        <v>59</v>
      </c>
      <c r="O17" s="9" t="s">
        <v>59</v>
      </c>
      <c r="P17" s="69">
        <v>0</v>
      </c>
      <c r="Q17" s="9">
        <v>1513</v>
      </c>
      <c r="R17" s="9">
        <v>0</v>
      </c>
      <c r="S17" s="9" t="s">
        <v>59</v>
      </c>
      <c r="T17" s="9" t="s">
        <v>59</v>
      </c>
      <c r="U17" s="9" t="s">
        <v>59</v>
      </c>
      <c r="V17" s="9" t="s">
        <v>59</v>
      </c>
      <c r="W17" s="9" t="s">
        <v>59</v>
      </c>
      <c r="X17" s="8">
        <v>-33.804784994143098</v>
      </c>
      <c r="Y17" s="46">
        <v>25.490491714836399</v>
      </c>
    </row>
    <row r="18" spans="1:25" s="9" customFormat="1" x14ac:dyDescent="0.35">
      <c r="A18" s="23" t="s">
        <v>9</v>
      </c>
      <c r="B18" s="67" t="s">
        <v>127</v>
      </c>
      <c r="C18" s="68" t="s">
        <v>109</v>
      </c>
      <c r="D18" s="25" t="s">
        <v>110</v>
      </c>
      <c r="E18" s="25" t="s">
        <v>57</v>
      </c>
      <c r="F18" s="25" t="s">
        <v>58</v>
      </c>
      <c r="G18" s="25">
        <v>10</v>
      </c>
      <c r="H18" s="25" t="s">
        <v>59</v>
      </c>
      <c r="I18" s="25" t="s">
        <v>59</v>
      </c>
      <c r="J18" s="26" t="s">
        <v>59</v>
      </c>
      <c r="K18" s="26">
        <f>K16</f>
        <v>2039</v>
      </c>
      <c r="L18" s="25" t="s">
        <v>59</v>
      </c>
      <c r="M18" s="25" t="s">
        <v>59</v>
      </c>
      <c r="N18" s="25" t="s">
        <v>59</v>
      </c>
      <c r="O18" s="25" t="s">
        <v>59</v>
      </c>
      <c r="P18" s="70">
        <v>0</v>
      </c>
      <c r="Q18" s="25">
        <v>3649</v>
      </c>
      <c r="R18" s="25">
        <v>0</v>
      </c>
      <c r="S18" s="25" t="s">
        <v>59</v>
      </c>
      <c r="T18" s="25" t="s">
        <v>59</v>
      </c>
      <c r="U18" s="25" t="s">
        <v>59</v>
      </c>
      <c r="V18" s="25" t="s">
        <v>59</v>
      </c>
      <c r="W18" s="25" t="s">
        <v>59</v>
      </c>
      <c r="X18" s="28">
        <v>-30.659949999999998</v>
      </c>
      <c r="Y18" s="29">
        <v>24.01981</v>
      </c>
    </row>
    <row r="19" spans="1:25" s="9" customFormat="1" x14ac:dyDescent="0.35">
      <c r="A19" s="23" t="s">
        <v>9</v>
      </c>
      <c r="B19" s="67" t="s">
        <v>128</v>
      </c>
      <c r="C19" s="68" t="s">
        <v>109</v>
      </c>
      <c r="D19" s="9" t="s">
        <v>110</v>
      </c>
      <c r="E19" s="9" t="s">
        <v>57</v>
      </c>
      <c r="F19" s="9" t="s">
        <v>58</v>
      </c>
      <c r="G19" s="9">
        <v>19.12</v>
      </c>
      <c r="H19" s="9" t="s">
        <v>59</v>
      </c>
      <c r="I19" s="9" t="s">
        <v>59</v>
      </c>
      <c r="J19" s="45" t="s">
        <v>59</v>
      </c>
      <c r="K19" s="45">
        <f>K18</f>
        <v>2039</v>
      </c>
      <c r="L19" s="9" t="s">
        <v>59</v>
      </c>
      <c r="M19" s="9" t="s">
        <v>59</v>
      </c>
      <c r="N19" s="9" t="s">
        <v>59</v>
      </c>
      <c r="O19" s="9" t="s">
        <v>59</v>
      </c>
      <c r="P19" s="69">
        <v>0</v>
      </c>
      <c r="Q19" s="9">
        <v>3649</v>
      </c>
      <c r="R19" s="9">
        <v>0</v>
      </c>
      <c r="S19" s="9" t="s">
        <v>59</v>
      </c>
      <c r="T19" s="9" t="s">
        <v>59</v>
      </c>
      <c r="U19" s="9" t="s">
        <v>59</v>
      </c>
      <c r="V19" s="9" t="s">
        <v>59</v>
      </c>
      <c r="W19" s="9" t="s">
        <v>59</v>
      </c>
      <c r="X19" s="8">
        <v>-29.964699122395899</v>
      </c>
      <c r="Y19" s="46">
        <v>22.339438357413599</v>
      </c>
    </row>
    <row r="20" spans="1:25" s="9" customFormat="1" x14ac:dyDescent="0.35">
      <c r="A20" s="23" t="s">
        <v>9</v>
      </c>
      <c r="B20" s="67" t="s">
        <v>129</v>
      </c>
      <c r="C20" s="68" t="s">
        <v>109</v>
      </c>
      <c r="D20" s="25" t="s">
        <v>91</v>
      </c>
      <c r="E20" s="25" t="s">
        <v>57</v>
      </c>
      <c r="F20" s="25" t="s">
        <v>58</v>
      </c>
      <c r="G20" s="25">
        <v>73.8</v>
      </c>
      <c r="H20" s="25" t="s">
        <v>59</v>
      </c>
      <c r="I20" s="25" t="s">
        <v>59</v>
      </c>
      <c r="J20" s="26" t="s">
        <v>59</v>
      </c>
      <c r="K20" s="26">
        <v>2034</v>
      </c>
      <c r="L20" s="25" t="s">
        <v>59</v>
      </c>
      <c r="M20" s="25" t="s">
        <v>59</v>
      </c>
      <c r="N20" s="25" t="s">
        <v>59</v>
      </c>
      <c r="O20" s="25" t="s">
        <v>59</v>
      </c>
      <c r="P20" s="70">
        <v>0</v>
      </c>
      <c r="Q20" s="25">
        <v>1513</v>
      </c>
      <c r="R20" s="25">
        <v>0</v>
      </c>
      <c r="S20" s="25" t="s">
        <v>59</v>
      </c>
      <c r="T20" s="25" t="s">
        <v>59</v>
      </c>
      <c r="U20" s="25" t="s">
        <v>59</v>
      </c>
      <c r="V20" s="25" t="s">
        <v>59</v>
      </c>
      <c r="W20" s="25" t="s">
        <v>59</v>
      </c>
      <c r="X20" s="28">
        <v>-31.422242229804301</v>
      </c>
      <c r="Y20" s="29">
        <v>23.114920144479999</v>
      </c>
    </row>
    <row r="21" spans="1:25" s="9" customFormat="1" x14ac:dyDescent="0.35">
      <c r="A21" s="23" t="s">
        <v>9</v>
      </c>
      <c r="B21" s="67" t="s">
        <v>130</v>
      </c>
      <c r="C21" s="68" t="s">
        <v>109</v>
      </c>
      <c r="D21" s="9" t="s">
        <v>110</v>
      </c>
      <c r="E21" s="9" t="s">
        <v>57</v>
      </c>
      <c r="F21" s="9" t="s">
        <v>58</v>
      </c>
      <c r="G21" s="9">
        <v>75</v>
      </c>
      <c r="H21" s="9" t="s">
        <v>59</v>
      </c>
      <c r="I21" s="9" t="s">
        <v>59</v>
      </c>
      <c r="J21" s="45" t="s">
        <v>59</v>
      </c>
      <c r="K21" s="45">
        <f>K19</f>
        <v>2039</v>
      </c>
      <c r="L21" s="9" t="s">
        <v>59</v>
      </c>
      <c r="M21" s="9" t="s">
        <v>59</v>
      </c>
      <c r="N21" s="9" t="s">
        <v>59</v>
      </c>
      <c r="O21" s="9" t="s">
        <v>59</v>
      </c>
      <c r="P21" s="69">
        <v>0</v>
      </c>
      <c r="Q21" s="9">
        <v>3649</v>
      </c>
      <c r="R21" s="9">
        <v>0</v>
      </c>
      <c r="S21" s="9" t="s">
        <v>59</v>
      </c>
      <c r="T21" s="9" t="s">
        <v>59</v>
      </c>
      <c r="U21" s="9" t="s">
        <v>59</v>
      </c>
      <c r="V21" s="9" t="s">
        <v>59</v>
      </c>
      <c r="W21" s="9" t="s">
        <v>59</v>
      </c>
      <c r="X21" s="8">
        <v>-27.758086493217501</v>
      </c>
      <c r="Y21" s="46">
        <v>23.015895825852599</v>
      </c>
    </row>
    <row r="22" spans="1:25" s="9" customFormat="1" x14ac:dyDescent="0.35">
      <c r="A22" s="23" t="s">
        <v>9</v>
      </c>
      <c r="B22" s="67" t="s">
        <v>131</v>
      </c>
      <c r="C22" s="68" t="s">
        <v>109</v>
      </c>
      <c r="D22" s="25" t="s">
        <v>110</v>
      </c>
      <c r="E22" s="25" t="s">
        <v>57</v>
      </c>
      <c r="F22" s="25" t="s">
        <v>58</v>
      </c>
      <c r="G22" s="25">
        <v>6.93</v>
      </c>
      <c r="H22" s="25" t="s">
        <v>59</v>
      </c>
      <c r="I22" s="25" t="s">
        <v>59</v>
      </c>
      <c r="J22" s="26" t="s">
        <v>59</v>
      </c>
      <c r="K22" s="26">
        <f t="shared" ref="K22:K27" si="0">K21</f>
        <v>2039</v>
      </c>
      <c r="L22" s="25" t="s">
        <v>59</v>
      </c>
      <c r="M22" s="25" t="s">
        <v>59</v>
      </c>
      <c r="N22" s="25" t="s">
        <v>59</v>
      </c>
      <c r="O22" s="25" t="s">
        <v>59</v>
      </c>
      <c r="P22" s="70">
        <v>0</v>
      </c>
      <c r="Q22" s="25">
        <v>3649</v>
      </c>
      <c r="R22" s="25">
        <v>0</v>
      </c>
      <c r="S22" s="25" t="s">
        <v>59</v>
      </c>
      <c r="T22" s="25" t="s">
        <v>59</v>
      </c>
      <c r="U22" s="25" t="s">
        <v>59</v>
      </c>
      <c r="V22" s="25" t="s">
        <v>59</v>
      </c>
      <c r="W22" s="25" t="s">
        <v>59</v>
      </c>
      <c r="X22" s="28">
        <v>-25.653266613644998</v>
      </c>
      <c r="Y22" s="29">
        <v>27.249759062908101</v>
      </c>
    </row>
    <row r="23" spans="1:25" s="9" customFormat="1" x14ac:dyDescent="0.35">
      <c r="A23" s="23" t="s">
        <v>9</v>
      </c>
      <c r="B23" s="67" t="s">
        <v>132</v>
      </c>
      <c r="C23" s="68" t="s">
        <v>109</v>
      </c>
      <c r="D23" s="9" t="s">
        <v>110</v>
      </c>
      <c r="E23" s="9" t="s">
        <v>57</v>
      </c>
      <c r="F23" s="9" t="s">
        <v>58</v>
      </c>
      <c r="G23" s="9">
        <v>45.4</v>
      </c>
      <c r="H23" s="9" t="s">
        <v>59</v>
      </c>
      <c r="I23" s="9" t="s">
        <v>59</v>
      </c>
      <c r="J23" s="45" t="s">
        <v>59</v>
      </c>
      <c r="K23" s="45">
        <f t="shared" si="0"/>
        <v>2039</v>
      </c>
      <c r="L23" s="9" t="s">
        <v>59</v>
      </c>
      <c r="M23" s="9" t="s">
        <v>59</v>
      </c>
      <c r="N23" s="9" t="s">
        <v>59</v>
      </c>
      <c r="O23" s="9" t="s">
        <v>59</v>
      </c>
      <c r="P23" s="69">
        <v>0</v>
      </c>
      <c r="Q23" s="9">
        <v>3649</v>
      </c>
      <c r="R23" s="9">
        <v>0</v>
      </c>
      <c r="S23" s="9" t="s">
        <v>59</v>
      </c>
      <c r="T23" s="9" t="s">
        <v>59</v>
      </c>
      <c r="U23" s="9" t="s">
        <v>59</v>
      </c>
      <c r="V23" s="9" t="s">
        <v>59</v>
      </c>
      <c r="W23" s="9" t="s">
        <v>59</v>
      </c>
      <c r="X23" s="8">
        <v>-28.725062150784801</v>
      </c>
      <c r="Y23" s="46">
        <v>24.7517010039161</v>
      </c>
    </row>
    <row r="24" spans="1:25" s="9" customFormat="1" x14ac:dyDescent="0.35">
      <c r="A24" s="23" t="s">
        <v>9</v>
      </c>
      <c r="B24" s="67" t="s">
        <v>133</v>
      </c>
      <c r="C24" s="68" t="s">
        <v>109</v>
      </c>
      <c r="D24" s="25" t="s">
        <v>110</v>
      </c>
      <c r="E24" s="25" t="s">
        <v>57</v>
      </c>
      <c r="F24" s="25" t="s">
        <v>58</v>
      </c>
      <c r="G24" s="25">
        <v>5</v>
      </c>
      <c r="H24" s="25" t="s">
        <v>59</v>
      </c>
      <c r="I24" s="25" t="s">
        <v>59</v>
      </c>
      <c r="J24" s="26" t="s">
        <v>59</v>
      </c>
      <c r="K24" s="26">
        <f t="shared" si="0"/>
        <v>2039</v>
      </c>
      <c r="L24" s="25" t="s">
        <v>59</v>
      </c>
      <c r="M24" s="25" t="s">
        <v>59</v>
      </c>
      <c r="N24" s="25" t="s">
        <v>59</v>
      </c>
      <c r="O24" s="25" t="s">
        <v>59</v>
      </c>
      <c r="P24" s="70">
        <v>0</v>
      </c>
      <c r="Q24" s="25">
        <v>3649</v>
      </c>
      <c r="R24" s="25">
        <v>0</v>
      </c>
      <c r="S24" s="25" t="s">
        <v>59</v>
      </c>
      <c r="T24" s="25" t="s">
        <v>59</v>
      </c>
      <c r="U24" s="25" t="s">
        <v>59</v>
      </c>
      <c r="V24" s="25" t="s">
        <v>59</v>
      </c>
      <c r="W24" s="25" t="s">
        <v>59</v>
      </c>
      <c r="X24" s="28">
        <v>-33.457799999999999</v>
      </c>
      <c r="Y24" s="29">
        <v>18.723320000000001</v>
      </c>
    </row>
    <row r="25" spans="1:25" s="9" customFormat="1" x14ac:dyDescent="0.35">
      <c r="A25" s="23" t="s">
        <v>9</v>
      </c>
      <c r="B25" s="67" t="s">
        <v>134</v>
      </c>
      <c r="C25" s="68" t="s">
        <v>109</v>
      </c>
      <c r="D25" s="9" t="s">
        <v>110</v>
      </c>
      <c r="E25" s="9" t="s">
        <v>57</v>
      </c>
      <c r="F25" s="9" t="s">
        <v>58</v>
      </c>
      <c r="G25" s="9">
        <v>75</v>
      </c>
      <c r="H25" s="9" t="s">
        <v>59</v>
      </c>
      <c r="I25" s="9" t="s">
        <v>59</v>
      </c>
      <c r="J25" s="45" t="s">
        <v>59</v>
      </c>
      <c r="K25" s="45">
        <f t="shared" si="0"/>
        <v>2039</v>
      </c>
      <c r="L25" s="9" t="s">
        <v>59</v>
      </c>
      <c r="M25" s="9" t="s">
        <v>59</v>
      </c>
      <c r="N25" s="9" t="s">
        <v>59</v>
      </c>
      <c r="O25" s="9" t="s">
        <v>59</v>
      </c>
      <c r="P25" s="69">
        <v>0</v>
      </c>
      <c r="Q25" s="9">
        <v>3649</v>
      </c>
      <c r="R25" s="9">
        <v>0</v>
      </c>
      <c r="S25" s="9" t="s">
        <v>59</v>
      </c>
      <c r="T25" s="9" t="s">
        <v>59</v>
      </c>
      <c r="U25" s="9" t="s">
        <v>59</v>
      </c>
      <c r="V25" s="9" t="s">
        <v>59</v>
      </c>
      <c r="W25" s="9" t="s">
        <v>59</v>
      </c>
      <c r="X25" s="8">
        <v>-30.659949999999998</v>
      </c>
      <c r="Y25" s="46">
        <v>24.01981</v>
      </c>
    </row>
    <row r="26" spans="1:25" x14ac:dyDescent="0.35">
      <c r="A26" s="23" t="s">
        <v>9</v>
      </c>
      <c r="B26" s="67" t="s">
        <v>135</v>
      </c>
      <c r="C26" s="68" t="s">
        <v>109</v>
      </c>
      <c r="D26" s="25" t="s">
        <v>110</v>
      </c>
      <c r="E26" s="25" t="s">
        <v>57</v>
      </c>
      <c r="F26" s="25" t="s">
        <v>58</v>
      </c>
      <c r="G26" s="25">
        <v>27.94</v>
      </c>
      <c r="H26" s="25" t="s">
        <v>59</v>
      </c>
      <c r="I26" s="25" t="s">
        <v>59</v>
      </c>
      <c r="J26" s="26" t="s">
        <v>59</v>
      </c>
      <c r="K26" s="26">
        <f t="shared" si="0"/>
        <v>2039</v>
      </c>
      <c r="L26" s="25" t="s">
        <v>59</v>
      </c>
      <c r="M26" s="25" t="s">
        <v>59</v>
      </c>
      <c r="N26" s="25" t="s">
        <v>59</v>
      </c>
      <c r="O26" s="25" t="s">
        <v>59</v>
      </c>
      <c r="P26" s="70">
        <v>0</v>
      </c>
      <c r="Q26" s="25">
        <v>3649</v>
      </c>
      <c r="R26" s="25">
        <v>0</v>
      </c>
      <c r="S26" s="25" t="s">
        <v>59</v>
      </c>
      <c r="T26" s="25" t="s">
        <v>59</v>
      </c>
      <c r="U26" s="25" t="s">
        <v>59</v>
      </c>
      <c r="V26" s="25" t="s">
        <v>59</v>
      </c>
      <c r="W26" s="25" t="s">
        <v>59</v>
      </c>
      <c r="X26" s="28">
        <v>-23.369401009844399</v>
      </c>
      <c r="Y26" s="29">
        <v>29.321799172554801</v>
      </c>
    </row>
    <row r="27" spans="1:25" x14ac:dyDescent="0.35">
      <c r="A27" s="23" t="s">
        <v>9</v>
      </c>
      <c r="B27" s="67" t="s">
        <v>136</v>
      </c>
      <c r="C27" s="68" t="s">
        <v>109</v>
      </c>
      <c r="D27" s="9" t="s">
        <v>110</v>
      </c>
      <c r="E27" s="9" t="s">
        <v>57</v>
      </c>
      <c r="F27" s="9" t="s">
        <v>58</v>
      </c>
      <c r="G27" s="9">
        <v>36</v>
      </c>
      <c r="H27" s="9" t="s">
        <v>59</v>
      </c>
      <c r="I27" s="9" t="s">
        <v>59</v>
      </c>
      <c r="J27" s="45" t="s">
        <v>59</v>
      </c>
      <c r="K27" s="45">
        <f t="shared" si="0"/>
        <v>2039</v>
      </c>
      <c r="L27" s="9" t="s">
        <v>59</v>
      </c>
      <c r="M27" s="9" t="s">
        <v>59</v>
      </c>
      <c r="N27" s="9" t="s">
        <v>59</v>
      </c>
      <c r="O27" s="9" t="s">
        <v>59</v>
      </c>
      <c r="P27" s="69">
        <v>0</v>
      </c>
      <c r="Q27" s="9">
        <v>3649</v>
      </c>
      <c r="R27" s="9">
        <v>0</v>
      </c>
      <c r="S27" s="9" t="s">
        <v>59</v>
      </c>
      <c r="T27" s="9" t="s">
        <v>59</v>
      </c>
      <c r="U27" s="9" t="s">
        <v>59</v>
      </c>
      <c r="V27" s="9" t="s">
        <v>59</v>
      </c>
      <c r="W27" s="9" t="s">
        <v>59</v>
      </c>
      <c r="X27" s="8">
        <v>-33.339429270601997</v>
      </c>
      <c r="Y27" s="46">
        <v>20.029258108133099</v>
      </c>
    </row>
    <row r="28" spans="1:25" x14ac:dyDescent="0.35">
      <c r="A28" s="23" t="s">
        <v>9</v>
      </c>
      <c r="B28" s="67" t="s">
        <v>137</v>
      </c>
      <c r="C28" s="68" t="s">
        <v>109</v>
      </c>
      <c r="D28" s="25" t="s">
        <v>91</v>
      </c>
      <c r="E28" s="25" t="s">
        <v>57</v>
      </c>
      <c r="F28" s="25" t="s">
        <v>58</v>
      </c>
      <c r="G28" s="25">
        <v>65.400000000000006</v>
      </c>
      <c r="H28" s="25" t="s">
        <v>59</v>
      </c>
      <c r="I28" s="25" t="s">
        <v>59</v>
      </c>
      <c r="J28" s="26" t="s">
        <v>59</v>
      </c>
      <c r="K28" s="26">
        <v>2034</v>
      </c>
      <c r="L28" s="25" t="s">
        <v>59</v>
      </c>
      <c r="M28" s="25" t="s">
        <v>59</v>
      </c>
      <c r="N28" s="25" t="s">
        <v>59</v>
      </c>
      <c r="O28" s="25" t="s">
        <v>59</v>
      </c>
      <c r="P28" s="70">
        <v>0</v>
      </c>
      <c r="Q28" s="25">
        <v>1513</v>
      </c>
      <c r="R28" s="25">
        <v>0</v>
      </c>
      <c r="S28" s="25" t="s">
        <v>59</v>
      </c>
      <c r="T28" s="25" t="s">
        <v>59</v>
      </c>
      <c r="U28" s="25" t="s">
        <v>59</v>
      </c>
      <c r="V28" s="25" t="s">
        <v>59</v>
      </c>
      <c r="W28" s="25" t="s">
        <v>59</v>
      </c>
      <c r="X28" s="28">
        <v>-33.0285539672266</v>
      </c>
      <c r="Y28" s="29">
        <v>18.307536545625499</v>
      </c>
    </row>
    <row r="29" spans="1:25" x14ac:dyDescent="0.35">
      <c r="A29" s="23" t="s">
        <v>9</v>
      </c>
      <c r="B29" s="67" t="s">
        <v>138</v>
      </c>
      <c r="C29" s="68" t="s">
        <v>109</v>
      </c>
      <c r="D29" s="9" t="s">
        <v>110</v>
      </c>
      <c r="E29" s="9" t="s">
        <v>57</v>
      </c>
      <c r="F29" s="9" t="s">
        <v>58</v>
      </c>
      <c r="G29" s="9">
        <v>29.68</v>
      </c>
      <c r="H29" s="9" t="s">
        <v>59</v>
      </c>
      <c r="I29" s="9" t="s">
        <v>59</v>
      </c>
      <c r="J29" s="45" t="s">
        <v>59</v>
      </c>
      <c r="K29" s="45">
        <f>K27</f>
        <v>2039</v>
      </c>
      <c r="L29" s="9" t="s">
        <v>59</v>
      </c>
      <c r="M29" s="9" t="s">
        <v>59</v>
      </c>
      <c r="N29" s="9" t="s">
        <v>59</v>
      </c>
      <c r="O29" s="9" t="s">
        <v>59</v>
      </c>
      <c r="P29" s="69">
        <v>0</v>
      </c>
      <c r="Q29" s="9">
        <v>3649</v>
      </c>
      <c r="R29" s="9">
        <v>0</v>
      </c>
      <c r="S29" s="9" t="s">
        <v>59</v>
      </c>
      <c r="T29" s="9" t="s">
        <v>59</v>
      </c>
      <c r="U29" s="9" t="s">
        <v>59</v>
      </c>
      <c r="V29" s="9" t="s">
        <v>59</v>
      </c>
      <c r="W29" s="9" t="s">
        <v>59</v>
      </c>
      <c r="X29" s="8">
        <v>-23.902344522923102</v>
      </c>
      <c r="Y29" s="46">
        <v>29.450761713535101</v>
      </c>
    </row>
    <row r="30" spans="1:25" x14ac:dyDescent="0.35">
      <c r="A30" s="23" t="s">
        <v>9</v>
      </c>
      <c r="B30" s="67" t="s">
        <v>139</v>
      </c>
      <c r="C30" s="68" t="s">
        <v>140</v>
      </c>
      <c r="D30" s="25" t="s">
        <v>91</v>
      </c>
      <c r="E30" s="25" t="s">
        <v>57</v>
      </c>
      <c r="F30" s="25" t="s">
        <v>58</v>
      </c>
      <c r="G30" s="25">
        <v>131.05000000000001</v>
      </c>
      <c r="H30" s="25" t="s">
        <v>59</v>
      </c>
      <c r="I30" s="25" t="s">
        <v>59</v>
      </c>
      <c r="J30" s="26" t="s">
        <v>59</v>
      </c>
      <c r="K30" s="26">
        <v>2037</v>
      </c>
      <c r="L30" s="25" t="s">
        <v>59</v>
      </c>
      <c r="M30" s="25" t="s">
        <v>59</v>
      </c>
      <c r="N30" s="25" t="s">
        <v>59</v>
      </c>
      <c r="O30" s="25" t="s">
        <v>59</v>
      </c>
      <c r="P30" s="70">
        <v>0</v>
      </c>
      <c r="Q30" s="25">
        <v>1186</v>
      </c>
      <c r="R30" s="25">
        <v>0</v>
      </c>
      <c r="S30" s="25" t="s">
        <v>59</v>
      </c>
      <c r="T30" s="25" t="s">
        <v>59</v>
      </c>
      <c r="U30" s="25" t="s">
        <v>59</v>
      </c>
      <c r="V30" s="25" t="s">
        <v>59</v>
      </c>
      <c r="W30" s="25" t="s">
        <v>59</v>
      </c>
      <c r="X30" s="28">
        <v>-32.687836241114901</v>
      </c>
      <c r="Y30" s="29">
        <v>26.106440829574002</v>
      </c>
    </row>
    <row r="31" spans="1:25" x14ac:dyDescent="0.35">
      <c r="A31" s="23" t="s">
        <v>9</v>
      </c>
      <c r="B31" s="67" t="s">
        <v>141</v>
      </c>
      <c r="C31" s="68" t="s">
        <v>140</v>
      </c>
      <c r="D31" s="9" t="s">
        <v>91</v>
      </c>
      <c r="E31" s="9" t="s">
        <v>57</v>
      </c>
      <c r="F31" s="9" t="s">
        <v>58</v>
      </c>
      <c r="G31" s="9">
        <v>90.82</v>
      </c>
      <c r="H31" s="9" t="s">
        <v>59</v>
      </c>
      <c r="I31" s="9" t="s">
        <v>59</v>
      </c>
      <c r="J31" s="45" t="s">
        <v>59</v>
      </c>
      <c r="K31" s="45">
        <v>2037</v>
      </c>
      <c r="L31" s="9" t="s">
        <v>59</v>
      </c>
      <c r="M31" s="9" t="s">
        <v>59</v>
      </c>
      <c r="N31" s="9" t="s">
        <v>59</v>
      </c>
      <c r="O31" s="9" t="s">
        <v>59</v>
      </c>
      <c r="P31" s="69">
        <v>0</v>
      </c>
      <c r="Q31" s="9">
        <v>1186</v>
      </c>
      <c r="R31" s="9">
        <v>0</v>
      </c>
      <c r="S31" s="9" t="s">
        <v>59</v>
      </c>
      <c r="T31" s="9" t="s">
        <v>59</v>
      </c>
      <c r="U31" s="9" t="s">
        <v>59</v>
      </c>
      <c r="V31" s="9" t="s">
        <v>59</v>
      </c>
      <c r="W31" s="9" t="s">
        <v>59</v>
      </c>
      <c r="X31" s="8">
        <v>-32.907881921540699</v>
      </c>
      <c r="Y31" s="46">
        <v>17.9958467059943</v>
      </c>
    </row>
    <row r="32" spans="1:25" x14ac:dyDescent="0.35">
      <c r="A32" s="23" t="s">
        <v>9</v>
      </c>
      <c r="B32" s="67" t="s">
        <v>142</v>
      </c>
      <c r="C32" s="68" t="s">
        <v>140</v>
      </c>
      <c r="D32" s="25" t="s">
        <v>110</v>
      </c>
      <c r="E32" s="25" t="s">
        <v>57</v>
      </c>
      <c r="F32" s="25" t="s">
        <v>58</v>
      </c>
      <c r="G32" s="25">
        <v>8.9</v>
      </c>
      <c r="H32" s="25" t="s">
        <v>59</v>
      </c>
      <c r="I32" s="25" t="s">
        <v>59</v>
      </c>
      <c r="J32" s="26" t="s">
        <v>59</v>
      </c>
      <c r="K32" s="26">
        <v>2042</v>
      </c>
      <c r="L32" s="25" t="s">
        <v>59</v>
      </c>
      <c r="M32" s="25" t="s">
        <v>59</v>
      </c>
      <c r="N32" s="25" t="s">
        <v>59</v>
      </c>
      <c r="O32" s="25" t="s">
        <v>59</v>
      </c>
      <c r="P32" s="70">
        <v>0</v>
      </c>
      <c r="Q32" s="25">
        <v>2176</v>
      </c>
      <c r="R32" s="25">
        <v>0</v>
      </c>
      <c r="S32" s="25" t="s">
        <v>59</v>
      </c>
      <c r="T32" s="25" t="s">
        <v>59</v>
      </c>
      <c r="U32" s="25" t="s">
        <v>59</v>
      </c>
      <c r="V32" s="25" t="s">
        <v>59</v>
      </c>
      <c r="W32" s="25" t="s">
        <v>59</v>
      </c>
      <c r="X32" s="28">
        <v>-32.709583272957502</v>
      </c>
      <c r="Y32" s="29">
        <v>18.4853819813383</v>
      </c>
    </row>
    <row r="33" spans="1:25" x14ac:dyDescent="0.35">
      <c r="A33" s="23" t="s">
        <v>9</v>
      </c>
      <c r="B33" s="67" t="s">
        <v>143</v>
      </c>
      <c r="C33" s="68" t="s">
        <v>140</v>
      </c>
      <c r="D33" s="9" t="s">
        <v>120</v>
      </c>
      <c r="E33" s="9" t="s">
        <v>57</v>
      </c>
      <c r="F33" s="9" t="s">
        <v>58</v>
      </c>
      <c r="G33" s="9">
        <v>50</v>
      </c>
      <c r="H33" s="9" t="s">
        <v>59</v>
      </c>
      <c r="I33" s="9" t="s">
        <v>59</v>
      </c>
      <c r="J33" s="45" t="s">
        <v>59</v>
      </c>
      <c r="K33" s="45">
        <v>2048</v>
      </c>
      <c r="L33" s="9" t="s">
        <v>59</v>
      </c>
      <c r="M33" s="9" t="s">
        <v>59</v>
      </c>
      <c r="N33" s="9" t="s">
        <v>59</v>
      </c>
      <c r="O33" s="9" t="s">
        <v>59</v>
      </c>
      <c r="P33" s="69">
        <v>0</v>
      </c>
      <c r="Q33" s="9">
        <v>3324</v>
      </c>
      <c r="R33" s="9">
        <v>0</v>
      </c>
      <c r="S33" s="9" t="s">
        <v>59</v>
      </c>
      <c r="T33" s="9" t="s">
        <v>59</v>
      </c>
      <c r="U33" s="9" t="s">
        <v>59</v>
      </c>
      <c r="V33" s="9" t="s">
        <v>59</v>
      </c>
      <c r="W33" s="9">
        <v>9</v>
      </c>
      <c r="X33" s="8">
        <v>-28.877855028206501</v>
      </c>
      <c r="Y33" s="46">
        <v>21.919975876760699</v>
      </c>
    </row>
    <row r="34" spans="1:25" x14ac:dyDescent="0.35">
      <c r="A34" s="23" t="s">
        <v>9</v>
      </c>
      <c r="B34" s="67" t="s">
        <v>144</v>
      </c>
      <c r="C34" s="68" t="s">
        <v>140</v>
      </c>
      <c r="D34" s="25" t="s">
        <v>110</v>
      </c>
      <c r="E34" s="25" t="s">
        <v>57</v>
      </c>
      <c r="F34" s="25" t="s">
        <v>58</v>
      </c>
      <c r="G34" s="25">
        <v>57</v>
      </c>
      <c r="H34" s="25" t="s">
        <v>59</v>
      </c>
      <c r="I34" s="25" t="s">
        <v>59</v>
      </c>
      <c r="J34" s="26" t="s">
        <v>59</v>
      </c>
      <c r="K34" s="26">
        <v>2042</v>
      </c>
      <c r="L34" s="25" t="s">
        <v>59</v>
      </c>
      <c r="M34" s="25" t="s">
        <v>59</v>
      </c>
      <c r="N34" s="25" t="s">
        <v>59</v>
      </c>
      <c r="O34" s="25" t="s">
        <v>59</v>
      </c>
      <c r="P34" s="70">
        <v>0</v>
      </c>
      <c r="Q34" s="25">
        <v>2176</v>
      </c>
      <c r="R34" s="25">
        <v>0</v>
      </c>
      <c r="S34" s="25" t="s">
        <v>59</v>
      </c>
      <c r="T34" s="25" t="s">
        <v>59</v>
      </c>
      <c r="U34" s="25" t="s">
        <v>59</v>
      </c>
      <c r="V34" s="25" t="s">
        <v>59</v>
      </c>
      <c r="W34" s="25" t="s">
        <v>59</v>
      </c>
      <c r="X34" s="28">
        <v>-28.5392488895511</v>
      </c>
      <c r="Y34" s="29">
        <v>25.213105911553999</v>
      </c>
    </row>
    <row r="35" spans="1:25" x14ac:dyDescent="0.35">
      <c r="A35" s="23" t="s">
        <v>9</v>
      </c>
      <c r="B35" s="67" t="s">
        <v>145</v>
      </c>
      <c r="C35" s="68" t="s">
        <v>140</v>
      </c>
      <c r="D35" s="9" t="s">
        <v>91</v>
      </c>
      <c r="E35" s="9" t="s">
        <v>57</v>
      </c>
      <c r="F35" s="9" t="s">
        <v>58</v>
      </c>
      <c r="G35" s="9">
        <v>21</v>
      </c>
      <c r="H35" s="9" t="s">
        <v>59</v>
      </c>
      <c r="I35" s="9" t="s">
        <v>59</v>
      </c>
      <c r="J35" s="45" t="s">
        <v>59</v>
      </c>
      <c r="K35" s="45">
        <v>2036</v>
      </c>
      <c r="L35" s="9" t="s">
        <v>59</v>
      </c>
      <c r="M35" s="9" t="s">
        <v>59</v>
      </c>
      <c r="N35" s="9" t="s">
        <v>59</v>
      </c>
      <c r="O35" s="9" t="s">
        <v>59</v>
      </c>
      <c r="P35" s="69">
        <v>0</v>
      </c>
      <c r="Q35" s="9">
        <v>1186</v>
      </c>
      <c r="R35" s="9">
        <v>0</v>
      </c>
      <c r="S35" s="9" t="s">
        <v>59</v>
      </c>
      <c r="T35" s="9" t="s">
        <v>59</v>
      </c>
      <c r="U35" s="9" t="s">
        <v>59</v>
      </c>
      <c r="V35" s="9" t="s">
        <v>59</v>
      </c>
      <c r="W35" s="9" t="s">
        <v>59</v>
      </c>
      <c r="X35" s="8">
        <v>-32.587910936796497</v>
      </c>
      <c r="Y35" s="46">
        <v>27.879187501376201</v>
      </c>
    </row>
    <row r="36" spans="1:25" x14ac:dyDescent="0.35">
      <c r="A36" s="23" t="s">
        <v>9</v>
      </c>
      <c r="B36" s="67" t="s">
        <v>146</v>
      </c>
      <c r="C36" s="68" t="s">
        <v>140</v>
      </c>
      <c r="D36" s="25" t="s">
        <v>110</v>
      </c>
      <c r="E36" s="25" t="s">
        <v>57</v>
      </c>
      <c r="F36" s="25" t="s">
        <v>58</v>
      </c>
      <c r="G36" s="25">
        <v>69.599999999999994</v>
      </c>
      <c r="H36" s="25" t="s">
        <v>59</v>
      </c>
      <c r="I36" s="25" t="s">
        <v>59</v>
      </c>
      <c r="J36" s="26" t="s">
        <v>59</v>
      </c>
      <c r="K36" s="26">
        <v>2042</v>
      </c>
      <c r="L36" s="25" t="s">
        <v>59</v>
      </c>
      <c r="M36" s="25" t="s">
        <v>59</v>
      </c>
      <c r="N36" s="25" t="s">
        <v>59</v>
      </c>
      <c r="O36" s="25" t="s">
        <v>59</v>
      </c>
      <c r="P36" s="70">
        <v>0</v>
      </c>
      <c r="Q36" s="25">
        <v>2176</v>
      </c>
      <c r="R36" s="25">
        <v>0</v>
      </c>
      <c r="S36" s="25" t="s">
        <v>59</v>
      </c>
      <c r="T36" s="25" t="s">
        <v>59</v>
      </c>
      <c r="U36" s="25" t="s">
        <v>59</v>
      </c>
      <c r="V36" s="25" t="s">
        <v>59</v>
      </c>
      <c r="W36" s="25" t="s">
        <v>59</v>
      </c>
      <c r="X36" s="28">
        <v>-30.997352851430101</v>
      </c>
      <c r="Y36" s="29">
        <v>26.330198203529498</v>
      </c>
    </row>
    <row r="37" spans="1:25" x14ac:dyDescent="0.35">
      <c r="A37" s="23" t="s">
        <v>9</v>
      </c>
      <c r="B37" s="67" t="s">
        <v>147</v>
      </c>
      <c r="C37" s="68" t="s">
        <v>140</v>
      </c>
      <c r="D37" s="9" t="s">
        <v>91</v>
      </c>
      <c r="E37" s="9" t="s">
        <v>57</v>
      </c>
      <c r="F37" s="9" t="s">
        <v>58</v>
      </c>
      <c r="G37" s="9">
        <v>135.5</v>
      </c>
      <c r="H37" s="9" t="s">
        <v>59</v>
      </c>
      <c r="I37" s="9" t="s">
        <v>59</v>
      </c>
      <c r="J37" s="45" t="s">
        <v>59</v>
      </c>
      <c r="K37" s="45">
        <v>2037</v>
      </c>
      <c r="L37" s="9" t="s">
        <v>59</v>
      </c>
      <c r="M37" s="9" t="s">
        <v>59</v>
      </c>
      <c r="N37" s="9" t="s">
        <v>59</v>
      </c>
      <c r="O37" s="9" t="s">
        <v>59</v>
      </c>
      <c r="P37" s="69">
        <v>0</v>
      </c>
      <c r="Q37" s="9">
        <v>1186</v>
      </c>
      <c r="R37" s="9">
        <v>0</v>
      </c>
      <c r="S37" s="9" t="s">
        <v>59</v>
      </c>
      <c r="T37" s="9" t="s">
        <v>59</v>
      </c>
      <c r="U37" s="9" t="s">
        <v>59</v>
      </c>
      <c r="V37" s="9" t="s">
        <v>59</v>
      </c>
      <c r="W37" s="9" t="s">
        <v>59</v>
      </c>
      <c r="X37" s="8">
        <v>-33.294371609195601</v>
      </c>
      <c r="Y37" s="46">
        <v>19.043998428834399</v>
      </c>
    </row>
    <row r="38" spans="1:25" x14ac:dyDescent="0.35">
      <c r="A38" s="23" t="s">
        <v>9</v>
      </c>
      <c r="B38" s="67" t="s">
        <v>148</v>
      </c>
      <c r="C38" s="68" t="s">
        <v>140</v>
      </c>
      <c r="D38" s="25" t="s">
        <v>91</v>
      </c>
      <c r="E38" s="25" t="s">
        <v>57</v>
      </c>
      <c r="F38" s="25" t="s">
        <v>58</v>
      </c>
      <c r="G38" s="25">
        <v>59.8</v>
      </c>
      <c r="H38" s="25" t="s">
        <v>59</v>
      </c>
      <c r="I38" s="25" t="s">
        <v>59</v>
      </c>
      <c r="J38" s="26" t="s">
        <v>59</v>
      </c>
      <c r="K38" s="26">
        <v>2037</v>
      </c>
      <c r="L38" s="25" t="s">
        <v>59</v>
      </c>
      <c r="M38" s="25" t="s">
        <v>59</v>
      </c>
      <c r="N38" s="25" t="s">
        <v>59</v>
      </c>
      <c r="O38" s="25" t="s">
        <v>59</v>
      </c>
      <c r="P38" s="70">
        <v>0</v>
      </c>
      <c r="Q38" s="25">
        <v>1186</v>
      </c>
      <c r="R38" s="25">
        <v>0</v>
      </c>
      <c r="S38" s="25" t="s">
        <v>59</v>
      </c>
      <c r="T38" s="25" t="s">
        <v>59</v>
      </c>
      <c r="U38" s="25" t="s">
        <v>59</v>
      </c>
      <c r="V38" s="25" t="s">
        <v>59</v>
      </c>
      <c r="W38" s="25" t="s">
        <v>59</v>
      </c>
      <c r="X38" s="28">
        <v>-33.795668435658897</v>
      </c>
      <c r="Y38" s="29">
        <v>25.672221076962899</v>
      </c>
    </row>
    <row r="39" spans="1:25" x14ac:dyDescent="0.35">
      <c r="A39" s="23" t="s">
        <v>9</v>
      </c>
      <c r="B39" s="67" t="s">
        <v>149</v>
      </c>
      <c r="C39" s="68" t="s">
        <v>140</v>
      </c>
      <c r="D39" s="9" t="s">
        <v>110</v>
      </c>
      <c r="E39" s="9" t="s">
        <v>57</v>
      </c>
      <c r="F39" s="9" t="s">
        <v>58</v>
      </c>
      <c r="G39" s="9">
        <v>75</v>
      </c>
      <c r="H39" s="9" t="s">
        <v>59</v>
      </c>
      <c r="I39" s="9" t="s">
        <v>59</v>
      </c>
      <c r="J39" s="45" t="s">
        <v>59</v>
      </c>
      <c r="K39" s="45">
        <v>2042</v>
      </c>
      <c r="L39" s="9" t="s">
        <v>59</v>
      </c>
      <c r="M39" s="9" t="s">
        <v>59</v>
      </c>
      <c r="N39" s="9" t="s">
        <v>59</v>
      </c>
      <c r="O39" s="9" t="s">
        <v>59</v>
      </c>
      <c r="P39" s="69">
        <v>0</v>
      </c>
      <c r="Q39" s="9">
        <v>2176</v>
      </c>
      <c r="R39" s="9">
        <v>0</v>
      </c>
      <c r="S39" s="9" t="s">
        <v>59</v>
      </c>
      <c r="T39" s="9" t="s">
        <v>59</v>
      </c>
      <c r="U39" s="9" t="s">
        <v>59</v>
      </c>
      <c r="V39" s="9" t="s">
        <v>59</v>
      </c>
      <c r="W39" s="9" t="s">
        <v>59</v>
      </c>
      <c r="X39" s="8">
        <v>-28.309522111023199</v>
      </c>
      <c r="Y39" s="46">
        <v>23.104063371285399</v>
      </c>
    </row>
    <row r="40" spans="1:25" x14ac:dyDescent="0.35">
      <c r="A40" s="23" t="s">
        <v>9</v>
      </c>
      <c r="B40" s="67" t="s">
        <v>150</v>
      </c>
      <c r="C40" s="68" t="s">
        <v>140</v>
      </c>
      <c r="D40" s="25" t="s">
        <v>110</v>
      </c>
      <c r="E40" s="25" t="s">
        <v>57</v>
      </c>
      <c r="F40" s="25" t="s">
        <v>58</v>
      </c>
      <c r="G40" s="25">
        <v>36.799999999999997</v>
      </c>
      <c r="H40" s="25" t="s">
        <v>59</v>
      </c>
      <c r="I40" s="25" t="s">
        <v>59</v>
      </c>
      <c r="J40" s="26" t="s">
        <v>59</v>
      </c>
      <c r="K40" s="26">
        <v>2042</v>
      </c>
      <c r="L40" s="25" t="s">
        <v>59</v>
      </c>
      <c r="M40" s="25" t="s">
        <v>59</v>
      </c>
      <c r="N40" s="25" t="s">
        <v>59</v>
      </c>
      <c r="O40" s="25" t="s">
        <v>59</v>
      </c>
      <c r="P40" s="70">
        <v>0</v>
      </c>
      <c r="Q40" s="25">
        <v>2176</v>
      </c>
      <c r="R40" s="25">
        <v>0</v>
      </c>
      <c r="S40" s="25" t="s">
        <v>59</v>
      </c>
      <c r="T40" s="25" t="s">
        <v>59</v>
      </c>
      <c r="U40" s="25" t="s">
        <v>59</v>
      </c>
      <c r="V40" s="25" t="s">
        <v>59</v>
      </c>
      <c r="W40" s="25" t="s">
        <v>59</v>
      </c>
      <c r="X40" s="28">
        <v>-31.045206634951601</v>
      </c>
      <c r="Y40" s="29">
        <v>24.441833856689101</v>
      </c>
    </row>
    <row r="41" spans="1:25" x14ac:dyDescent="0.35">
      <c r="A41" s="23" t="s">
        <v>9</v>
      </c>
      <c r="B41" s="67" t="s">
        <v>151</v>
      </c>
      <c r="C41" s="68" t="s">
        <v>140</v>
      </c>
      <c r="D41" s="9" t="s">
        <v>100</v>
      </c>
      <c r="E41" s="9" t="s">
        <v>57</v>
      </c>
      <c r="F41" s="9" t="s">
        <v>58</v>
      </c>
      <c r="G41" s="9">
        <v>10</v>
      </c>
      <c r="H41" s="9" t="s">
        <v>59</v>
      </c>
      <c r="I41" s="9" t="s">
        <v>59</v>
      </c>
      <c r="J41" s="45" t="s">
        <v>59</v>
      </c>
      <c r="K41" s="45" t="s">
        <v>75</v>
      </c>
      <c r="L41" s="9" t="s">
        <v>59</v>
      </c>
      <c r="M41" s="9" t="s">
        <v>59</v>
      </c>
      <c r="N41" s="9" t="s">
        <v>59</v>
      </c>
      <c r="O41" s="9" t="s">
        <v>59</v>
      </c>
      <c r="P41" s="69">
        <v>0</v>
      </c>
      <c r="Q41" s="9">
        <v>1363</v>
      </c>
      <c r="R41" s="9">
        <v>0</v>
      </c>
      <c r="S41" s="9" t="s">
        <v>59</v>
      </c>
      <c r="T41" s="9" t="s">
        <v>59</v>
      </c>
      <c r="U41" s="9" t="s">
        <v>59</v>
      </c>
      <c r="V41" s="9" t="s">
        <v>59</v>
      </c>
      <c r="W41" s="9" t="s">
        <v>59</v>
      </c>
      <c r="X41" s="8">
        <v>-28.752696592251599</v>
      </c>
      <c r="Y41" s="46">
        <v>20.533500298364299</v>
      </c>
    </row>
    <row r="42" spans="1:25" x14ac:dyDescent="0.35">
      <c r="A42" s="23" t="s">
        <v>9</v>
      </c>
      <c r="B42" s="67" t="s">
        <v>152</v>
      </c>
      <c r="C42" s="68" t="s">
        <v>140</v>
      </c>
      <c r="D42" s="25" t="s">
        <v>110</v>
      </c>
      <c r="E42" s="25" t="s">
        <v>57</v>
      </c>
      <c r="F42" s="25" t="s">
        <v>58</v>
      </c>
      <c r="G42" s="25">
        <v>74</v>
      </c>
      <c r="H42" s="25" t="s">
        <v>59</v>
      </c>
      <c r="I42" s="25" t="s">
        <v>59</v>
      </c>
      <c r="J42" s="26" t="s">
        <v>59</v>
      </c>
      <c r="K42" s="26">
        <v>2042</v>
      </c>
      <c r="L42" s="25" t="s">
        <v>59</v>
      </c>
      <c r="M42" s="25" t="s">
        <v>59</v>
      </c>
      <c r="N42" s="25" t="s">
        <v>59</v>
      </c>
      <c r="O42" s="25" t="s">
        <v>59</v>
      </c>
      <c r="P42" s="70">
        <v>0</v>
      </c>
      <c r="Q42" s="25">
        <v>2176</v>
      </c>
      <c r="R42" s="25">
        <v>0</v>
      </c>
      <c r="S42" s="25" t="s">
        <v>59</v>
      </c>
      <c r="T42" s="25" t="s">
        <v>59</v>
      </c>
      <c r="U42" s="25" t="s">
        <v>59</v>
      </c>
      <c r="V42" s="25" t="s">
        <v>59</v>
      </c>
      <c r="W42" s="25" t="s">
        <v>59</v>
      </c>
      <c r="X42" s="28">
        <v>-27.758086493217501</v>
      </c>
      <c r="Y42" s="29">
        <v>23.015895825852599</v>
      </c>
    </row>
    <row r="43" spans="1:25" x14ac:dyDescent="0.35">
      <c r="A43" s="23" t="s">
        <v>9</v>
      </c>
      <c r="B43" s="67" t="s">
        <v>153</v>
      </c>
      <c r="C43" s="68" t="s">
        <v>140</v>
      </c>
      <c r="D43" s="9" t="s">
        <v>110</v>
      </c>
      <c r="E43" s="9" t="s">
        <v>57</v>
      </c>
      <c r="F43" s="9" t="s">
        <v>58</v>
      </c>
      <c r="G43" s="9">
        <v>75</v>
      </c>
      <c r="H43" s="9" t="s">
        <v>59</v>
      </c>
      <c r="I43" s="9" t="s">
        <v>59</v>
      </c>
      <c r="J43" s="45" t="s">
        <v>59</v>
      </c>
      <c r="K43" s="45">
        <v>2042</v>
      </c>
      <c r="L43" s="9" t="s">
        <v>59</v>
      </c>
      <c r="M43" s="9" t="s">
        <v>59</v>
      </c>
      <c r="N43" s="9" t="s">
        <v>59</v>
      </c>
      <c r="O43" s="9" t="s">
        <v>59</v>
      </c>
      <c r="P43" s="69">
        <v>0</v>
      </c>
      <c r="Q43" s="9">
        <v>2176</v>
      </c>
      <c r="R43" s="9">
        <v>0</v>
      </c>
      <c r="S43" s="9" t="s">
        <v>59</v>
      </c>
      <c r="T43" s="9" t="s">
        <v>59</v>
      </c>
      <c r="U43" s="9" t="s">
        <v>59</v>
      </c>
      <c r="V43" s="9" t="s">
        <v>59</v>
      </c>
      <c r="W43" s="9" t="s">
        <v>59</v>
      </c>
      <c r="X43" s="8">
        <v>-30.659949999999998</v>
      </c>
      <c r="Y43" s="46">
        <v>24.01981</v>
      </c>
    </row>
    <row r="44" spans="1:25" x14ac:dyDescent="0.35">
      <c r="A44" s="23" t="s">
        <v>9</v>
      </c>
      <c r="B44" s="67" t="s">
        <v>154</v>
      </c>
      <c r="C44" s="68" t="s">
        <v>140</v>
      </c>
      <c r="D44" s="25" t="s">
        <v>100</v>
      </c>
      <c r="E44" s="25" t="s">
        <v>57</v>
      </c>
      <c r="F44" s="25" t="s">
        <v>58</v>
      </c>
      <c r="G44" s="25">
        <v>4.22</v>
      </c>
      <c r="H44" s="25" t="s">
        <v>59</v>
      </c>
      <c r="I44" s="25" t="s">
        <v>59</v>
      </c>
      <c r="J44" s="26" t="s">
        <v>59</v>
      </c>
      <c r="K44" s="26" t="s">
        <v>75</v>
      </c>
      <c r="L44" s="25" t="s">
        <v>59</v>
      </c>
      <c r="M44" s="25" t="s">
        <v>59</v>
      </c>
      <c r="N44" s="25" t="s">
        <v>59</v>
      </c>
      <c r="O44" s="25" t="s">
        <v>59</v>
      </c>
      <c r="P44" s="70">
        <v>0</v>
      </c>
      <c r="Q44" s="25">
        <v>1363</v>
      </c>
      <c r="R44" s="25">
        <v>0</v>
      </c>
      <c r="S44" s="25" t="s">
        <v>59</v>
      </c>
      <c r="T44" s="25" t="s">
        <v>59</v>
      </c>
      <c r="U44" s="25" t="s">
        <v>59</v>
      </c>
      <c r="V44" s="25" t="s">
        <v>59</v>
      </c>
      <c r="W44" s="25" t="s">
        <v>59</v>
      </c>
      <c r="X44" s="28">
        <v>-28.514154148940701</v>
      </c>
      <c r="Y44" s="29">
        <v>28.4101438223705</v>
      </c>
    </row>
    <row r="45" spans="1:25" x14ac:dyDescent="0.35">
      <c r="A45" s="23" t="s">
        <v>9</v>
      </c>
      <c r="B45" s="67" t="s">
        <v>155</v>
      </c>
      <c r="C45" s="68" t="s">
        <v>140</v>
      </c>
      <c r="D45" s="9" t="s">
        <v>91</v>
      </c>
      <c r="E45" s="9" t="s">
        <v>57</v>
      </c>
      <c r="F45" s="9" t="s">
        <v>58</v>
      </c>
      <c r="G45" s="9">
        <v>93.68</v>
      </c>
      <c r="H45" s="9" t="s">
        <v>59</v>
      </c>
      <c r="I45" s="9" t="s">
        <v>59</v>
      </c>
      <c r="J45" s="45" t="s">
        <v>59</v>
      </c>
      <c r="K45" s="45">
        <v>2037</v>
      </c>
      <c r="L45" s="9" t="s">
        <v>59</v>
      </c>
      <c r="M45" s="9" t="s">
        <v>59</v>
      </c>
      <c r="N45" s="9" t="s">
        <v>59</v>
      </c>
      <c r="O45" s="9" t="s">
        <v>59</v>
      </c>
      <c r="P45" s="69">
        <v>0</v>
      </c>
      <c r="Q45" s="9">
        <v>1186</v>
      </c>
      <c r="R45" s="9">
        <v>0</v>
      </c>
      <c r="S45" s="9" t="s">
        <v>59</v>
      </c>
      <c r="T45" s="9" t="s">
        <v>59</v>
      </c>
      <c r="U45" s="9" t="s">
        <v>59</v>
      </c>
      <c r="V45" s="9" t="s">
        <v>59</v>
      </c>
      <c r="W45" s="9" t="s">
        <v>59</v>
      </c>
      <c r="X45" s="8">
        <v>-34.0151067849757</v>
      </c>
      <c r="Y45" s="46">
        <v>24.344621690645798</v>
      </c>
    </row>
    <row r="46" spans="1:25" x14ac:dyDescent="0.35">
      <c r="A46" s="23" t="s">
        <v>9</v>
      </c>
      <c r="B46" s="67" t="s">
        <v>156</v>
      </c>
      <c r="C46" s="68" t="s">
        <v>140</v>
      </c>
      <c r="D46" s="25" t="s">
        <v>110</v>
      </c>
      <c r="E46" s="25" t="s">
        <v>57</v>
      </c>
      <c r="F46" s="25" t="s">
        <v>58</v>
      </c>
      <c r="G46" s="25">
        <v>8.9</v>
      </c>
      <c r="H46" s="25" t="s">
        <v>59</v>
      </c>
      <c r="I46" s="25" t="s">
        <v>59</v>
      </c>
      <c r="J46" s="26" t="s">
        <v>59</v>
      </c>
      <c r="K46" s="26">
        <v>2042</v>
      </c>
      <c r="L46" s="25" t="s">
        <v>59</v>
      </c>
      <c r="M46" s="25" t="s">
        <v>59</v>
      </c>
      <c r="N46" s="25" t="s">
        <v>59</v>
      </c>
      <c r="O46" s="25" t="s">
        <v>59</v>
      </c>
      <c r="P46" s="70">
        <v>0</v>
      </c>
      <c r="Q46" s="25">
        <v>2176</v>
      </c>
      <c r="R46" s="25">
        <v>0</v>
      </c>
      <c r="S46" s="25" t="s">
        <v>59</v>
      </c>
      <c r="T46" s="25" t="s">
        <v>59</v>
      </c>
      <c r="U46" s="25" t="s">
        <v>59</v>
      </c>
      <c r="V46" s="25" t="s">
        <v>59</v>
      </c>
      <c r="W46" s="25" t="s">
        <v>59</v>
      </c>
      <c r="X46" s="28">
        <v>-28.414926727986401</v>
      </c>
      <c r="Y46" s="29">
        <v>21.221905297254199</v>
      </c>
    </row>
    <row r="47" spans="1:25" x14ac:dyDescent="0.35">
      <c r="A47" s="23" t="s">
        <v>9</v>
      </c>
      <c r="B47" s="67" t="s">
        <v>157</v>
      </c>
      <c r="C47" s="68" t="s">
        <v>140</v>
      </c>
      <c r="D47" s="9" t="s">
        <v>110</v>
      </c>
      <c r="E47" s="9" t="s">
        <v>57</v>
      </c>
      <c r="F47" s="9" t="s">
        <v>58</v>
      </c>
      <c r="G47" s="9">
        <v>8.8000000000000007</v>
      </c>
      <c r="H47" s="9" t="s">
        <v>59</v>
      </c>
      <c r="I47" s="9" t="s">
        <v>59</v>
      </c>
      <c r="J47" s="45" t="s">
        <v>59</v>
      </c>
      <c r="K47" s="45">
        <v>2042</v>
      </c>
      <c r="L47" s="9" t="s">
        <v>59</v>
      </c>
      <c r="M47" s="9" t="s">
        <v>59</v>
      </c>
      <c r="N47" s="9" t="s">
        <v>59</v>
      </c>
      <c r="O47" s="9" t="s">
        <v>59</v>
      </c>
      <c r="P47" s="69">
        <v>0</v>
      </c>
      <c r="Q47" s="9">
        <v>2176</v>
      </c>
      <c r="R47" s="9">
        <v>0</v>
      </c>
      <c r="S47" s="9" t="s">
        <v>59</v>
      </c>
      <c r="T47" s="9" t="s">
        <v>59</v>
      </c>
      <c r="U47" s="9" t="s">
        <v>59</v>
      </c>
      <c r="V47" s="9" t="s">
        <v>59</v>
      </c>
      <c r="W47" s="9" t="s">
        <v>59</v>
      </c>
      <c r="X47" s="8">
        <v>-31.655637330294599</v>
      </c>
      <c r="Y47" s="46">
        <v>18.516148401131201</v>
      </c>
    </row>
    <row r="48" spans="1:25" x14ac:dyDescent="0.35">
      <c r="A48" s="23" t="s">
        <v>9</v>
      </c>
      <c r="B48" s="67" t="s">
        <v>158</v>
      </c>
      <c r="C48" s="68" t="s">
        <v>140</v>
      </c>
      <c r="D48" s="25" t="s">
        <v>91</v>
      </c>
      <c r="E48" s="25" t="s">
        <v>57</v>
      </c>
      <c r="F48" s="25" t="s">
        <v>58</v>
      </c>
      <c r="G48" s="25">
        <v>23.28</v>
      </c>
      <c r="H48" s="25" t="s">
        <v>59</v>
      </c>
      <c r="I48" s="25" t="s">
        <v>59</v>
      </c>
      <c r="J48" s="26" t="s">
        <v>59</v>
      </c>
      <c r="K48" s="26">
        <v>2037</v>
      </c>
      <c r="L48" s="25" t="s">
        <v>59</v>
      </c>
      <c r="M48" s="25" t="s">
        <v>59</v>
      </c>
      <c r="N48" s="25" t="s">
        <v>59</v>
      </c>
      <c r="O48" s="25" t="s">
        <v>59</v>
      </c>
      <c r="P48" s="70">
        <v>0</v>
      </c>
      <c r="Q48" s="25">
        <v>1186</v>
      </c>
      <c r="R48" s="25">
        <v>0</v>
      </c>
      <c r="S48" s="25" t="s">
        <v>59</v>
      </c>
      <c r="T48" s="25" t="s">
        <v>59</v>
      </c>
      <c r="U48" s="25" t="s">
        <v>59</v>
      </c>
      <c r="V48" s="25" t="s">
        <v>59</v>
      </c>
      <c r="W48" s="25" t="s">
        <v>59</v>
      </c>
      <c r="X48" s="28">
        <v>-33.309010376613898</v>
      </c>
      <c r="Y48" s="29">
        <v>26.5316768686796</v>
      </c>
    </row>
    <row r="49" spans="1:25" x14ac:dyDescent="0.35">
      <c r="A49" s="23" t="s">
        <v>9</v>
      </c>
      <c r="B49" s="67" t="s">
        <v>159</v>
      </c>
      <c r="C49" s="68" t="s">
        <v>160</v>
      </c>
      <c r="D49" s="9" t="s">
        <v>120</v>
      </c>
      <c r="E49" s="9" t="s">
        <v>57</v>
      </c>
      <c r="F49" s="9" t="s">
        <v>58</v>
      </c>
      <c r="G49" s="9">
        <v>100</v>
      </c>
      <c r="H49" s="9" t="s">
        <v>59</v>
      </c>
      <c r="I49" s="9" t="s">
        <v>59</v>
      </c>
      <c r="J49" s="45" t="s">
        <v>59</v>
      </c>
      <c r="K49" s="45">
        <v>2049</v>
      </c>
      <c r="L49" s="9" t="s">
        <v>59</v>
      </c>
      <c r="M49" s="9" t="s">
        <v>59</v>
      </c>
      <c r="N49" s="9" t="s">
        <v>59</v>
      </c>
      <c r="O49" s="9" t="s">
        <v>59</v>
      </c>
      <c r="P49" s="69">
        <v>0</v>
      </c>
      <c r="Q49" s="9">
        <v>3114</v>
      </c>
      <c r="R49" s="9">
        <v>0</v>
      </c>
      <c r="S49" s="9" t="s">
        <v>59</v>
      </c>
      <c r="T49" s="9" t="s">
        <v>59</v>
      </c>
      <c r="U49" s="9" t="s">
        <v>59</v>
      </c>
      <c r="V49" s="9" t="s">
        <v>59</v>
      </c>
      <c r="W49" s="9">
        <v>6</v>
      </c>
      <c r="X49" s="8">
        <v>-29.162091148510498</v>
      </c>
      <c r="Y49" s="46">
        <v>19.386264306318001</v>
      </c>
    </row>
    <row r="50" spans="1:25" x14ac:dyDescent="0.35">
      <c r="A50" s="23" t="s">
        <v>9</v>
      </c>
      <c r="B50" s="67" t="s">
        <v>161</v>
      </c>
      <c r="C50" s="68" t="s">
        <v>160</v>
      </c>
      <c r="D50" s="25" t="s">
        <v>110</v>
      </c>
      <c r="E50" s="25" t="s">
        <v>57</v>
      </c>
      <c r="F50" s="25" t="s">
        <v>58</v>
      </c>
      <c r="G50" s="25">
        <v>75</v>
      </c>
      <c r="H50" s="25" t="s">
        <v>59</v>
      </c>
      <c r="I50" s="25" t="s">
        <v>59</v>
      </c>
      <c r="J50" s="26" t="s">
        <v>59</v>
      </c>
      <c r="K50" s="26">
        <v>2043</v>
      </c>
      <c r="L50" s="25" t="s">
        <v>59</v>
      </c>
      <c r="M50" s="25" t="s">
        <v>59</v>
      </c>
      <c r="N50" s="25" t="s">
        <v>59</v>
      </c>
      <c r="O50" s="25" t="s">
        <v>59</v>
      </c>
      <c r="P50" s="70">
        <v>0</v>
      </c>
      <c r="Q50" s="25">
        <v>2176</v>
      </c>
      <c r="R50" s="25">
        <v>0</v>
      </c>
      <c r="S50" s="25" t="s">
        <v>59</v>
      </c>
      <c r="T50" s="25" t="s">
        <v>59</v>
      </c>
      <c r="U50" s="25" t="s">
        <v>59</v>
      </c>
      <c r="V50" s="25" t="s">
        <v>59</v>
      </c>
      <c r="W50" s="25" t="s">
        <v>59</v>
      </c>
      <c r="X50" s="28">
        <v>-27.2024896751489</v>
      </c>
      <c r="Y50" s="29">
        <v>22.846782571458501</v>
      </c>
    </row>
    <row r="51" spans="1:25" x14ac:dyDescent="0.35">
      <c r="A51" s="23" t="s">
        <v>9</v>
      </c>
      <c r="B51" s="67" t="s">
        <v>162</v>
      </c>
      <c r="C51" s="68" t="s">
        <v>160</v>
      </c>
      <c r="D51" s="9" t="s">
        <v>163</v>
      </c>
      <c r="E51" s="9" t="s">
        <v>57</v>
      </c>
      <c r="F51" s="9" t="s">
        <v>58</v>
      </c>
      <c r="G51" s="9">
        <v>7.56</v>
      </c>
      <c r="H51" s="9" t="s">
        <v>59</v>
      </c>
      <c r="I51" s="9" t="s">
        <v>59</v>
      </c>
      <c r="J51" s="45" t="s">
        <v>59</v>
      </c>
      <c r="K51" s="45">
        <v>2049</v>
      </c>
      <c r="L51" s="9" t="s">
        <v>59</v>
      </c>
      <c r="M51" s="9">
        <v>0</v>
      </c>
      <c r="N51" s="9" t="s">
        <v>59</v>
      </c>
      <c r="O51" s="9" t="s">
        <v>59</v>
      </c>
      <c r="P51" s="69">
        <v>0</v>
      </c>
      <c r="Q51" s="9">
        <v>1109</v>
      </c>
      <c r="R51" s="9">
        <v>0</v>
      </c>
      <c r="S51" s="9" t="s">
        <v>59</v>
      </c>
      <c r="T51" s="9" t="s">
        <v>59</v>
      </c>
      <c r="U51" s="9" t="s">
        <v>59</v>
      </c>
      <c r="V51" s="9" t="s">
        <v>59</v>
      </c>
      <c r="W51" s="9" t="s">
        <v>59</v>
      </c>
      <c r="X51" s="8">
        <v>-26.1949542428945</v>
      </c>
      <c r="Y51" s="46">
        <v>28.032528400020201</v>
      </c>
    </row>
    <row r="52" spans="1:25" x14ac:dyDescent="0.35">
      <c r="A52" s="23" t="s">
        <v>9</v>
      </c>
      <c r="B52" s="67" t="s">
        <v>164</v>
      </c>
      <c r="C52" s="68" t="s">
        <v>160</v>
      </c>
      <c r="D52" s="25" t="s">
        <v>120</v>
      </c>
      <c r="E52" s="25" t="s">
        <v>57</v>
      </c>
      <c r="F52" s="25" t="s">
        <v>58</v>
      </c>
      <c r="G52" s="25">
        <v>100</v>
      </c>
      <c r="H52" s="25" t="s">
        <v>59</v>
      </c>
      <c r="I52" s="25" t="s">
        <v>59</v>
      </c>
      <c r="J52" s="26" t="s">
        <v>59</v>
      </c>
      <c r="K52" s="26">
        <v>2049</v>
      </c>
      <c r="L52" s="25" t="s">
        <v>59</v>
      </c>
      <c r="M52" s="25" t="s">
        <v>59</v>
      </c>
      <c r="N52" s="25" t="s">
        <v>59</v>
      </c>
      <c r="O52" s="25" t="s">
        <v>59</v>
      </c>
      <c r="P52" s="70">
        <v>0</v>
      </c>
      <c r="Q52" s="25">
        <v>3114</v>
      </c>
      <c r="R52" s="25">
        <v>0</v>
      </c>
      <c r="S52" s="25" t="s">
        <v>59</v>
      </c>
      <c r="T52" s="25" t="s">
        <v>59</v>
      </c>
      <c r="U52" s="25" t="s">
        <v>59</v>
      </c>
      <c r="V52" s="25" t="s">
        <v>59</v>
      </c>
      <c r="W52" s="25">
        <v>6</v>
      </c>
      <c r="X52" s="28">
        <v>-28.414926727986401</v>
      </c>
      <c r="Y52" s="29">
        <v>21.221905297254199</v>
      </c>
    </row>
    <row r="53" spans="1:25" x14ac:dyDescent="0.35">
      <c r="A53" s="23" t="s">
        <v>9</v>
      </c>
      <c r="B53" s="67" t="s">
        <v>165</v>
      </c>
      <c r="C53" s="68" t="s">
        <v>160</v>
      </c>
      <c r="D53" s="9" t="s">
        <v>91</v>
      </c>
      <c r="E53" s="9" t="s">
        <v>57</v>
      </c>
      <c r="F53" s="9" t="s">
        <v>58</v>
      </c>
      <c r="G53" s="9">
        <v>137.74</v>
      </c>
      <c r="H53" s="9" t="s">
        <v>59</v>
      </c>
      <c r="I53" s="9" t="s">
        <v>59</v>
      </c>
      <c r="J53" s="45" t="s">
        <v>59</v>
      </c>
      <c r="K53" s="45">
        <v>2038</v>
      </c>
      <c r="L53" s="9" t="s">
        <v>59</v>
      </c>
      <c r="M53" s="9" t="s">
        <v>59</v>
      </c>
      <c r="N53" s="9" t="s">
        <v>59</v>
      </c>
      <c r="O53" s="9" t="s">
        <v>59</v>
      </c>
      <c r="P53" s="69">
        <v>0</v>
      </c>
      <c r="Q53" s="9">
        <v>868</v>
      </c>
      <c r="R53" s="9">
        <v>0</v>
      </c>
      <c r="S53" s="9" t="s">
        <v>59</v>
      </c>
      <c r="T53" s="9" t="s">
        <v>59</v>
      </c>
      <c r="U53" s="9" t="s">
        <v>59</v>
      </c>
      <c r="V53" s="9" t="s">
        <v>59</v>
      </c>
      <c r="W53" s="9" t="s">
        <v>59</v>
      </c>
      <c r="X53" s="8">
        <v>-30.9181086104463</v>
      </c>
      <c r="Y53" s="46">
        <v>19.441043457444799</v>
      </c>
    </row>
    <row r="54" spans="1:25" x14ac:dyDescent="0.35">
      <c r="A54" s="23" t="s">
        <v>9</v>
      </c>
      <c r="B54" s="67" t="s">
        <v>166</v>
      </c>
      <c r="C54" s="68" t="s">
        <v>160</v>
      </c>
      <c r="D54" s="25" t="s">
        <v>91</v>
      </c>
      <c r="E54" s="25" t="s">
        <v>57</v>
      </c>
      <c r="F54" s="25" t="s">
        <v>58</v>
      </c>
      <c r="G54" s="25">
        <v>138.22999999999999</v>
      </c>
      <c r="H54" s="25" t="s">
        <v>59</v>
      </c>
      <c r="I54" s="25" t="s">
        <v>59</v>
      </c>
      <c r="J54" s="26" t="s">
        <v>59</v>
      </c>
      <c r="K54" s="26">
        <v>2038</v>
      </c>
      <c r="L54" s="25" t="s">
        <v>59</v>
      </c>
      <c r="M54" s="25" t="s">
        <v>59</v>
      </c>
      <c r="N54" s="25" t="s">
        <v>59</v>
      </c>
      <c r="O54" s="25" t="s">
        <v>59</v>
      </c>
      <c r="P54" s="70">
        <v>0</v>
      </c>
      <c r="Q54" s="25">
        <v>868</v>
      </c>
      <c r="R54" s="25">
        <v>0</v>
      </c>
      <c r="S54" s="25" t="s">
        <v>59</v>
      </c>
      <c r="T54" s="25" t="s">
        <v>59</v>
      </c>
      <c r="U54" s="25" t="s">
        <v>59</v>
      </c>
      <c r="V54" s="25" t="s">
        <v>59</v>
      </c>
      <c r="W54" s="25" t="s">
        <v>59</v>
      </c>
      <c r="X54" s="28">
        <v>-30.9181086104463</v>
      </c>
      <c r="Y54" s="29">
        <v>19.441043457444799</v>
      </c>
    </row>
    <row r="55" spans="1:25" x14ac:dyDescent="0.35">
      <c r="A55" s="23" t="s">
        <v>9</v>
      </c>
      <c r="B55" s="67" t="s">
        <v>167</v>
      </c>
      <c r="C55" s="68" t="s">
        <v>160</v>
      </c>
      <c r="D55" s="9" t="s">
        <v>91</v>
      </c>
      <c r="E55" s="9" t="s">
        <v>57</v>
      </c>
      <c r="F55" s="9" t="s">
        <v>58</v>
      </c>
      <c r="G55" s="9">
        <v>96.48</v>
      </c>
      <c r="H55" s="9" t="s">
        <v>59</v>
      </c>
      <c r="I55" s="9" t="s">
        <v>59</v>
      </c>
      <c r="J55" s="45" t="s">
        <v>59</v>
      </c>
      <c r="K55" s="45">
        <v>2038</v>
      </c>
      <c r="L55" s="9" t="s">
        <v>59</v>
      </c>
      <c r="M55" s="9" t="s">
        <v>59</v>
      </c>
      <c r="N55" s="9" t="s">
        <v>59</v>
      </c>
      <c r="O55" s="9" t="s">
        <v>59</v>
      </c>
      <c r="P55" s="69">
        <v>0</v>
      </c>
      <c r="Q55" s="9">
        <v>868</v>
      </c>
      <c r="R55" s="9">
        <v>0</v>
      </c>
      <c r="S55" s="9" t="s">
        <v>59</v>
      </c>
      <c r="T55" s="9" t="s">
        <v>59</v>
      </c>
      <c r="U55" s="9" t="s">
        <v>59</v>
      </c>
      <c r="V55" s="9" t="s">
        <v>59</v>
      </c>
      <c r="W55" s="9" t="s">
        <v>59</v>
      </c>
      <c r="X55" s="8">
        <v>-30.659949999999998</v>
      </c>
      <c r="Y55" s="46">
        <v>24.01981</v>
      </c>
    </row>
    <row r="56" spans="1:25" x14ac:dyDescent="0.35">
      <c r="A56" s="23" t="s">
        <v>9</v>
      </c>
      <c r="B56" s="67" t="s">
        <v>168</v>
      </c>
      <c r="C56" s="68" t="s">
        <v>160</v>
      </c>
      <c r="D56" s="25" t="s">
        <v>91</v>
      </c>
      <c r="E56" s="25" t="s">
        <v>57</v>
      </c>
      <c r="F56" s="25" t="s">
        <v>58</v>
      </c>
      <c r="G56" s="25">
        <v>138.96</v>
      </c>
      <c r="H56" s="25" t="s">
        <v>59</v>
      </c>
      <c r="I56" s="25" t="s">
        <v>59</v>
      </c>
      <c r="J56" s="26" t="s">
        <v>59</v>
      </c>
      <c r="K56" s="26">
        <v>2038</v>
      </c>
      <c r="L56" s="25" t="s">
        <v>59</v>
      </c>
      <c r="M56" s="25" t="s">
        <v>59</v>
      </c>
      <c r="N56" s="25" t="s">
        <v>59</v>
      </c>
      <c r="O56" s="25" t="s">
        <v>59</v>
      </c>
      <c r="P56" s="70">
        <v>0</v>
      </c>
      <c r="Q56" s="25">
        <v>868</v>
      </c>
      <c r="R56" s="25">
        <v>0</v>
      </c>
      <c r="S56" s="25" t="s">
        <v>59</v>
      </c>
      <c r="T56" s="25" t="s">
        <v>59</v>
      </c>
      <c r="U56" s="25" t="s">
        <v>59</v>
      </c>
      <c r="V56" s="25" t="s">
        <v>59</v>
      </c>
      <c r="W56" s="25" t="s">
        <v>59</v>
      </c>
      <c r="X56" s="28">
        <v>-30.659949999999998</v>
      </c>
      <c r="Y56" s="29">
        <v>24.01981</v>
      </c>
    </row>
    <row r="57" spans="1:25" x14ac:dyDescent="0.35">
      <c r="A57" s="23" t="s">
        <v>9</v>
      </c>
      <c r="B57" s="67" t="s">
        <v>169</v>
      </c>
      <c r="C57" s="68" t="s">
        <v>160</v>
      </c>
      <c r="D57" s="9" t="s">
        <v>163</v>
      </c>
      <c r="E57" s="9" t="s">
        <v>57</v>
      </c>
      <c r="F57" s="9" t="s">
        <v>170</v>
      </c>
      <c r="G57" s="9">
        <v>16.5</v>
      </c>
      <c r="H57" s="9" t="s">
        <v>59</v>
      </c>
      <c r="I57" s="9">
        <v>32</v>
      </c>
      <c r="J57" s="45" t="s">
        <v>59</v>
      </c>
      <c r="K57" s="45" t="s">
        <v>75</v>
      </c>
      <c r="L57" s="9" t="s">
        <v>59</v>
      </c>
      <c r="M57" s="9">
        <v>1650</v>
      </c>
      <c r="N57" s="9" t="s">
        <v>59</v>
      </c>
      <c r="O57" s="9" t="s">
        <v>59</v>
      </c>
      <c r="P57" s="69">
        <v>0</v>
      </c>
      <c r="Q57" s="9">
        <v>1500</v>
      </c>
      <c r="R57" s="9">
        <v>0</v>
      </c>
      <c r="S57" s="9" t="s">
        <v>59</v>
      </c>
      <c r="T57" s="9">
        <v>6</v>
      </c>
      <c r="U57" s="9">
        <v>4</v>
      </c>
      <c r="X57" s="8">
        <v>-27.618037149128</v>
      </c>
      <c r="Y57" s="46">
        <v>32.0345129341963</v>
      </c>
    </row>
    <row r="58" spans="1:25" x14ac:dyDescent="0.35">
      <c r="A58" s="23" t="s">
        <v>9</v>
      </c>
      <c r="B58" s="67" t="s">
        <v>171</v>
      </c>
      <c r="C58" s="68" t="s">
        <v>160</v>
      </c>
      <c r="D58" s="25" t="s">
        <v>110</v>
      </c>
      <c r="E58" s="25" t="s">
        <v>57</v>
      </c>
      <c r="F58" s="25" t="s">
        <v>58</v>
      </c>
      <c r="G58" s="25">
        <v>75</v>
      </c>
      <c r="H58" s="25" t="s">
        <v>59</v>
      </c>
      <c r="I58" s="25" t="s">
        <v>59</v>
      </c>
      <c r="J58" s="26" t="s">
        <v>59</v>
      </c>
      <c r="K58" s="26">
        <v>2043</v>
      </c>
      <c r="L58" s="25" t="s">
        <v>59</v>
      </c>
      <c r="M58" s="25" t="s">
        <v>59</v>
      </c>
      <c r="N58" s="25" t="s">
        <v>59</v>
      </c>
      <c r="O58" s="25" t="s">
        <v>59</v>
      </c>
      <c r="P58" s="70">
        <v>0</v>
      </c>
      <c r="Q58" s="25">
        <v>1165</v>
      </c>
      <c r="R58" s="25">
        <v>0</v>
      </c>
      <c r="S58" s="25" t="s">
        <v>59</v>
      </c>
      <c r="T58" s="25" t="s">
        <v>59</v>
      </c>
      <c r="U58" s="25" t="s">
        <v>59</v>
      </c>
      <c r="V58" s="25" t="s">
        <v>59</v>
      </c>
      <c r="W58" s="25" t="s">
        <v>59</v>
      </c>
      <c r="X58" s="28">
        <v>-29.964699122395899</v>
      </c>
      <c r="Y58" s="29">
        <v>22.339438357413599</v>
      </c>
    </row>
    <row r="59" spans="1:25" x14ac:dyDescent="0.35">
      <c r="A59" s="23" t="s">
        <v>9</v>
      </c>
      <c r="B59" s="67" t="s">
        <v>172</v>
      </c>
      <c r="C59" s="68" t="s">
        <v>160</v>
      </c>
      <c r="D59" s="9" t="s">
        <v>110</v>
      </c>
      <c r="E59" s="9" t="s">
        <v>57</v>
      </c>
      <c r="F59" s="9" t="s">
        <v>58</v>
      </c>
      <c r="G59" s="9">
        <v>75</v>
      </c>
      <c r="H59" s="9" t="s">
        <v>59</v>
      </c>
      <c r="I59" s="9" t="s">
        <v>59</v>
      </c>
      <c r="J59" s="45" t="s">
        <v>59</v>
      </c>
      <c r="K59" s="45">
        <v>2043</v>
      </c>
      <c r="L59" s="9" t="s">
        <v>59</v>
      </c>
      <c r="M59" s="9" t="s">
        <v>59</v>
      </c>
      <c r="N59" s="9" t="s">
        <v>59</v>
      </c>
      <c r="O59" s="9" t="s">
        <v>59</v>
      </c>
      <c r="P59" s="69">
        <v>0</v>
      </c>
      <c r="Q59" s="9">
        <v>1165</v>
      </c>
      <c r="R59" s="9">
        <v>0</v>
      </c>
      <c r="S59" s="9" t="s">
        <v>59</v>
      </c>
      <c r="T59" s="9" t="s">
        <v>59</v>
      </c>
      <c r="U59" s="9" t="s">
        <v>59</v>
      </c>
      <c r="V59" s="9" t="s">
        <v>59</v>
      </c>
      <c r="W59" s="9" t="s">
        <v>59</v>
      </c>
      <c r="X59" s="8">
        <v>-29.964699122395899</v>
      </c>
      <c r="Y59" s="46">
        <v>22.339438357413599</v>
      </c>
    </row>
    <row r="60" spans="1:25" x14ac:dyDescent="0.35">
      <c r="A60" s="23" t="s">
        <v>9</v>
      </c>
      <c r="B60" s="67" t="s">
        <v>173</v>
      </c>
      <c r="C60" s="68" t="s">
        <v>160</v>
      </c>
      <c r="D60" s="25" t="s">
        <v>91</v>
      </c>
      <c r="E60" s="25" t="s">
        <v>57</v>
      </c>
      <c r="F60" s="25" t="s">
        <v>58</v>
      </c>
      <c r="G60" s="25">
        <v>86.6</v>
      </c>
      <c r="H60" s="25" t="s">
        <v>59</v>
      </c>
      <c r="I60" s="25" t="s">
        <v>59</v>
      </c>
      <c r="J60" s="26" t="s">
        <v>59</v>
      </c>
      <c r="K60" s="26">
        <v>2038</v>
      </c>
      <c r="L60" s="25" t="s">
        <v>59</v>
      </c>
      <c r="M60" s="25" t="s">
        <v>59</v>
      </c>
      <c r="N60" s="25" t="s">
        <v>59</v>
      </c>
      <c r="O60" s="25" t="s">
        <v>59</v>
      </c>
      <c r="P60" s="70">
        <v>0</v>
      </c>
      <c r="Q60" s="25">
        <v>868</v>
      </c>
      <c r="R60" s="25">
        <v>0</v>
      </c>
      <c r="S60" s="25" t="s">
        <v>59</v>
      </c>
      <c r="T60" s="25" t="s">
        <v>59</v>
      </c>
      <c r="U60" s="25" t="s">
        <v>59</v>
      </c>
      <c r="V60" s="25" t="s">
        <v>59</v>
      </c>
      <c r="W60" s="25" t="s">
        <v>59</v>
      </c>
      <c r="X60" s="28">
        <v>-32.746063646340197</v>
      </c>
      <c r="Y60" s="29">
        <v>25.807017154113002</v>
      </c>
    </row>
    <row r="61" spans="1:25" x14ac:dyDescent="0.35">
      <c r="A61" s="23" t="s">
        <v>9</v>
      </c>
      <c r="B61" s="67" t="s">
        <v>174</v>
      </c>
      <c r="C61" s="68" t="s">
        <v>160</v>
      </c>
      <c r="D61" s="9" t="s">
        <v>91</v>
      </c>
      <c r="E61" s="9" t="s">
        <v>57</v>
      </c>
      <c r="F61" s="9" t="s">
        <v>58</v>
      </c>
      <c r="G61" s="9">
        <v>79.05</v>
      </c>
      <c r="H61" s="9" t="s">
        <v>59</v>
      </c>
      <c r="I61" s="9" t="s">
        <v>59</v>
      </c>
      <c r="J61" s="45" t="s">
        <v>59</v>
      </c>
      <c r="K61" s="45">
        <v>2038</v>
      </c>
      <c r="L61" s="9" t="s">
        <v>59</v>
      </c>
      <c r="M61" s="9" t="s">
        <v>59</v>
      </c>
      <c r="N61" s="9" t="s">
        <v>59</v>
      </c>
      <c r="O61" s="9" t="s">
        <v>59</v>
      </c>
      <c r="P61" s="69">
        <v>0</v>
      </c>
      <c r="Q61" s="9">
        <v>868</v>
      </c>
      <c r="R61" s="9">
        <v>0</v>
      </c>
      <c r="S61" s="9" t="s">
        <v>59</v>
      </c>
      <c r="T61" s="9" t="s">
        <v>59</v>
      </c>
      <c r="U61" s="9" t="s">
        <v>59</v>
      </c>
      <c r="V61" s="9" t="s">
        <v>59</v>
      </c>
      <c r="W61" s="9" t="s">
        <v>59</v>
      </c>
      <c r="X61" s="8">
        <v>-31.183850968469201</v>
      </c>
      <c r="Y61" s="46">
        <v>24.945973114014201</v>
      </c>
    </row>
    <row r="62" spans="1:25" x14ac:dyDescent="0.35">
      <c r="A62" s="23" t="s">
        <v>9</v>
      </c>
      <c r="B62" s="67" t="s">
        <v>175</v>
      </c>
      <c r="C62" s="68" t="s">
        <v>160</v>
      </c>
      <c r="D62" s="25" t="s">
        <v>110</v>
      </c>
      <c r="E62" s="25" t="s">
        <v>57</v>
      </c>
      <c r="F62" s="25" t="s">
        <v>58</v>
      </c>
      <c r="G62" s="25">
        <v>75</v>
      </c>
      <c r="H62" s="25" t="s">
        <v>59</v>
      </c>
      <c r="I62" s="25" t="s">
        <v>59</v>
      </c>
      <c r="J62" s="26" t="s">
        <v>59</v>
      </c>
      <c r="K62" s="26">
        <v>2043</v>
      </c>
      <c r="L62" s="25" t="s">
        <v>59</v>
      </c>
      <c r="M62" s="25" t="s">
        <v>59</v>
      </c>
      <c r="N62" s="25" t="s">
        <v>59</v>
      </c>
      <c r="O62" s="25" t="s">
        <v>59</v>
      </c>
      <c r="P62" s="70">
        <v>0</v>
      </c>
      <c r="Q62" s="25">
        <v>1165</v>
      </c>
      <c r="R62" s="25">
        <v>0</v>
      </c>
      <c r="S62" s="25" t="s">
        <v>59</v>
      </c>
      <c r="T62" s="25" t="s">
        <v>59</v>
      </c>
      <c r="U62" s="25" t="s">
        <v>59</v>
      </c>
      <c r="V62" s="25" t="s">
        <v>59</v>
      </c>
      <c r="W62" s="25" t="s">
        <v>59</v>
      </c>
      <c r="X62" s="28">
        <v>-32.196692081696199</v>
      </c>
      <c r="Y62" s="29">
        <v>18.895029014548101</v>
      </c>
    </row>
    <row r="63" spans="1:25" x14ac:dyDescent="0.35">
      <c r="A63" s="23" t="s">
        <v>9</v>
      </c>
      <c r="B63" s="67" t="s">
        <v>176</v>
      </c>
      <c r="C63" s="68" t="s">
        <v>160</v>
      </c>
      <c r="D63" s="9" t="s">
        <v>110</v>
      </c>
      <c r="E63" s="9" t="s">
        <v>57</v>
      </c>
      <c r="F63" s="9" t="s">
        <v>58</v>
      </c>
      <c r="G63" s="9">
        <v>75</v>
      </c>
      <c r="H63" s="9" t="s">
        <v>59</v>
      </c>
      <c r="I63" s="9" t="s">
        <v>59</v>
      </c>
      <c r="J63" s="45" t="s">
        <v>59</v>
      </c>
      <c r="K63" s="45">
        <v>2043</v>
      </c>
      <c r="L63" s="9" t="s">
        <v>59</v>
      </c>
      <c r="M63" s="9" t="s">
        <v>59</v>
      </c>
      <c r="N63" s="9" t="s">
        <v>59</v>
      </c>
      <c r="O63" s="9" t="s">
        <v>59</v>
      </c>
      <c r="P63" s="69">
        <v>0</v>
      </c>
      <c r="Q63" s="9">
        <v>1165</v>
      </c>
      <c r="R63" s="9">
        <v>0</v>
      </c>
      <c r="S63" s="9" t="s">
        <v>59</v>
      </c>
      <c r="T63" s="9" t="s">
        <v>59</v>
      </c>
      <c r="U63" s="9" t="s">
        <v>59</v>
      </c>
      <c r="V63" s="9" t="s">
        <v>59</v>
      </c>
      <c r="W63" s="9" t="s">
        <v>59</v>
      </c>
      <c r="X63" s="8">
        <v>-29.133295927185699</v>
      </c>
      <c r="Y63" s="46">
        <v>24.798805920214701</v>
      </c>
    </row>
    <row r="64" spans="1:25" x14ac:dyDescent="0.35">
      <c r="A64" s="23" t="s">
        <v>9</v>
      </c>
      <c r="B64" s="67" t="s">
        <v>177</v>
      </c>
      <c r="C64" s="68" t="s">
        <v>160</v>
      </c>
      <c r="D64" s="25" t="s">
        <v>91</v>
      </c>
      <c r="E64" s="25" t="s">
        <v>57</v>
      </c>
      <c r="F64" s="25" t="s">
        <v>58</v>
      </c>
      <c r="G64" s="25">
        <v>108.25</v>
      </c>
      <c r="H64" s="25" t="s">
        <v>59</v>
      </c>
      <c r="I64" s="25" t="s">
        <v>59</v>
      </c>
      <c r="J64" s="26" t="s">
        <v>59</v>
      </c>
      <c r="K64" s="26">
        <v>2038</v>
      </c>
      <c r="L64" s="25" t="s">
        <v>59</v>
      </c>
      <c r="M64" s="25" t="s">
        <v>59</v>
      </c>
      <c r="N64" s="25" t="s">
        <v>59</v>
      </c>
      <c r="O64" s="25" t="s">
        <v>59</v>
      </c>
      <c r="P64" s="70">
        <v>0</v>
      </c>
      <c r="Q64" s="25">
        <v>868</v>
      </c>
      <c r="R64" s="25">
        <v>0</v>
      </c>
      <c r="S64" s="25" t="s">
        <v>59</v>
      </c>
      <c r="T64" s="25" t="s">
        <v>59</v>
      </c>
      <c r="U64" s="25" t="s">
        <v>59</v>
      </c>
      <c r="V64" s="25" t="s">
        <v>59</v>
      </c>
      <c r="W64" s="25" t="s">
        <v>59</v>
      </c>
      <c r="X64" s="28">
        <v>-34.001606610332303</v>
      </c>
      <c r="Y64" s="29">
        <v>24.7416286318375</v>
      </c>
    </row>
    <row r="65" spans="1:25" x14ac:dyDescent="0.35">
      <c r="A65" s="23" t="s">
        <v>9</v>
      </c>
      <c r="B65" s="67" t="s">
        <v>178</v>
      </c>
      <c r="C65" s="68" t="s">
        <v>160</v>
      </c>
      <c r="D65" s="9" t="s">
        <v>110</v>
      </c>
      <c r="E65" s="9" t="s">
        <v>57</v>
      </c>
      <c r="F65" s="9" t="s">
        <v>58</v>
      </c>
      <c r="G65" s="9">
        <v>60</v>
      </c>
      <c r="H65" s="9" t="s">
        <v>59</v>
      </c>
      <c r="I65" s="9" t="s">
        <v>59</v>
      </c>
      <c r="J65" s="45" t="s">
        <v>59</v>
      </c>
      <c r="K65" s="45">
        <v>2043</v>
      </c>
      <c r="L65" s="9" t="s">
        <v>59</v>
      </c>
      <c r="M65" s="9" t="s">
        <v>59</v>
      </c>
      <c r="N65" s="9" t="s">
        <v>59</v>
      </c>
      <c r="O65" s="9" t="s">
        <v>59</v>
      </c>
      <c r="P65" s="69">
        <v>0</v>
      </c>
      <c r="Q65" s="9">
        <v>1165</v>
      </c>
      <c r="R65" s="9">
        <v>0</v>
      </c>
      <c r="S65" s="9" t="s">
        <v>59</v>
      </c>
      <c r="T65" s="9" t="s">
        <v>59</v>
      </c>
      <c r="U65" s="9" t="s">
        <v>59</v>
      </c>
      <c r="V65" s="9" t="s">
        <v>59</v>
      </c>
      <c r="W65" s="9" t="s">
        <v>59</v>
      </c>
      <c r="X65" s="8">
        <v>-23.671938338207902</v>
      </c>
      <c r="Y65" s="46">
        <v>27.635734905913498</v>
      </c>
    </row>
    <row r="66" spans="1:25" x14ac:dyDescent="0.35">
      <c r="A66" s="23" t="s">
        <v>9</v>
      </c>
      <c r="B66" s="67" t="s">
        <v>179</v>
      </c>
      <c r="C66" s="68" t="s">
        <v>180</v>
      </c>
      <c r="D66" s="25" t="s">
        <v>120</v>
      </c>
      <c r="E66" s="25" t="s">
        <v>57</v>
      </c>
      <c r="F66" s="25" t="s">
        <v>58</v>
      </c>
      <c r="G66" s="25">
        <v>100</v>
      </c>
      <c r="H66" s="25" t="s">
        <v>59</v>
      </c>
      <c r="I66" s="25" t="s">
        <v>59</v>
      </c>
      <c r="J66" s="26" t="s">
        <v>59</v>
      </c>
      <c r="K66" s="26" t="s">
        <v>75</v>
      </c>
      <c r="L66" s="25" t="s">
        <v>59</v>
      </c>
      <c r="M66" s="25" t="s">
        <v>59</v>
      </c>
      <c r="N66" s="25" t="s">
        <v>59</v>
      </c>
      <c r="O66" s="25" t="s">
        <v>59</v>
      </c>
      <c r="P66" s="70">
        <v>0</v>
      </c>
      <c r="Q66" s="25">
        <v>2902</v>
      </c>
      <c r="R66" s="25">
        <v>0</v>
      </c>
      <c r="S66" s="25" t="s">
        <v>59</v>
      </c>
      <c r="T66" s="25" t="s">
        <v>59</v>
      </c>
      <c r="U66" s="25" t="s">
        <v>59</v>
      </c>
      <c r="V66" s="25" t="s">
        <v>59</v>
      </c>
      <c r="W66" s="25">
        <v>6</v>
      </c>
      <c r="X66" s="28">
        <v>-27.758086493217501</v>
      </c>
      <c r="Y66" s="29">
        <v>23.015895825852599</v>
      </c>
    </row>
    <row r="67" spans="1:25" x14ac:dyDescent="0.35">
      <c r="A67" s="23" t="s">
        <v>9</v>
      </c>
      <c r="B67" s="67" t="s">
        <v>181</v>
      </c>
      <c r="C67" s="68" t="s">
        <v>180</v>
      </c>
      <c r="D67" s="9" t="s">
        <v>120</v>
      </c>
      <c r="E67" s="9" t="s">
        <v>57</v>
      </c>
      <c r="F67" s="9" t="s">
        <v>182</v>
      </c>
      <c r="G67" s="9">
        <v>100</v>
      </c>
      <c r="H67" s="9" t="s">
        <v>59</v>
      </c>
      <c r="I67" s="9" t="s">
        <v>59</v>
      </c>
      <c r="J67" s="45">
        <v>2024</v>
      </c>
      <c r="K67" s="45" t="s">
        <v>75</v>
      </c>
      <c r="L67" s="9" t="s">
        <v>59</v>
      </c>
      <c r="M67" s="9" t="s">
        <v>59</v>
      </c>
      <c r="N67" s="9" t="s">
        <v>59</v>
      </c>
      <c r="O67" s="9" t="s">
        <v>59</v>
      </c>
      <c r="P67" s="69">
        <v>0</v>
      </c>
      <c r="Q67" s="9">
        <v>2902</v>
      </c>
      <c r="R67" s="9">
        <v>0</v>
      </c>
      <c r="S67" s="9" t="s">
        <v>59</v>
      </c>
      <c r="T67" s="9" t="s">
        <v>59</v>
      </c>
      <c r="U67" s="9" t="s">
        <v>59</v>
      </c>
      <c r="V67" s="9" t="s">
        <v>59</v>
      </c>
      <c r="W67" s="9">
        <v>9</v>
      </c>
      <c r="X67" s="8">
        <v>-28.309522111023199</v>
      </c>
      <c r="Y67" s="46">
        <v>23.104063371285399</v>
      </c>
    </row>
    <row r="68" spans="1:25" x14ac:dyDescent="0.35">
      <c r="A68" s="23" t="s">
        <v>9</v>
      </c>
      <c r="B68" s="67" t="s">
        <v>183</v>
      </c>
      <c r="C68" s="68" t="s">
        <v>184</v>
      </c>
      <c r="D68" s="25" t="s">
        <v>110</v>
      </c>
      <c r="E68" s="25" t="s">
        <v>57</v>
      </c>
      <c r="F68" s="25" t="s">
        <v>58</v>
      </c>
      <c r="G68" s="25">
        <v>40</v>
      </c>
      <c r="H68" s="25" t="s">
        <v>59</v>
      </c>
      <c r="I68" s="25" t="s">
        <v>59</v>
      </c>
      <c r="J68" s="26" t="s">
        <v>59</v>
      </c>
      <c r="K68" s="26">
        <v>2046</v>
      </c>
      <c r="L68" s="25" t="s">
        <v>59</v>
      </c>
      <c r="M68" s="25" t="s">
        <v>59</v>
      </c>
      <c r="N68" s="25" t="s">
        <v>59</v>
      </c>
      <c r="O68" s="25" t="s">
        <v>59</v>
      </c>
      <c r="P68" s="70">
        <v>0</v>
      </c>
      <c r="Q68" s="25">
        <v>872</v>
      </c>
      <c r="R68" s="25">
        <v>0</v>
      </c>
      <c r="S68" s="25" t="s">
        <v>59</v>
      </c>
      <c r="T68" s="25" t="s">
        <v>59</v>
      </c>
      <c r="U68" s="25" t="s">
        <v>59</v>
      </c>
      <c r="V68" s="25" t="s">
        <v>59</v>
      </c>
      <c r="W68" s="25" t="s">
        <v>59</v>
      </c>
      <c r="X68" s="28">
        <v>-29.220159532072898</v>
      </c>
      <c r="Y68" s="29">
        <v>18.915203100908499</v>
      </c>
    </row>
    <row r="69" spans="1:25" x14ac:dyDescent="0.35">
      <c r="A69" s="23" t="s">
        <v>9</v>
      </c>
      <c r="B69" s="67" t="s">
        <v>185</v>
      </c>
      <c r="C69" s="68" t="s">
        <v>184</v>
      </c>
      <c r="D69" s="9" t="s">
        <v>110</v>
      </c>
      <c r="E69" s="9" t="s">
        <v>57</v>
      </c>
      <c r="F69" s="9" t="s">
        <v>58</v>
      </c>
      <c r="G69" s="9">
        <v>55</v>
      </c>
      <c r="H69" s="9" t="s">
        <v>59</v>
      </c>
      <c r="I69" s="9" t="s">
        <v>59</v>
      </c>
      <c r="J69" s="45" t="s">
        <v>59</v>
      </c>
      <c r="K69" s="45">
        <v>2046</v>
      </c>
      <c r="L69" s="9" t="s">
        <v>59</v>
      </c>
      <c r="M69" s="9" t="s">
        <v>59</v>
      </c>
      <c r="N69" s="9" t="s">
        <v>59</v>
      </c>
      <c r="O69" s="9" t="s">
        <v>59</v>
      </c>
      <c r="P69" s="69">
        <v>0</v>
      </c>
      <c r="Q69" s="9">
        <v>872</v>
      </c>
      <c r="R69" s="9">
        <v>0</v>
      </c>
      <c r="S69" s="9" t="s">
        <v>59</v>
      </c>
      <c r="T69" s="9" t="s">
        <v>59</v>
      </c>
      <c r="U69" s="9" t="s">
        <v>59</v>
      </c>
      <c r="V69" s="9" t="s">
        <v>59</v>
      </c>
      <c r="W69" s="9" t="s">
        <v>59</v>
      </c>
      <c r="X69" s="8">
        <v>-29.115135854396001</v>
      </c>
      <c r="Y69" s="46">
        <v>23.7490965967927</v>
      </c>
    </row>
    <row r="70" spans="1:25" x14ac:dyDescent="0.35">
      <c r="A70" s="23" t="s">
        <v>9</v>
      </c>
      <c r="B70" s="67" t="s">
        <v>186</v>
      </c>
      <c r="C70" s="68" t="s">
        <v>184</v>
      </c>
      <c r="D70" s="25" t="s">
        <v>110</v>
      </c>
      <c r="E70" s="25" t="s">
        <v>57</v>
      </c>
      <c r="F70" s="25" t="s">
        <v>58</v>
      </c>
      <c r="G70" s="25">
        <v>67.900000000000006</v>
      </c>
      <c r="H70" s="25" t="s">
        <v>59</v>
      </c>
      <c r="I70" s="25" t="s">
        <v>59</v>
      </c>
      <c r="J70" s="26" t="s">
        <v>59</v>
      </c>
      <c r="K70" s="26">
        <v>2046</v>
      </c>
      <c r="L70" s="25" t="s">
        <v>59</v>
      </c>
      <c r="M70" s="25" t="s">
        <v>59</v>
      </c>
      <c r="N70" s="25" t="s">
        <v>59</v>
      </c>
      <c r="O70" s="25" t="s">
        <v>59</v>
      </c>
      <c r="P70" s="70">
        <v>0</v>
      </c>
      <c r="Q70" s="25">
        <v>872</v>
      </c>
      <c r="R70" s="25">
        <v>0</v>
      </c>
      <c r="S70" s="25" t="s">
        <v>59</v>
      </c>
      <c r="T70" s="25" t="s">
        <v>59</v>
      </c>
      <c r="U70" s="25" t="s">
        <v>59</v>
      </c>
      <c r="V70" s="25" t="s">
        <v>59</v>
      </c>
      <c r="W70" s="25" t="s">
        <v>59</v>
      </c>
      <c r="X70" s="28">
        <v>-26.854002394874001</v>
      </c>
      <c r="Y70" s="29">
        <v>26.642110714537999</v>
      </c>
    </row>
    <row r="71" spans="1:25" x14ac:dyDescent="0.35">
      <c r="A71" s="23" t="s">
        <v>9</v>
      </c>
      <c r="B71" s="67" t="s">
        <v>187</v>
      </c>
      <c r="C71" s="68" t="s">
        <v>184</v>
      </c>
      <c r="D71" s="9" t="s">
        <v>91</v>
      </c>
      <c r="E71" s="9" t="s">
        <v>57</v>
      </c>
      <c r="F71" s="9" t="s">
        <v>58</v>
      </c>
      <c r="G71" s="9">
        <v>102</v>
      </c>
      <c r="H71" s="9" t="s">
        <v>59</v>
      </c>
      <c r="I71" s="9" t="s">
        <v>59</v>
      </c>
      <c r="J71" s="45" t="s">
        <v>59</v>
      </c>
      <c r="K71" s="45">
        <v>2041</v>
      </c>
      <c r="L71" s="9" t="s">
        <v>59</v>
      </c>
      <c r="M71" s="9" t="s">
        <v>59</v>
      </c>
      <c r="N71" s="9" t="s">
        <v>59</v>
      </c>
      <c r="O71" s="9" t="s">
        <v>59</v>
      </c>
      <c r="P71" s="69">
        <v>0</v>
      </c>
      <c r="Q71" s="9">
        <v>687</v>
      </c>
      <c r="R71" s="9">
        <v>0</v>
      </c>
      <c r="S71" s="9" t="s">
        <v>59</v>
      </c>
      <c r="T71" s="9" t="s">
        <v>59</v>
      </c>
      <c r="U71" s="9" t="s">
        <v>59</v>
      </c>
      <c r="V71" s="9" t="s">
        <v>59</v>
      </c>
      <c r="W71" s="9" t="s">
        <v>59</v>
      </c>
      <c r="X71" s="8">
        <v>-29.964699122395899</v>
      </c>
      <c r="Y71" s="46">
        <v>22.339438357413599</v>
      </c>
    </row>
    <row r="72" spans="1:25" x14ac:dyDescent="0.35">
      <c r="A72" s="23" t="s">
        <v>9</v>
      </c>
      <c r="B72" s="67" t="s">
        <v>188</v>
      </c>
      <c r="C72" s="68" t="s">
        <v>184</v>
      </c>
      <c r="D72" s="25" t="s">
        <v>110</v>
      </c>
      <c r="E72" s="25" t="s">
        <v>57</v>
      </c>
      <c r="F72" s="25" t="s">
        <v>58</v>
      </c>
      <c r="G72" s="25">
        <v>50</v>
      </c>
      <c r="H72" s="25" t="s">
        <v>59</v>
      </c>
      <c r="I72" s="25" t="s">
        <v>59</v>
      </c>
      <c r="J72" s="26" t="s">
        <v>59</v>
      </c>
      <c r="K72" s="26">
        <v>2046</v>
      </c>
      <c r="L72" s="25" t="s">
        <v>59</v>
      </c>
      <c r="M72" s="25" t="s">
        <v>59</v>
      </c>
      <c r="N72" s="25" t="s">
        <v>59</v>
      </c>
      <c r="O72" s="25" t="s">
        <v>59</v>
      </c>
      <c r="P72" s="70">
        <v>0</v>
      </c>
      <c r="Q72" s="25">
        <v>872</v>
      </c>
      <c r="R72" s="25">
        <v>0</v>
      </c>
      <c r="S72" s="25" t="s">
        <v>59</v>
      </c>
      <c r="T72" s="25" t="s">
        <v>59</v>
      </c>
      <c r="U72" s="25" t="s">
        <v>59</v>
      </c>
      <c r="V72" s="25" t="s">
        <v>59</v>
      </c>
      <c r="W72" s="25" t="s">
        <v>59</v>
      </c>
      <c r="X72" s="28">
        <v>-25.6096687251089</v>
      </c>
      <c r="Y72" s="29">
        <v>27.807654163244202</v>
      </c>
    </row>
    <row r="73" spans="1:25" x14ac:dyDescent="0.35">
      <c r="A73" s="23" t="s">
        <v>9</v>
      </c>
      <c r="B73" s="67" t="s">
        <v>189</v>
      </c>
      <c r="C73" s="68" t="s">
        <v>184</v>
      </c>
      <c r="D73" s="9" t="s">
        <v>110</v>
      </c>
      <c r="E73" s="9" t="s">
        <v>57</v>
      </c>
      <c r="F73" s="9" t="s">
        <v>58</v>
      </c>
      <c r="G73" s="9">
        <v>75</v>
      </c>
      <c r="H73" s="9" t="s">
        <v>59</v>
      </c>
      <c r="I73" s="9" t="s">
        <v>59</v>
      </c>
      <c r="J73" s="45" t="s">
        <v>59</v>
      </c>
      <c r="K73" s="45">
        <v>2046</v>
      </c>
      <c r="L73" s="9" t="s">
        <v>59</v>
      </c>
      <c r="M73" s="9" t="s">
        <v>59</v>
      </c>
      <c r="N73" s="9" t="s">
        <v>59</v>
      </c>
      <c r="O73" s="9" t="s">
        <v>59</v>
      </c>
      <c r="P73" s="69">
        <v>0</v>
      </c>
      <c r="Q73" s="9">
        <v>872</v>
      </c>
      <c r="R73" s="9">
        <v>0</v>
      </c>
      <c r="S73" s="9" t="s">
        <v>59</v>
      </c>
      <c r="T73" s="9" t="s">
        <v>59</v>
      </c>
      <c r="U73" s="9" t="s">
        <v>59</v>
      </c>
      <c r="V73" s="9" t="s">
        <v>59</v>
      </c>
      <c r="W73" s="9" t="s">
        <v>59</v>
      </c>
      <c r="X73" s="8">
        <v>-28.414926727986401</v>
      </c>
      <c r="Y73" s="46">
        <v>21.221905297254199</v>
      </c>
    </row>
    <row r="74" spans="1:25" x14ac:dyDescent="0.35">
      <c r="A74" s="23" t="s">
        <v>9</v>
      </c>
      <c r="B74" s="67" t="s">
        <v>190</v>
      </c>
      <c r="C74" s="68" t="s">
        <v>184</v>
      </c>
      <c r="D74" s="25" t="s">
        <v>110</v>
      </c>
      <c r="E74" s="25" t="s">
        <v>57</v>
      </c>
      <c r="F74" s="25" t="s">
        <v>58</v>
      </c>
      <c r="G74" s="25">
        <v>75</v>
      </c>
      <c r="H74" s="25" t="s">
        <v>59</v>
      </c>
      <c r="I74" s="25" t="s">
        <v>59</v>
      </c>
      <c r="J74" s="26" t="s">
        <v>59</v>
      </c>
      <c r="K74" s="26">
        <v>2046</v>
      </c>
      <c r="L74" s="25" t="s">
        <v>59</v>
      </c>
      <c r="M74" s="25" t="s">
        <v>59</v>
      </c>
      <c r="N74" s="25" t="s">
        <v>59</v>
      </c>
      <c r="O74" s="25" t="s">
        <v>59</v>
      </c>
      <c r="P74" s="70">
        <v>0</v>
      </c>
      <c r="Q74" s="25">
        <v>872</v>
      </c>
      <c r="R74" s="25">
        <v>0</v>
      </c>
      <c r="S74" s="25" t="s">
        <v>59</v>
      </c>
      <c r="T74" s="25" t="s">
        <v>59</v>
      </c>
      <c r="U74" s="25" t="s">
        <v>59</v>
      </c>
      <c r="V74" s="25" t="s">
        <v>59</v>
      </c>
      <c r="W74" s="25" t="s">
        <v>59</v>
      </c>
      <c r="X74" s="28">
        <v>-28.414926727986401</v>
      </c>
      <c r="Y74" s="29">
        <v>21.221905297254199</v>
      </c>
    </row>
    <row r="75" spans="1:25" x14ac:dyDescent="0.35">
      <c r="A75" s="23" t="s">
        <v>9</v>
      </c>
      <c r="B75" s="67" t="s">
        <v>191</v>
      </c>
      <c r="C75" s="68" t="s">
        <v>184</v>
      </c>
      <c r="D75" s="9" t="s">
        <v>91</v>
      </c>
      <c r="E75" s="9" t="s">
        <v>57</v>
      </c>
      <c r="F75" s="9" t="s">
        <v>58</v>
      </c>
      <c r="G75" s="9">
        <v>31.9</v>
      </c>
      <c r="H75" s="9" t="s">
        <v>59</v>
      </c>
      <c r="I75" s="9" t="s">
        <v>59</v>
      </c>
      <c r="J75" s="45" t="s">
        <v>59</v>
      </c>
      <c r="K75" s="45">
        <v>2041</v>
      </c>
      <c r="L75" s="9" t="s">
        <v>59</v>
      </c>
      <c r="M75" s="9" t="s">
        <v>59</v>
      </c>
      <c r="N75" s="9" t="s">
        <v>59</v>
      </c>
      <c r="O75" s="9" t="s">
        <v>59</v>
      </c>
      <c r="P75" s="69">
        <v>0</v>
      </c>
      <c r="Q75" s="9">
        <v>687</v>
      </c>
      <c r="R75" s="9">
        <v>0</v>
      </c>
      <c r="S75" s="9" t="s">
        <v>59</v>
      </c>
      <c r="T75" s="9" t="s">
        <v>59</v>
      </c>
      <c r="U75" s="9" t="s">
        <v>59</v>
      </c>
      <c r="V75" s="9" t="s">
        <v>59</v>
      </c>
      <c r="W75" s="9" t="s">
        <v>59</v>
      </c>
      <c r="X75" s="8">
        <v>-34.024677964817201</v>
      </c>
      <c r="Y75" s="46">
        <v>20.431854895634601</v>
      </c>
    </row>
    <row r="76" spans="1:25" x14ac:dyDescent="0.35">
      <c r="A76" s="23" t="s">
        <v>9</v>
      </c>
      <c r="B76" s="67" t="s">
        <v>192</v>
      </c>
      <c r="C76" s="68" t="s">
        <v>184</v>
      </c>
      <c r="D76" s="25" t="s">
        <v>91</v>
      </c>
      <c r="E76" s="25" t="s">
        <v>57</v>
      </c>
      <c r="F76" s="25" t="s">
        <v>58</v>
      </c>
      <c r="G76" s="25">
        <v>135.93</v>
      </c>
      <c r="H76" s="25" t="s">
        <v>59</v>
      </c>
      <c r="I76" s="25" t="s">
        <v>59</v>
      </c>
      <c r="J76" s="26" t="s">
        <v>59</v>
      </c>
      <c r="K76" s="26">
        <v>2041</v>
      </c>
      <c r="L76" s="25" t="s">
        <v>59</v>
      </c>
      <c r="M76" s="25" t="s">
        <v>59</v>
      </c>
      <c r="N76" s="25" t="s">
        <v>59</v>
      </c>
      <c r="O76" s="25" t="s">
        <v>59</v>
      </c>
      <c r="P76" s="70">
        <v>0</v>
      </c>
      <c r="Q76" s="25">
        <v>687</v>
      </c>
      <c r="R76" s="25">
        <v>0</v>
      </c>
      <c r="S76" s="25" t="s">
        <v>59</v>
      </c>
      <c r="T76" s="25" t="s">
        <v>59</v>
      </c>
      <c r="U76" s="25" t="s">
        <v>59</v>
      </c>
      <c r="V76" s="25" t="s">
        <v>59</v>
      </c>
      <c r="W76" s="25" t="s">
        <v>59</v>
      </c>
      <c r="X76" s="28">
        <v>-29.964699122395899</v>
      </c>
      <c r="Y76" s="29">
        <v>22.339438357413599</v>
      </c>
    </row>
    <row r="77" spans="1:25" x14ac:dyDescent="0.35">
      <c r="A77" s="23" t="s">
        <v>9</v>
      </c>
      <c r="B77" s="67" t="s">
        <v>193</v>
      </c>
      <c r="C77" s="68" t="s">
        <v>184</v>
      </c>
      <c r="D77" s="9" t="s">
        <v>91</v>
      </c>
      <c r="E77" s="9" t="s">
        <v>57</v>
      </c>
      <c r="F77" s="9" t="s">
        <v>58</v>
      </c>
      <c r="G77" s="9">
        <v>117.72</v>
      </c>
      <c r="H77" s="9" t="s">
        <v>59</v>
      </c>
      <c r="I77" s="9" t="s">
        <v>59</v>
      </c>
      <c r="J77" s="45" t="s">
        <v>59</v>
      </c>
      <c r="K77" s="45">
        <v>2041</v>
      </c>
      <c r="L77" s="9" t="s">
        <v>59</v>
      </c>
      <c r="M77" s="9" t="s">
        <v>59</v>
      </c>
      <c r="N77" s="9" t="s">
        <v>59</v>
      </c>
      <c r="O77" s="9" t="s">
        <v>59</v>
      </c>
      <c r="P77" s="69">
        <v>0</v>
      </c>
      <c r="Q77" s="9">
        <v>687</v>
      </c>
      <c r="R77" s="9">
        <v>0</v>
      </c>
      <c r="S77" s="9" t="s">
        <v>59</v>
      </c>
      <c r="T77" s="9" t="s">
        <v>59</v>
      </c>
      <c r="U77" s="9" t="s">
        <v>59</v>
      </c>
      <c r="V77" s="9" t="s">
        <v>59</v>
      </c>
      <c r="W77" s="9" t="s">
        <v>59</v>
      </c>
      <c r="X77" s="8">
        <v>-32.746063646340197</v>
      </c>
      <c r="Y77" s="46">
        <v>25.807017154113002</v>
      </c>
    </row>
    <row r="78" spans="1:25" x14ac:dyDescent="0.35">
      <c r="A78" s="23" t="s">
        <v>9</v>
      </c>
      <c r="B78" s="67" t="s">
        <v>194</v>
      </c>
      <c r="C78" s="68" t="s">
        <v>184</v>
      </c>
      <c r="D78" s="25" t="s">
        <v>91</v>
      </c>
      <c r="E78" s="25" t="s">
        <v>57</v>
      </c>
      <c r="F78" s="25" t="s">
        <v>58</v>
      </c>
      <c r="G78" s="25">
        <v>136.69999999999999</v>
      </c>
      <c r="H78" s="25" t="s">
        <v>59</v>
      </c>
      <c r="I78" s="25" t="s">
        <v>59</v>
      </c>
      <c r="J78" s="26" t="s">
        <v>59</v>
      </c>
      <c r="K78" s="26">
        <v>2041</v>
      </c>
      <c r="L78" s="25" t="s">
        <v>59</v>
      </c>
      <c r="M78" s="25" t="s">
        <v>59</v>
      </c>
      <c r="N78" s="25" t="s">
        <v>59</v>
      </c>
      <c r="O78" s="25" t="s">
        <v>59</v>
      </c>
      <c r="P78" s="70">
        <v>0</v>
      </c>
      <c r="Q78" s="25">
        <v>687</v>
      </c>
      <c r="R78" s="25">
        <v>0</v>
      </c>
      <c r="S78" s="25" t="s">
        <v>59</v>
      </c>
      <c r="T78" s="25" t="s">
        <v>59</v>
      </c>
      <c r="U78" s="25" t="s">
        <v>59</v>
      </c>
      <c r="V78" s="25" t="s">
        <v>59</v>
      </c>
      <c r="W78" s="25" t="s">
        <v>59</v>
      </c>
      <c r="X78" s="28">
        <v>-29.665695734220598</v>
      </c>
      <c r="Y78" s="29">
        <v>17.8877643635381</v>
      </c>
    </row>
    <row r="79" spans="1:25" x14ac:dyDescent="0.35">
      <c r="A79" s="23" t="s">
        <v>9</v>
      </c>
      <c r="B79" s="67" t="s">
        <v>195</v>
      </c>
      <c r="C79" s="68" t="s">
        <v>184</v>
      </c>
      <c r="D79" s="9" t="s">
        <v>110</v>
      </c>
      <c r="E79" s="9" t="s">
        <v>57</v>
      </c>
      <c r="F79" s="9" t="s">
        <v>58</v>
      </c>
      <c r="G79" s="9">
        <v>75</v>
      </c>
      <c r="H79" s="9" t="s">
        <v>59</v>
      </c>
      <c r="I79" s="9" t="s">
        <v>59</v>
      </c>
      <c r="J79" s="45" t="s">
        <v>59</v>
      </c>
      <c r="K79" s="45">
        <v>2046</v>
      </c>
      <c r="L79" s="9" t="s">
        <v>59</v>
      </c>
      <c r="M79" s="9" t="s">
        <v>59</v>
      </c>
      <c r="N79" s="9" t="s">
        <v>59</v>
      </c>
      <c r="O79" s="9" t="s">
        <v>59</v>
      </c>
      <c r="P79" s="69">
        <v>0</v>
      </c>
      <c r="Q79" s="9">
        <v>872</v>
      </c>
      <c r="R79" s="9">
        <v>0</v>
      </c>
      <c r="S79" s="9" t="s">
        <v>59</v>
      </c>
      <c r="T79" s="9" t="s">
        <v>59</v>
      </c>
      <c r="U79" s="9" t="s">
        <v>59</v>
      </c>
      <c r="V79" s="9" t="s">
        <v>59</v>
      </c>
      <c r="W79" s="9" t="s">
        <v>59</v>
      </c>
      <c r="X79" s="8">
        <v>-29.162091148510498</v>
      </c>
      <c r="Y79" s="46">
        <v>19.386264306318001</v>
      </c>
    </row>
    <row r="80" spans="1:25" x14ac:dyDescent="0.35">
      <c r="A80" s="23" t="s">
        <v>9</v>
      </c>
      <c r="B80" s="67" t="s">
        <v>196</v>
      </c>
      <c r="C80" s="68" t="s">
        <v>184</v>
      </c>
      <c r="D80" s="25" t="s">
        <v>100</v>
      </c>
      <c r="E80" s="25" t="s">
        <v>57</v>
      </c>
      <c r="F80" s="25" t="s">
        <v>58</v>
      </c>
      <c r="G80" s="25">
        <v>3.8</v>
      </c>
      <c r="H80" s="25" t="s">
        <v>59</v>
      </c>
      <c r="I80" s="25" t="s">
        <v>59</v>
      </c>
      <c r="J80" s="26" t="s">
        <v>59</v>
      </c>
      <c r="K80" s="26" t="s">
        <v>75</v>
      </c>
      <c r="L80" s="25" t="s">
        <v>59</v>
      </c>
      <c r="M80" s="25" t="s">
        <v>59</v>
      </c>
      <c r="N80" s="25" t="s">
        <v>59</v>
      </c>
      <c r="O80" s="25" t="s">
        <v>59</v>
      </c>
      <c r="P80" s="70">
        <v>0</v>
      </c>
      <c r="Q80" s="25">
        <v>1240</v>
      </c>
      <c r="R80" s="25">
        <v>0</v>
      </c>
      <c r="S80" s="25" t="s">
        <v>59</v>
      </c>
      <c r="T80" s="25" t="s">
        <v>59</v>
      </c>
      <c r="U80" s="25" t="s">
        <v>59</v>
      </c>
      <c r="V80" s="25" t="s">
        <v>59</v>
      </c>
      <c r="W80" s="25" t="s">
        <v>59</v>
      </c>
      <c r="X80" s="28">
        <v>-28.242503069651601</v>
      </c>
      <c r="Y80" s="29">
        <v>28.307683283941302</v>
      </c>
    </row>
    <row r="81" spans="1:25" x14ac:dyDescent="0.35">
      <c r="A81" s="23" t="s">
        <v>9</v>
      </c>
      <c r="B81" s="67" t="s">
        <v>197</v>
      </c>
      <c r="C81" s="68" t="s">
        <v>184</v>
      </c>
      <c r="D81" s="9" t="s">
        <v>110</v>
      </c>
      <c r="E81" s="9" t="s">
        <v>57</v>
      </c>
      <c r="F81" s="9" t="s">
        <v>58</v>
      </c>
      <c r="G81" s="9">
        <v>75</v>
      </c>
      <c r="H81" s="9" t="s">
        <v>59</v>
      </c>
      <c r="I81" s="9" t="s">
        <v>59</v>
      </c>
      <c r="J81" s="45" t="s">
        <v>59</v>
      </c>
      <c r="K81" s="45">
        <v>2046</v>
      </c>
      <c r="L81" s="9" t="s">
        <v>59</v>
      </c>
      <c r="M81" s="9" t="s">
        <v>59</v>
      </c>
      <c r="N81" s="9" t="s">
        <v>59</v>
      </c>
      <c r="O81" s="9" t="s">
        <v>59</v>
      </c>
      <c r="P81" s="69">
        <v>0</v>
      </c>
      <c r="Q81" s="9">
        <v>872</v>
      </c>
      <c r="R81" s="9">
        <v>0</v>
      </c>
      <c r="S81" s="9" t="s">
        <v>59</v>
      </c>
      <c r="T81" s="9" t="s">
        <v>59</v>
      </c>
      <c r="U81" s="9" t="s">
        <v>59</v>
      </c>
      <c r="V81" s="9" t="s">
        <v>59</v>
      </c>
      <c r="W81" s="9" t="s">
        <v>59</v>
      </c>
      <c r="X81" s="8">
        <v>-28.725062150784801</v>
      </c>
      <c r="Y81" s="46">
        <v>24.7517010039161</v>
      </c>
    </row>
    <row r="82" spans="1:25" x14ac:dyDescent="0.35">
      <c r="A82" s="23" t="s">
        <v>9</v>
      </c>
      <c r="B82" s="67" t="s">
        <v>198</v>
      </c>
      <c r="C82" s="68" t="s">
        <v>184</v>
      </c>
      <c r="D82" s="25" t="s">
        <v>163</v>
      </c>
      <c r="E82" s="25" t="s">
        <v>57</v>
      </c>
      <c r="F82" s="25" t="s">
        <v>58</v>
      </c>
      <c r="G82" s="25">
        <v>25</v>
      </c>
      <c r="H82" s="25" t="s">
        <v>59</v>
      </c>
      <c r="I82" s="25">
        <v>32</v>
      </c>
      <c r="J82" s="26" t="s">
        <v>59</v>
      </c>
      <c r="K82" s="26" t="s">
        <v>75</v>
      </c>
      <c r="L82" s="25" t="s">
        <v>59</v>
      </c>
      <c r="M82" s="25">
        <v>1650</v>
      </c>
      <c r="N82" s="25" t="s">
        <v>59</v>
      </c>
      <c r="O82" s="25" t="s">
        <v>59</v>
      </c>
      <c r="P82" s="70">
        <v>0</v>
      </c>
      <c r="Q82" s="25">
        <v>1500</v>
      </c>
      <c r="R82" s="25">
        <v>0</v>
      </c>
      <c r="S82" s="25" t="s">
        <v>59</v>
      </c>
      <c r="T82" s="25">
        <v>6</v>
      </c>
      <c r="U82" s="25">
        <v>4</v>
      </c>
      <c r="V82" s="25"/>
      <c r="W82" s="25"/>
      <c r="X82" s="28">
        <v>-25.480898365898501</v>
      </c>
      <c r="Y82" s="29">
        <v>30.974304836468701</v>
      </c>
    </row>
    <row r="83" spans="1:25" x14ac:dyDescent="0.35">
      <c r="A83" s="23" t="s">
        <v>9</v>
      </c>
      <c r="B83" s="67" t="s">
        <v>199</v>
      </c>
      <c r="C83" s="68" t="s">
        <v>184</v>
      </c>
      <c r="D83" s="9" t="s">
        <v>91</v>
      </c>
      <c r="E83" s="9" t="s">
        <v>57</v>
      </c>
      <c r="F83" s="9" t="s">
        <v>58</v>
      </c>
      <c r="G83" s="9">
        <v>138.9</v>
      </c>
      <c r="H83" s="9" t="s">
        <v>59</v>
      </c>
      <c r="I83" s="9" t="s">
        <v>59</v>
      </c>
      <c r="J83" s="45" t="s">
        <v>59</v>
      </c>
      <c r="K83" s="45">
        <v>2041</v>
      </c>
      <c r="L83" s="9" t="s">
        <v>59</v>
      </c>
      <c r="M83" s="9" t="s">
        <v>59</v>
      </c>
      <c r="N83" s="9" t="s">
        <v>59</v>
      </c>
      <c r="O83" s="9" t="s">
        <v>59</v>
      </c>
      <c r="P83" s="69">
        <v>0</v>
      </c>
      <c r="Q83" s="9">
        <v>687</v>
      </c>
      <c r="R83" s="9">
        <v>0</v>
      </c>
      <c r="S83" s="9" t="s">
        <v>59</v>
      </c>
      <c r="T83" s="9" t="s">
        <v>59</v>
      </c>
      <c r="U83" s="9" t="s">
        <v>59</v>
      </c>
      <c r="V83" s="9" t="s">
        <v>59</v>
      </c>
      <c r="W83" s="9" t="s">
        <v>59</v>
      </c>
      <c r="X83" s="8">
        <v>-32.746063646340197</v>
      </c>
      <c r="Y83" s="46">
        <v>25.807017154113002</v>
      </c>
    </row>
    <row r="84" spans="1:25" x14ac:dyDescent="0.35">
      <c r="A84" s="23" t="s">
        <v>9</v>
      </c>
      <c r="B84" s="67" t="s">
        <v>200</v>
      </c>
      <c r="C84" s="68" t="s">
        <v>184</v>
      </c>
      <c r="D84" s="25" t="s">
        <v>91</v>
      </c>
      <c r="E84" s="25" t="s">
        <v>57</v>
      </c>
      <c r="F84" s="25" t="s">
        <v>58</v>
      </c>
      <c r="G84" s="25">
        <v>140</v>
      </c>
      <c r="H84" s="25" t="s">
        <v>59</v>
      </c>
      <c r="I84" s="25" t="s">
        <v>59</v>
      </c>
      <c r="J84" s="26" t="s">
        <v>59</v>
      </c>
      <c r="K84" s="26">
        <v>2041</v>
      </c>
      <c r="L84" s="25" t="s">
        <v>59</v>
      </c>
      <c r="M84" s="25" t="s">
        <v>59</v>
      </c>
      <c r="N84" s="25" t="s">
        <v>59</v>
      </c>
      <c r="O84" s="25" t="s">
        <v>59</v>
      </c>
      <c r="P84" s="70">
        <v>0</v>
      </c>
      <c r="Q84" s="25">
        <v>687</v>
      </c>
      <c r="R84" s="25">
        <v>0</v>
      </c>
      <c r="S84" s="25" t="s">
        <v>59</v>
      </c>
      <c r="T84" s="25" t="s">
        <v>59</v>
      </c>
      <c r="U84" s="25" t="s">
        <v>59</v>
      </c>
      <c r="V84" s="25" t="s">
        <v>59</v>
      </c>
      <c r="W84" s="25" t="s">
        <v>59</v>
      </c>
      <c r="X84" s="28">
        <v>-34.001606610332303</v>
      </c>
      <c r="Y84" s="29">
        <v>24.7416286318375</v>
      </c>
    </row>
    <row r="85" spans="1:25" x14ac:dyDescent="0.35">
      <c r="A85" s="23" t="s">
        <v>9</v>
      </c>
      <c r="B85" s="67" t="s">
        <v>201</v>
      </c>
      <c r="C85" s="68" t="s">
        <v>184</v>
      </c>
      <c r="D85" s="9" t="s">
        <v>91</v>
      </c>
      <c r="E85" s="9" t="s">
        <v>57</v>
      </c>
      <c r="F85" s="9" t="s">
        <v>58</v>
      </c>
      <c r="G85" s="9">
        <v>107.76</v>
      </c>
      <c r="H85" s="9" t="s">
        <v>59</v>
      </c>
      <c r="I85" s="9" t="s">
        <v>59</v>
      </c>
      <c r="J85" s="45" t="s">
        <v>59</v>
      </c>
      <c r="K85" s="45">
        <v>2041</v>
      </c>
      <c r="L85" s="9" t="s">
        <v>59</v>
      </c>
      <c r="M85" s="9" t="s">
        <v>59</v>
      </c>
      <c r="N85" s="9" t="s">
        <v>59</v>
      </c>
      <c r="O85" s="9" t="s">
        <v>59</v>
      </c>
      <c r="P85" s="69">
        <v>0</v>
      </c>
      <c r="Q85" s="9">
        <v>687</v>
      </c>
      <c r="R85" s="9">
        <v>0</v>
      </c>
      <c r="S85" s="9" t="s">
        <v>59</v>
      </c>
      <c r="T85" s="9" t="s">
        <v>59</v>
      </c>
      <c r="U85" s="9" t="s">
        <v>59</v>
      </c>
      <c r="V85" s="9" t="s">
        <v>59</v>
      </c>
      <c r="W85" s="9" t="s">
        <v>59</v>
      </c>
      <c r="X85" s="8">
        <v>-33.339429270601997</v>
      </c>
      <c r="Y85" s="46">
        <v>20.029258108133099</v>
      </c>
    </row>
    <row r="86" spans="1:25" x14ac:dyDescent="0.35">
      <c r="A86" s="23" t="s">
        <v>9</v>
      </c>
      <c r="B86" s="67" t="s">
        <v>202</v>
      </c>
      <c r="C86" s="68" t="s">
        <v>184</v>
      </c>
      <c r="D86" s="25" t="s">
        <v>91</v>
      </c>
      <c r="E86" s="25" t="s">
        <v>57</v>
      </c>
      <c r="F86" s="25" t="s">
        <v>58</v>
      </c>
      <c r="G86" s="25">
        <v>140</v>
      </c>
      <c r="H86" s="25" t="s">
        <v>59</v>
      </c>
      <c r="I86" s="25" t="s">
        <v>59</v>
      </c>
      <c r="J86" s="26" t="s">
        <v>59</v>
      </c>
      <c r="K86" s="26">
        <v>2041</v>
      </c>
      <c r="L86" s="25" t="s">
        <v>59</v>
      </c>
      <c r="M86" s="25" t="s">
        <v>59</v>
      </c>
      <c r="N86" s="25" t="s">
        <v>59</v>
      </c>
      <c r="O86" s="25" t="s">
        <v>59</v>
      </c>
      <c r="P86" s="70">
        <v>0</v>
      </c>
      <c r="Q86" s="25">
        <v>687</v>
      </c>
      <c r="R86" s="25">
        <v>0</v>
      </c>
      <c r="S86" s="25" t="s">
        <v>59</v>
      </c>
      <c r="T86" s="25" t="s">
        <v>59</v>
      </c>
      <c r="U86" s="25" t="s">
        <v>59</v>
      </c>
      <c r="V86" s="25" t="s">
        <v>59</v>
      </c>
      <c r="W86" s="25" t="s">
        <v>59</v>
      </c>
      <c r="X86" s="28">
        <v>-32.409451743369402</v>
      </c>
      <c r="Y86" s="29">
        <v>20.669836490486698</v>
      </c>
    </row>
    <row r="87" spans="1:25" x14ac:dyDescent="0.35">
      <c r="A87" s="23" t="s">
        <v>9</v>
      </c>
      <c r="B87" s="67" t="s">
        <v>203</v>
      </c>
      <c r="C87" s="68" t="s">
        <v>184</v>
      </c>
      <c r="D87" s="9" t="s">
        <v>110</v>
      </c>
      <c r="E87" s="9" t="s">
        <v>57</v>
      </c>
      <c r="F87" s="9" t="s">
        <v>58</v>
      </c>
      <c r="G87" s="9">
        <v>75</v>
      </c>
      <c r="H87" s="9" t="s">
        <v>59</v>
      </c>
      <c r="I87" s="9" t="s">
        <v>59</v>
      </c>
      <c r="J87" s="45" t="s">
        <v>59</v>
      </c>
      <c r="K87" s="45">
        <v>2046</v>
      </c>
      <c r="L87" s="9" t="s">
        <v>59</v>
      </c>
      <c r="M87" s="9" t="s">
        <v>59</v>
      </c>
      <c r="N87" s="9" t="s">
        <v>59</v>
      </c>
      <c r="O87" s="9" t="s">
        <v>59</v>
      </c>
      <c r="P87" s="69">
        <v>0</v>
      </c>
      <c r="Q87" s="9">
        <v>872</v>
      </c>
      <c r="R87" s="9">
        <v>0</v>
      </c>
      <c r="S87" s="9" t="s">
        <v>59</v>
      </c>
      <c r="T87" s="9" t="s">
        <v>59</v>
      </c>
      <c r="U87" s="9" t="s">
        <v>59</v>
      </c>
      <c r="V87" s="9" t="s">
        <v>59</v>
      </c>
      <c r="W87" s="9" t="s">
        <v>59</v>
      </c>
      <c r="X87" s="8">
        <v>-28.414926727986401</v>
      </c>
      <c r="Y87" s="46">
        <v>21.221905297254199</v>
      </c>
    </row>
    <row r="88" spans="1:25" x14ac:dyDescent="0.35">
      <c r="A88" s="23" t="s">
        <v>9</v>
      </c>
      <c r="B88" s="67" t="s">
        <v>204</v>
      </c>
      <c r="C88" s="68" t="s">
        <v>184</v>
      </c>
      <c r="D88" s="25" t="s">
        <v>91</v>
      </c>
      <c r="E88" s="25" t="s">
        <v>57</v>
      </c>
      <c r="F88" s="25" t="s">
        <v>182</v>
      </c>
      <c r="G88" s="25">
        <v>139.4</v>
      </c>
      <c r="H88" s="25" t="s">
        <v>59</v>
      </c>
      <c r="I88" s="25" t="s">
        <v>59</v>
      </c>
      <c r="J88" s="26">
        <v>2024</v>
      </c>
      <c r="K88" s="26">
        <v>2042</v>
      </c>
      <c r="L88" s="25" t="s">
        <v>59</v>
      </c>
      <c r="M88" s="25" t="s">
        <v>59</v>
      </c>
      <c r="N88" s="25" t="s">
        <v>59</v>
      </c>
      <c r="O88" s="25" t="s">
        <v>59</v>
      </c>
      <c r="P88" s="70">
        <v>0</v>
      </c>
      <c r="Q88" s="25">
        <v>687</v>
      </c>
      <c r="R88" s="25">
        <v>0</v>
      </c>
      <c r="S88" s="25" t="s">
        <v>59</v>
      </c>
      <c r="T88" s="25" t="s">
        <v>59</v>
      </c>
      <c r="U88" s="25" t="s">
        <v>59</v>
      </c>
      <c r="V88" s="25" t="s">
        <v>59</v>
      </c>
      <c r="W88" s="25" t="s">
        <v>59</v>
      </c>
      <c r="X88" s="28">
        <v>-32.409451743369402</v>
      </c>
      <c r="Y88" s="29">
        <v>20.669836490486698</v>
      </c>
    </row>
    <row r="89" spans="1:25" x14ac:dyDescent="0.35">
      <c r="A89" s="23" t="s">
        <v>9</v>
      </c>
      <c r="B89" s="67" t="s">
        <v>205</v>
      </c>
      <c r="C89" s="68" t="s">
        <v>184</v>
      </c>
      <c r="D89" s="9" t="s">
        <v>110</v>
      </c>
      <c r="E89" s="9" t="s">
        <v>57</v>
      </c>
      <c r="F89" s="9" t="s">
        <v>182</v>
      </c>
      <c r="G89" s="9">
        <v>75</v>
      </c>
      <c r="H89" s="9" t="s">
        <v>59</v>
      </c>
      <c r="I89" s="9" t="s">
        <v>59</v>
      </c>
      <c r="J89" s="45">
        <v>2023</v>
      </c>
      <c r="K89" s="45">
        <v>2047</v>
      </c>
      <c r="L89" s="9" t="s">
        <v>59</v>
      </c>
      <c r="M89" s="9" t="s">
        <v>59</v>
      </c>
      <c r="N89" s="9" t="s">
        <v>59</v>
      </c>
      <c r="O89" s="9" t="s">
        <v>59</v>
      </c>
      <c r="P89" s="69">
        <v>0</v>
      </c>
      <c r="Q89" s="9">
        <v>872</v>
      </c>
      <c r="R89" s="9">
        <v>0</v>
      </c>
      <c r="S89" s="9" t="s">
        <v>59</v>
      </c>
      <c r="T89" s="9" t="s">
        <v>59</v>
      </c>
      <c r="U89" s="9" t="s">
        <v>59</v>
      </c>
      <c r="V89" s="9" t="s">
        <v>59</v>
      </c>
      <c r="W89" s="9" t="s">
        <v>59</v>
      </c>
      <c r="X89" s="8">
        <v>-30.9181086104463</v>
      </c>
      <c r="Y89" s="46">
        <v>19.441043457444799</v>
      </c>
    </row>
    <row r="90" spans="1:25" x14ac:dyDescent="0.35">
      <c r="A90" s="23" t="s">
        <v>9</v>
      </c>
      <c r="B90" s="67" t="s">
        <v>206</v>
      </c>
      <c r="C90" s="68" t="s">
        <v>184</v>
      </c>
      <c r="D90" s="25" t="s">
        <v>91</v>
      </c>
      <c r="E90" s="25" t="s">
        <v>57</v>
      </c>
      <c r="F90" s="25" t="s">
        <v>58</v>
      </c>
      <c r="G90" s="25">
        <v>139.80000000000001</v>
      </c>
      <c r="H90" s="25" t="s">
        <v>59</v>
      </c>
      <c r="I90" s="25" t="s">
        <v>59</v>
      </c>
      <c r="J90" s="26" t="s">
        <v>59</v>
      </c>
      <c r="K90" s="26">
        <v>2046</v>
      </c>
      <c r="L90" s="25" t="s">
        <v>59</v>
      </c>
      <c r="M90" s="25" t="s">
        <v>59</v>
      </c>
      <c r="N90" s="25" t="s">
        <v>59</v>
      </c>
      <c r="O90" s="25" t="s">
        <v>59</v>
      </c>
      <c r="P90" s="70">
        <v>0</v>
      </c>
      <c r="Q90" s="25">
        <v>687</v>
      </c>
      <c r="R90" s="25">
        <v>0</v>
      </c>
      <c r="S90" s="25" t="s">
        <v>59</v>
      </c>
      <c r="T90" s="25" t="s">
        <v>59</v>
      </c>
      <c r="U90" s="25" t="s">
        <v>59</v>
      </c>
      <c r="V90" s="25" t="s">
        <v>59</v>
      </c>
      <c r="W90" s="25" t="s">
        <v>59</v>
      </c>
      <c r="X90" s="28">
        <v>-32.409451743369402</v>
      </c>
      <c r="Y90" s="29">
        <v>20.669836490486698</v>
      </c>
    </row>
    <row r="91" spans="1:25" x14ac:dyDescent="0.35">
      <c r="A91" s="23" t="s">
        <v>9</v>
      </c>
      <c r="B91" s="67" t="s">
        <v>207</v>
      </c>
      <c r="C91" s="68" t="s">
        <v>184</v>
      </c>
      <c r="D91" s="9" t="s">
        <v>110</v>
      </c>
      <c r="E91" s="9" t="s">
        <v>57</v>
      </c>
      <c r="F91" s="9" t="s">
        <v>58</v>
      </c>
      <c r="G91" s="9">
        <v>75</v>
      </c>
      <c r="H91" s="9" t="s">
        <v>59</v>
      </c>
      <c r="I91" s="9" t="s">
        <v>59</v>
      </c>
      <c r="J91" s="45" t="s">
        <v>59</v>
      </c>
      <c r="K91" s="45">
        <v>2046</v>
      </c>
      <c r="L91" s="9" t="s">
        <v>59</v>
      </c>
      <c r="M91" s="9" t="s">
        <v>59</v>
      </c>
      <c r="N91" s="9" t="s">
        <v>59</v>
      </c>
      <c r="O91" s="9" t="s">
        <v>59</v>
      </c>
      <c r="P91" s="69">
        <v>0</v>
      </c>
      <c r="Q91" s="9">
        <v>872</v>
      </c>
      <c r="R91" s="9">
        <v>0</v>
      </c>
      <c r="S91" s="9" t="s">
        <v>59</v>
      </c>
      <c r="T91" s="9" t="s">
        <v>59</v>
      </c>
      <c r="U91" s="9" t="s">
        <v>59</v>
      </c>
      <c r="V91" s="9" t="s">
        <v>59</v>
      </c>
      <c r="W91" s="9" t="s">
        <v>59</v>
      </c>
      <c r="X91" s="8">
        <v>-26.938164884411599</v>
      </c>
      <c r="Y91" s="46">
        <v>24.7048545534144</v>
      </c>
    </row>
    <row r="92" spans="1:25" x14ac:dyDescent="0.35">
      <c r="A92" s="23" t="s">
        <v>9</v>
      </c>
      <c r="B92" s="67" t="s">
        <v>208</v>
      </c>
      <c r="C92" s="68" t="s">
        <v>184</v>
      </c>
      <c r="D92" s="25" t="s">
        <v>91</v>
      </c>
      <c r="E92" s="25" t="s">
        <v>57</v>
      </c>
      <c r="F92" s="25" t="s">
        <v>58</v>
      </c>
      <c r="G92" s="25">
        <v>32.700000000000003</v>
      </c>
      <c r="H92" s="25" t="s">
        <v>59</v>
      </c>
      <c r="I92" s="25" t="s">
        <v>59</v>
      </c>
      <c r="J92" s="26" t="s">
        <v>59</v>
      </c>
      <c r="K92" s="26">
        <v>2041</v>
      </c>
      <c r="L92" s="25" t="s">
        <v>59</v>
      </c>
      <c r="M92" s="25" t="s">
        <v>59</v>
      </c>
      <c r="N92" s="25" t="s">
        <v>59</v>
      </c>
      <c r="O92" s="25" t="s">
        <v>59</v>
      </c>
      <c r="P92" s="70">
        <v>0</v>
      </c>
      <c r="Q92" s="25">
        <v>687</v>
      </c>
      <c r="R92" s="25">
        <v>0</v>
      </c>
      <c r="S92" s="25" t="s">
        <v>59</v>
      </c>
      <c r="T92" s="25" t="s">
        <v>59</v>
      </c>
      <c r="U92" s="25" t="s">
        <v>59</v>
      </c>
      <c r="V92" s="25" t="s">
        <v>59</v>
      </c>
      <c r="W92" s="25" t="s">
        <v>59</v>
      </c>
      <c r="X92" s="28">
        <v>-33.2823970519215</v>
      </c>
      <c r="Y92" s="29">
        <v>27.429813102134101</v>
      </c>
    </row>
    <row r="93" spans="1:25" x14ac:dyDescent="0.35">
      <c r="A93" s="23" t="s">
        <v>9</v>
      </c>
      <c r="B93" s="67" t="s">
        <v>209</v>
      </c>
      <c r="C93" s="68" t="s">
        <v>184</v>
      </c>
      <c r="D93" s="9" t="s">
        <v>110</v>
      </c>
      <c r="E93" s="9" t="s">
        <v>57</v>
      </c>
      <c r="F93" s="9" t="s">
        <v>58</v>
      </c>
      <c r="G93" s="9">
        <v>75</v>
      </c>
      <c r="H93" s="9" t="s">
        <v>59</v>
      </c>
      <c r="I93" s="9" t="s">
        <v>59</v>
      </c>
      <c r="J93" s="45" t="s">
        <v>59</v>
      </c>
      <c r="K93" s="45">
        <v>2046</v>
      </c>
      <c r="L93" s="9" t="s">
        <v>59</v>
      </c>
      <c r="M93" s="9" t="s">
        <v>59</v>
      </c>
      <c r="N93" s="9" t="s">
        <v>59</v>
      </c>
      <c r="O93" s="9" t="s">
        <v>59</v>
      </c>
      <c r="P93" s="69">
        <v>0</v>
      </c>
      <c r="Q93" s="9">
        <v>872</v>
      </c>
      <c r="R93" s="9">
        <v>0</v>
      </c>
      <c r="S93" s="9" t="s">
        <v>59</v>
      </c>
      <c r="T93" s="9" t="s">
        <v>59</v>
      </c>
      <c r="U93" s="9" t="s">
        <v>59</v>
      </c>
      <c r="V93" s="9" t="s">
        <v>59</v>
      </c>
      <c r="W93" s="9" t="s">
        <v>59</v>
      </c>
      <c r="X93" s="8">
        <v>-25.236580010742301</v>
      </c>
      <c r="Y93" s="46">
        <v>26.082419364174601</v>
      </c>
    </row>
    <row r="94" spans="1:25" x14ac:dyDescent="0.35">
      <c r="A94" s="23" t="s">
        <v>9</v>
      </c>
      <c r="B94" s="24" t="s">
        <v>210</v>
      </c>
      <c r="C94" s="68" t="s">
        <v>211</v>
      </c>
      <c r="D94" s="25" t="s">
        <v>56</v>
      </c>
      <c r="E94" s="25" t="s">
        <v>57</v>
      </c>
      <c r="F94" s="25" t="s">
        <v>58</v>
      </c>
      <c r="G94" s="25">
        <v>160</v>
      </c>
      <c r="H94" s="25" t="s">
        <v>59</v>
      </c>
      <c r="I94" s="25" t="s">
        <v>59</v>
      </c>
      <c r="J94" s="26" t="s">
        <v>59</v>
      </c>
      <c r="K94" s="26">
        <v>2027</v>
      </c>
      <c r="L94" s="25">
        <v>12.372</v>
      </c>
      <c r="M94" s="25">
        <v>15.6</v>
      </c>
      <c r="N94" s="25">
        <v>0.5</v>
      </c>
      <c r="O94" s="25">
        <v>0.5</v>
      </c>
      <c r="P94" s="70">
        <v>0.3</v>
      </c>
      <c r="Q94" s="25">
        <v>80</v>
      </c>
      <c r="R94" s="25">
        <v>0</v>
      </c>
      <c r="S94" s="25" t="s">
        <v>59</v>
      </c>
      <c r="T94" s="25" t="s">
        <v>59</v>
      </c>
      <c r="U94" s="25" t="s">
        <v>59</v>
      </c>
      <c r="V94" s="25" t="s">
        <v>59</v>
      </c>
      <c r="W94" s="25" t="s">
        <v>59</v>
      </c>
      <c r="X94" s="28">
        <v>-26.658000000000001</v>
      </c>
      <c r="Y94" s="29">
        <v>28.113800000000001</v>
      </c>
    </row>
    <row r="95" spans="1:25" x14ac:dyDescent="0.35">
      <c r="A95" s="23" t="s">
        <v>9</v>
      </c>
      <c r="B95" s="67" t="s">
        <v>212</v>
      </c>
      <c r="C95" s="68" t="s">
        <v>211</v>
      </c>
      <c r="D95" s="9" t="s">
        <v>56</v>
      </c>
      <c r="E95" s="9" t="s">
        <v>57</v>
      </c>
      <c r="F95" s="9" t="s">
        <v>58</v>
      </c>
      <c r="G95" s="9">
        <v>600</v>
      </c>
      <c r="H95" s="9" t="s">
        <v>59</v>
      </c>
      <c r="I95" s="9" t="s">
        <v>59</v>
      </c>
      <c r="J95" s="45" t="s">
        <v>59</v>
      </c>
      <c r="K95" s="45" t="s">
        <v>75</v>
      </c>
      <c r="L95" s="9">
        <v>12.372</v>
      </c>
      <c r="M95" s="9">
        <v>15.6</v>
      </c>
      <c r="N95" s="9">
        <v>0.5</v>
      </c>
      <c r="O95" s="9">
        <v>0.5</v>
      </c>
      <c r="P95" s="69">
        <v>0</v>
      </c>
      <c r="Q95" s="9">
        <v>900</v>
      </c>
      <c r="R95" s="9">
        <v>0</v>
      </c>
      <c r="S95" s="9" t="s">
        <v>59</v>
      </c>
      <c r="T95" s="9" t="s">
        <v>59</v>
      </c>
      <c r="U95" s="9" t="s">
        <v>59</v>
      </c>
      <c r="V95" s="9" t="s">
        <v>59</v>
      </c>
      <c r="W95" s="9" t="s">
        <v>59</v>
      </c>
      <c r="X95" s="8">
        <v>-26.503599999999999</v>
      </c>
      <c r="Y95" s="46">
        <v>29.180299999999999</v>
      </c>
    </row>
    <row r="96" spans="1:25" x14ac:dyDescent="0.35">
      <c r="A96" s="23" t="s">
        <v>9</v>
      </c>
      <c r="B96" s="67" t="s">
        <v>213</v>
      </c>
      <c r="C96" s="68" t="s">
        <v>211</v>
      </c>
      <c r="D96" s="25" t="s">
        <v>103</v>
      </c>
      <c r="E96" s="25" t="s">
        <v>57</v>
      </c>
      <c r="F96" s="25" t="s">
        <v>58</v>
      </c>
      <c r="G96" s="25">
        <v>670</v>
      </c>
      <c r="H96" s="25">
        <v>167.5</v>
      </c>
      <c r="I96" s="25">
        <v>4</v>
      </c>
      <c r="J96" s="26" t="s">
        <v>59</v>
      </c>
      <c r="K96" s="26">
        <v>2046</v>
      </c>
      <c r="L96" s="25">
        <v>11.519</v>
      </c>
      <c r="M96" s="25">
        <v>263.39999999999998</v>
      </c>
      <c r="N96" s="25">
        <v>11</v>
      </c>
      <c r="O96" s="25">
        <v>11</v>
      </c>
      <c r="P96" s="70">
        <v>0</v>
      </c>
      <c r="Q96" s="25">
        <v>3</v>
      </c>
      <c r="R96" s="25">
        <v>169</v>
      </c>
      <c r="S96" s="25" t="s">
        <v>59</v>
      </c>
      <c r="T96" s="25" t="s">
        <v>59</v>
      </c>
      <c r="U96" s="25" t="s">
        <v>59</v>
      </c>
      <c r="V96" s="25" t="s">
        <v>59</v>
      </c>
      <c r="W96" s="25" t="s">
        <v>59</v>
      </c>
      <c r="X96" s="28">
        <v>-29.251000000000001</v>
      </c>
      <c r="Y96" s="29">
        <v>31.094100000000001</v>
      </c>
    </row>
    <row r="97" spans="1:25" x14ac:dyDescent="0.35">
      <c r="A97" s="23" t="s">
        <v>9</v>
      </c>
      <c r="B97" s="67" t="s">
        <v>214</v>
      </c>
      <c r="C97" s="68" t="s">
        <v>211</v>
      </c>
      <c r="D97" s="9" t="s">
        <v>103</v>
      </c>
      <c r="E97" s="9" t="s">
        <v>57</v>
      </c>
      <c r="F97" s="9" t="s">
        <v>58</v>
      </c>
      <c r="G97" s="9">
        <v>335</v>
      </c>
      <c r="H97" s="9">
        <v>167.5</v>
      </c>
      <c r="I97" s="9">
        <v>2</v>
      </c>
      <c r="J97" s="45" t="s">
        <v>59</v>
      </c>
      <c r="K97" s="45">
        <v>2046</v>
      </c>
      <c r="L97" s="9">
        <v>11.519</v>
      </c>
      <c r="M97" s="9">
        <v>263.39999999999998</v>
      </c>
      <c r="N97" s="9">
        <v>11</v>
      </c>
      <c r="O97" s="9">
        <v>11</v>
      </c>
      <c r="P97" s="69">
        <v>0</v>
      </c>
      <c r="Q97" s="9">
        <v>3</v>
      </c>
      <c r="R97" s="9">
        <v>169</v>
      </c>
      <c r="S97" s="9" t="s">
        <v>59</v>
      </c>
      <c r="T97" s="9" t="s">
        <v>59</v>
      </c>
      <c r="U97" s="9" t="s">
        <v>59</v>
      </c>
      <c r="V97" s="9" t="s">
        <v>59</v>
      </c>
      <c r="W97" s="9" t="s">
        <v>59</v>
      </c>
      <c r="X97" s="8">
        <v>-33.443300000000001</v>
      </c>
      <c r="Y97" s="46">
        <v>25.402200000000001</v>
      </c>
    </row>
    <row r="98" spans="1:25" x14ac:dyDescent="0.35">
      <c r="A98" s="23" t="s">
        <v>9</v>
      </c>
      <c r="B98" s="67" t="s">
        <v>215</v>
      </c>
      <c r="C98" s="68" t="s">
        <v>211</v>
      </c>
      <c r="D98" s="25" t="s">
        <v>103</v>
      </c>
      <c r="E98" s="25" t="s">
        <v>57</v>
      </c>
      <c r="F98" s="25" t="s">
        <v>58</v>
      </c>
      <c r="G98" s="25">
        <v>175</v>
      </c>
      <c r="H98" s="25">
        <v>9.6999999999999993</v>
      </c>
      <c r="I98" s="25">
        <v>18</v>
      </c>
      <c r="J98" s="26" t="s">
        <v>59</v>
      </c>
      <c r="K98" s="26" t="s">
        <v>75</v>
      </c>
      <c r="L98" s="25">
        <v>7.6</v>
      </c>
      <c r="M98" s="25">
        <v>75</v>
      </c>
      <c r="N98" s="25">
        <v>8</v>
      </c>
      <c r="O98" s="25">
        <v>8</v>
      </c>
      <c r="P98" s="70">
        <v>0.3</v>
      </c>
      <c r="Q98" s="25">
        <v>950</v>
      </c>
      <c r="R98" s="25">
        <v>0</v>
      </c>
      <c r="S98" s="25" t="s">
        <v>59</v>
      </c>
      <c r="T98" s="25" t="s">
        <v>59</v>
      </c>
      <c r="U98" s="25" t="s">
        <v>59</v>
      </c>
      <c r="V98" s="25" t="s">
        <v>59</v>
      </c>
      <c r="W98" s="25" t="s">
        <v>59</v>
      </c>
      <c r="X98" s="28">
        <v>-26.810199999999998</v>
      </c>
      <c r="Y98" s="29">
        <v>27.8277</v>
      </c>
    </row>
    <row r="99" spans="1:25" x14ac:dyDescent="0.35">
      <c r="A99" s="23" t="s">
        <v>9</v>
      </c>
      <c r="B99" s="67" t="s">
        <v>216</v>
      </c>
      <c r="C99" s="68" t="s">
        <v>211</v>
      </c>
      <c r="D99" s="9" t="s">
        <v>103</v>
      </c>
      <c r="E99" s="9" t="s">
        <v>57</v>
      </c>
      <c r="F99" s="9" t="s">
        <v>58</v>
      </c>
      <c r="G99" s="9">
        <v>250</v>
      </c>
      <c r="H99" s="9">
        <v>50</v>
      </c>
      <c r="I99" s="9">
        <v>5</v>
      </c>
      <c r="J99" s="45" t="s">
        <v>59</v>
      </c>
      <c r="K99" s="45" t="s">
        <v>75</v>
      </c>
      <c r="L99" s="9">
        <v>11.519</v>
      </c>
      <c r="M99" s="9">
        <v>75</v>
      </c>
      <c r="N99" s="9">
        <v>2</v>
      </c>
      <c r="O99" s="9">
        <v>2</v>
      </c>
      <c r="P99" s="69">
        <v>0</v>
      </c>
      <c r="Q99" s="9">
        <v>950</v>
      </c>
      <c r="R99" s="9">
        <v>0</v>
      </c>
      <c r="S99" s="9" t="s">
        <v>59</v>
      </c>
      <c r="T99" s="9" t="s">
        <v>59</v>
      </c>
      <c r="U99" s="9" t="s">
        <v>59</v>
      </c>
      <c r="V99" s="9" t="s">
        <v>59</v>
      </c>
      <c r="W99" s="9" t="s">
        <v>59</v>
      </c>
      <c r="X99" s="8">
        <v>-26.810199999999998</v>
      </c>
      <c r="Y99" s="46">
        <v>27.8277</v>
      </c>
    </row>
    <row r="100" spans="1:25" x14ac:dyDescent="0.35">
      <c r="A100" s="23" t="s">
        <v>9</v>
      </c>
      <c r="B100" s="67" t="s">
        <v>217</v>
      </c>
      <c r="C100" s="68" t="s">
        <v>211</v>
      </c>
      <c r="D100" s="25" t="s">
        <v>218</v>
      </c>
      <c r="E100" s="25" t="s">
        <v>57</v>
      </c>
      <c r="F100" s="25" t="s">
        <v>58</v>
      </c>
      <c r="G100" s="25">
        <f>1500*1.176</f>
        <v>1764</v>
      </c>
      <c r="H100" s="25">
        <v>250</v>
      </c>
      <c r="I100" s="25">
        <v>6</v>
      </c>
      <c r="J100" s="26" t="s">
        <v>59</v>
      </c>
      <c r="K100" s="26" t="s">
        <v>75</v>
      </c>
      <c r="L100" s="25" t="s">
        <v>59</v>
      </c>
      <c r="M100" s="25" t="s">
        <v>59</v>
      </c>
      <c r="N100" s="25" t="s">
        <v>59</v>
      </c>
      <c r="O100" s="25" t="s">
        <v>59</v>
      </c>
      <c r="P100" s="70">
        <v>0</v>
      </c>
      <c r="Q100" s="25">
        <v>300</v>
      </c>
      <c r="R100" s="25">
        <v>0</v>
      </c>
      <c r="S100" s="25" t="s">
        <v>59</v>
      </c>
      <c r="T100" s="25" t="s">
        <v>59</v>
      </c>
      <c r="U100" s="25" t="s">
        <v>59</v>
      </c>
      <c r="V100" s="25" t="s">
        <v>59</v>
      </c>
      <c r="W100" s="25" t="s">
        <v>59</v>
      </c>
      <c r="X100" s="28"/>
      <c r="Y100" s="29"/>
    </row>
    <row r="101" spans="1:25" x14ac:dyDescent="0.35">
      <c r="A101" s="23" t="s">
        <v>9</v>
      </c>
      <c r="B101" s="67" t="s">
        <v>219</v>
      </c>
      <c r="C101" s="68" t="s">
        <v>211</v>
      </c>
      <c r="D101" s="9" t="s">
        <v>100</v>
      </c>
      <c r="E101" s="9" t="s">
        <v>57</v>
      </c>
      <c r="F101" s="9" t="s">
        <v>58</v>
      </c>
      <c r="G101" s="9">
        <v>65</v>
      </c>
      <c r="H101" s="9">
        <v>65</v>
      </c>
      <c r="I101" s="9">
        <v>1</v>
      </c>
      <c r="J101" s="45" t="s">
        <v>59</v>
      </c>
      <c r="K101" s="45" t="s">
        <v>75</v>
      </c>
      <c r="L101" s="9" t="s">
        <v>59</v>
      </c>
      <c r="M101" s="9" t="s">
        <v>59</v>
      </c>
      <c r="N101" s="9" t="s">
        <v>59</v>
      </c>
      <c r="O101" s="9" t="s">
        <v>59</v>
      </c>
      <c r="P101" s="69">
        <v>0</v>
      </c>
      <c r="Q101" s="9">
        <v>300</v>
      </c>
      <c r="R101" s="9">
        <v>0</v>
      </c>
      <c r="S101" s="9" t="s">
        <v>59</v>
      </c>
      <c r="T101" s="9" t="s">
        <v>59</v>
      </c>
      <c r="U101" s="9" t="s">
        <v>59</v>
      </c>
      <c r="V101" s="9" t="s">
        <v>59</v>
      </c>
      <c r="W101" s="9" t="s">
        <v>59</v>
      </c>
      <c r="X101" s="8">
        <v>-32.049999999999997</v>
      </c>
      <c r="Y101" s="46">
        <v>28.58333</v>
      </c>
    </row>
    <row r="102" spans="1:25" x14ac:dyDescent="0.35">
      <c r="A102" s="23" t="s">
        <v>9</v>
      </c>
      <c r="B102" s="67" t="s">
        <v>220</v>
      </c>
      <c r="C102" s="68" t="s">
        <v>211</v>
      </c>
      <c r="D102" s="25" t="s">
        <v>163</v>
      </c>
      <c r="E102" s="25" t="s">
        <v>57</v>
      </c>
      <c r="F102" s="25" t="s">
        <v>58</v>
      </c>
      <c r="G102" s="25">
        <v>120</v>
      </c>
      <c r="H102" s="25">
        <v>30</v>
      </c>
      <c r="I102" s="25">
        <v>4</v>
      </c>
      <c r="J102" s="26" t="s">
        <v>59</v>
      </c>
      <c r="K102" s="26" t="s">
        <v>75</v>
      </c>
      <c r="L102" s="25" t="s">
        <v>59</v>
      </c>
      <c r="M102" s="25" t="s">
        <v>59</v>
      </c>
      <c r="N102" s="25">
        <v>0.5</v>
      </c>
      <c r="O102" s="25">
        <v>0.5</v>
      </c>
      <c r="P102" s="70">
        <v>0.3</v>
      </c>
      <c r="Q102" s="25">
        <v>500</v>
      </c>
      <c r="R102" s="25">
        <v>0</v>
      </c>
      <c r="S102" s="25" t="s">
        <v>59</v>
      </c>
      <c r="T102" s="25" t="s">
        <v>59</v>
      </c>
      <c r="U102" s="25" t="s">
        <v>59</v>
      </c>
      <c r="V102" s="25" t="s">
        <v>59</v>
      </c>
      <c r="W102" s="25" t="s">
        <v>59</v>
      </c>
      <c r="X102" s="28"/>
      <c r="Y102" s="29"/>
    </row>
    <row r="103" spans="1:25" x14ac:dyDescent="0.35">
      <c r="A103" s="23" t="s">
        <v>9</v>
      </c>
      <c r="B103" s="67" t="s">
        <v>221</v>
      </c>
      <c r="C103" s="68" t="s">
        <v>211</v>
      </c>
      <c r="D103" s="9" t="s">
        <v>163</v>
      </c>
      <c r="E103" s="9" t="s">
        <v>57</v>
      </c>
      <c r="F103" s="9" t="s">
        <v>58</v>
      </c>
      <c r="G103" s="9">
        <v>144</v>
      </c>
      <c r="H103" s="9">
        <v>36</v>
      </c>
      <c r="I103" s="9">
        <v>4</v>
      </c>
      <c r="J103" s="45" t="s">
        <v>59</v>
      </c>
      <c r="K103" s="45" t="s">
        <v>75</v>
      </c>
      <c r="L103" s="9" t="s">
        <v>59</v>
      </c>
      <c r="M103" s="9" t="s">
        <v>59</v>
      </c>
      <c r="N103" s="9">
        <v>0.5</v>
      </c>
      <c r="O103" s="9">
        <v>0.5</v>
      </c>
      <c r="P103" s="69">
        <v>0.3</v>
      </c>
      <c r="Q103" s="9">
        <v>500</v>
      </c>
      <c r="R103" s="9">
        <v>0</v>
      </c>
      <c r="S103" s="9" t="s">
        <v>59</v>
      </c>
      <c r="T103" s="9" t="s">
        <v>59</v>
      </c>
      <c r="U103" s="9" t="s">
        <v>59</v>
      </c>
      <c r="V103" s="9" t="s">
        <v>59</v>
      </c>
      <c r="W103" s="9" t="s">
        <v>59</v>
      </c>
      <c r="X103" s="8">
        <v>-25.3447</v>
      </c>
      <c r="Y103" s="46">
        <v>30.393999999999998</v>
      </c>
    </row>
    <row r="104" spans="1:25" x14ac:dyDescent="0.35">
      <c r="A104" s="50" t="s">
        <v>9</v>
      </c>
      <c r="B104" s="71" t="s">
        <v>222</v>
      </c>
      <c r="C104" s="72" t="s">
        <v>211</v>
      </c>
      <c r="D104" s="73" t="s">
        <v>95</v>
      </c>
      <c r="E104" s="73" t="s">
        <v>96</v>
      </c>
      <c r="F104" s="73" t="s">
        <v>58</v>
      </c>
      <c r="G104" s="73">
        <v>180</v>
      </c>
      <c r="H104" s="73">
        <v>45</v>
      </c>
      <c r="I104" s="73">
        <v>4</v>
      </c>
      <c r="J104" s="74" t="s">
        <v>59</v>
      </c>
      <c r="K104" s="74" t="s">
        <v>75</v>
      </c>
      <c r="L104" s="73" t="s">
        <v>59</v>
      </c>
      <c r="M104" s="73" t="s">
        <v>59</v>
      </c>
      <c r="N104" s="73" t="s">
        <v>59</v>
      </c>
      <c r="O104" s="73" t="s">
        <v>59</v>
      </c>
      <c r="P104" s="75">
        <v>0</v>
      </c>
      <c r="Q104" s="73">
        <v>300</v>
      </c>
      <c r="R104" s="73">
        <v>222</v>
      </c>
      <c r="S104" s="75">
        <v>0.72</v>
      </c>
      <c r="T104" s="73">
        <f>I104</f>
        <v>4</v>
      </c>
      <c r="U104" s="73">
        <f>H104</f>
        <v>45</v>
      </c>
      <c r="V104" s="73">
        <v>2.7</v>
      </c>
      <c r="W104" s="73" t="s">
        <v>59</v>
      </c>
      <c r="X104" s="76">
        <v>-34.152999999999999</v>
      </c>
      <c r="Y104" s="77">
        <v>18.899999999999999</v>
      </c>
    </row>
  </sheetData>
  <autoFilter ref="A1:Y104" xr:uid="{00000000-0009-0000-0000-000002000000}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58"/>
  <sheetViews>
    <sheetView zoomScaleNormal="100" workbookViewId="0">
      <pane ySplit="1" topLeftCell="A13" activePane="bottomLeft" state="frozen"/>
      <selection pane="bottomLeft" activeCell="G3" sqref="G3"/>
    </sheetView>
  </sheetViews>
  <sheetFormatPr defaultColWidth="8.54296875" defaultRowHeight="14.5" x14ac:dyDescent="0.35"/>
  <cols>
    <col min="1" max="1" width="25.453125" customWidth="1"/>
    <col min="2" max="2" width="19.1796875" customWidth="1"/>
    <col min="3" max="3" width="12.54296875" customWidth="1"/>
  </cols>
  <sheetData>
    <row r="1" spans="1:35" ht="15.5" x14ac:dyDescent="0.35">
      <c r="A1" s="78" t="s">
        <v>223</v>
      </c>
      <c r="B1" s="79" t="s">
        <v>224</v>
      </c>
      <c r="C1" s="79" t="s">
        <v>225</v>
      </c>
      <c r="D1" s="79">
        <v>2019</v>
      </c>
      <c r="E1" s="79">
        <v>2020</v>
      </c>
      <c r="F1" s="79">
        <v>2021</v>
      </c>
      <c r="G1" s="79">
        <v>2022</v>
      </c>
      <c r="H1" s="79">
        <f t="shared" ref="H1:AI1" si="0">G1+1</f>
        <v>2023</v>
      </c>
      <c r="I1" s="79">
        <f t="shared" si="0"/>
        <v>2024</v>
      </c>
      <c r="J1" s="79">
        <f t="shared" si="0"/>
        <v>2025</v>
      </c>
      <c r="K1" s="79">
        <f t="shared" si="0"/>
        <v>2026</v>
      </c>
      <c r="L1" s="79">
        <f t="shared" si="0"/>
        <v>2027</v>
      </c>
      <c r="M1" s="79">
        <f t="shared" si="0"/>
        <v>2028</v>
      </c>
      <c r="N1" s="79">
        <f t="shared" si="0"/>
        <v>2029</v>
      </c>
      <c r="O1" s="79">
        <f t="shared" si="0"/>
        <v>2030</v>
      </c>
      <c r="P1" s="79">
        <f t="shared" si="0"/>
        <v>2031</v>
      </c>
      <c r="Q1" s="79">
        <f t="shared" si="0"/>
        <v>2032</v>
      </c>
      <c r="R1" s="79">
        <f t="shared" si="0"/>
        <v>2033</v>
      </c>
      <c r="S1" s="79">
        <f t="shared" si="0"/>
        <v>2034</v>
      </c>
      <c r="T1" s="79">
        <f t="shared" si="0"/>
        <v>2035</v>
      </c>
      <c r="U1" s="79">
        <f t="shared" si="0"/>
        <v>2036</v>
      </c>
      <c r="V1" s="79">
        <f t="shared" si="0"/>
        <v>2037</v>
      </c>
      <c r="W1" s="79">
        <f t="shared" si="0"/>
        <v>2038</v>
      </c>
      <c r="X1" s="79">
        <f t="shared" si="0"/>
        <v>2039</v>
      </c>
      <c r="Y1" s="79">
        <f t="shared" si="0"/>
        <v>2040</v>
      </c>
      <c r="Z1" s="79">
        <f t="shared" si="0"/>
        <v>2041</v>
      </c>
      <c r="AA1" s="79">
        <f t="shared" si="0"/>
        <v>2042</v>
      </c>
      <c r="AB1" s="79">
        <f t="shared" si="0"/>
        <v>2043</v>
      </c>
      <c r="AC1" s="79">
        <f t="shared" si="0"/>
        <v>2044</v>
      </c>
      <c r="AD1" s="79">
        <f t="shared" si="0"/>
        <v>2045</v>
      </c>
      <c r="AE1" s="79">
        <f t="shared" si="0"/>
        <v>2046</v>
      </c>
      <c r="AF1" s="79">
        <f t="shared" si="0"/>
        <v>2047</v>
      </c>
      <c r="AG1" s="79">
        <f t="shared" si="0"/>
        <v>2048</v>
      </c>
      <c r="AH1" s="79">
        <f t="shared" si="0"/>
        <v>2049</v>
      </c>
      <c r="AI1" s="80">
        <f t="shared" si="0"/>
        <v>2050</v>
      </c>
    </row>
    <row r="2" spans="1:35" ht="15.5" x14ac:dyDescent="0.35">
      <c r="A2" s="81" t="s">
        <v>9</v>
      </c>
      <c r="B2" s="82" t="s">
        <v>226</v>
      </c>
      <c r="C2" s="16" t="s">
        <v>110</v>
      </c>
      <c r="D2" s="83">
        <v>0</v>
      </c>
      <c r="E2" s="83">
        <v>0</v>
      </c>
      <c r="F2" s="83">
        <v>0</v>
      </c>
      <c r="G2" s="83"/>
      <c r="H2" s="83"/>
      <c r="I2" s="83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  <c r="AA2" s="84"/>
      <c r="AB2" s="84"/>
      <c r="AC2" s="84"/>
      <c r="AD2" s="84"/>
      <c r="AE2" s="84"/>
      <c r="AF2" s="84"/>
      <c r="AG2" s="84"/>
      <c r="AH2" s="84"/>
      <c r="AI2" s="85"/>
    </row>
    <row r="3" spans="1:35" ht="15.5" x14ac:dyDescent="0.35">
      <c r="A3" s="86" t="str">
        <f t="shared" ref="A3:A9" si="1">A2</f>
        <v>base</v>
      </c>
      <c r="B3" s="87" t="s">
        <v>226</v>
      </c>
      <c r="C3" s="24" t="s">
        <v>91</v>
      </c>
      <c r="D3" s="88">
        <v>0</v>
      </c>
      <c r="E3" s="88">
        <v>0</v>
      </c>
      <c r="F3" s="88">
        <v>0</v>
      </c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9"/>
    </row>
    <row r="4" spans="1:35" ht="15.5" x14ac:dyDescent="0.35">
      <c r="A4" s="86" t="str">
        <f t="shared" si="1"/>
        <v>base</v>
      </c>
      <c r="B4" s="87" t="s">
        <v>226</v>
      </c>
      <c r="C4" s="24" t="s">
        <v>227</v>
      </c>
      <c r="D4" s="90">
        <v>0</v>
      </c>
      <c r="E4" s="90">
        <v>0</v>
      </c>
      <c r="F4" s="90">
        <v>0</v>
      </c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1"/>
    </row>
    <row r="5" spans="1:35" ht="15.5" x14ac:dyDescent="0.35">
      <c r="A5" s="86" t="str">
        <f t="shared" si="1"/>
        <v>base</v>
      </c>
      <c r="B5" s="87" t="s">
        <v>226</v>
      </c>
      <c r="C5" s="24" t="s">
        <v>228</v>
      </c>
      <c r="D5" s="88">
        <v>0</v>
      </c>
      <c r="E5" s="88">
        <v>0</v>
      </c>
      <c r="F5" s="88">
        <v>0</v>
      </c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9"/>
    </row>
    <row r="6" spans="1:35" ht="15.5" x14ac:dyDescent="0.35">
      <c r="A6" s="86" t="str">
        <f t="shared" si="1"/>
        <v>base</v>
      </c>
      <c r="B6" s="87" t="s">
        <v>226</v>
      </c>
      <c r="C6" s="24" t="s">
        <v>163</v>
      </c>
      <c r="D6" s="88">
        <v>0</v>
      </c>
      <c r="E6" s="88">
        <v>0</v>
      </c>
      <c r="F6" s="88">
        <v>0</v>
      </c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9"/>
    </row>
    <row r="7" spans="1:35" ht="15.5" x14ac:dyDescent="0.35">
      <c r="A7" s="86" t="str">
        <f t="shared" si="1"/>
        <v>base</v>
      </c>
      <c r="B7" s="87" t="s">
        <v>226</v>
      </c>
      <c r="C7" s="24" t="s">
        <v>56</v>
      </c>
      <c r="D7" s="90">
        <v>0</v>
      </c>
      <c r="E7" s="90">
        <v>0</v>
      </c>
      <c r="F7" s="90">
        <v>0</v>
      </c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1"/>
    </row>
    <row r="8" spans="1:35" ht="15.5" x14ac:dyDescent="0.35">
      <c r="A8" s="86" t="str">
        <f t="shared" si="1"/>
        <v>base</v>
      </c>
      <c r="B8" s="87" t="s">
        <v>226</v>
      </c>
      <c r="C8" s="24" t="s">
        <v>93</v>
      </c>
      <c r="D8" s="88">
        <v>0</v>
      </c>
      <c r="E8" s="88">
        <v>0</v>
      </c>
      <c r="F8" s="88">
        <v>0</v>
      </c>
      <c r="G8" s="88">
        <v>0</v>
      </c>
      <c r="H8" s="88">
        <v>0</v>
      </c>
      <c r="I8" s="88">
        <v>0</v>
      </c>
      <c r="J8" s="88">
        <v>0</v>
      </c>
      <c r="K8" s="88">
        <v>0</v>
      </c>
      <c r="L8" s="88"/>
      <c r="M8" s="88"/>
      <c r="N8" s="88"/>
      <c r="O8" s="88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1"/>
    </row>
    <row r="9" spans="1:35" ht="15.5" x14ac:dyDescent="0.35">
      <c r="A9" s="86" t="str">
        <f t="shared" si="1"/>
        <v>base</v>
      </c>
      <c r="B9" s="87" t="s">
        <v>226</v>
      </c>
      <c r="C9" s="24" t="s">
        <v>218</v>
      </c>
      <c r="D9" s="90">
        <v>0</v>
      </c>
      <c r="E9" s="90">
        <f>D9</f>
        <v>0</v>
      </c>
      <c r="F9" s="90">
        <f>E9</f>
        <v>0</v>
      </c>
      <c r="G9" s="90">
        <v>0</v>
      </c>
      <c r="H9" s="90">
        <f t="shared" ref="H9:AI9" si="2">G9</f>
        <v>0</v>
      </c>
      <c r="I9" s="90">
        <f t="shared" si="2"/>
        <v>0</v>
      </c>
      <c r="J9" s="90">
        <f t="shared" si="2"/>
        <v>0</v>
      </c>
      <c r="K9" s="90">
        <f t="shared" si="2"/>
        <v>0</v>
      </c>
      <c r="L9" s="90">
        <f t="shared" si="2"/>
        <v>0</v>
      </c>
      <c r="M9" s="90">
        <f t="shared" si="2"/>
        <v>0</v>
      </c>
      <c r="N9" s="90">
        <f t="shared" si="2"/>
        <v>0</v>
      </c>
      <c r="O9" s="90">
        <f t="shared" si="2"/>
        <v>0</v>
      </c>
      <c r="P9" s="90">
        <f t="shared" si="2"/>
        <v>0</v>
      </c>
      <c r="Q9" s="90">
        <f t="shared" si="2"/>
        <v>0</v>
      </c>
      <c r="R9" s="90">
        <f t="shared" si="2"/>
        <v>0</v>
      </c>
      <c r="S9" s="90">
        <f t="shared" si="2"/>
        <v>0</v>
      </c>
      <c r="T9" s="90">
        <f t="shared" si="2"/>
        <v>0</v>
      </c>
      <c r="U9" s="90">
        <f t="shared" si="2"/>
        <v>0</v>
      </c>
      <c r="V9" s="90">
        <f t="shared" si="2"/>
        <v>0</v>
      </c>
      <c r="W9" s="90">
        <f t="shared" si="2"/>
        <v>0</v>
      </c>
      <c r="X9" s="90">
        <f t="shared" si="2"/>
        <v>0</v>
      </c>
      <c r="Y9" s="90">
        <f t="shared" si="2"/>
        <v>0</v>
      </c>
      <c r="Z9" s="90">
        <f t="shared" si="2"/>
        <v>0</v>
      </c>
      <c r="AA9" s="90">
        <f t="shared" si="2"/>
        <v>0</v>
      </c>
      <c r="AB9" s="90">
        <f t="shared" si="2"/>
        <v>0</v>
      </c>
      <c r="AC9" s="90">
        <f t="shared" si="2"/>
        <v>0</v>
      </c>
      <c r="AD9" s="90">
        <f t="shared" si="2"/>
        <v>0</v>
      </c>
      <c r="AE9" s="90">
        <f t="shared" si="2"/>
        <v>0</v>
      </c>
      <c r="AF9" s="90">
        <f t="shared" si="2"/>
        <v>0</v>
      </c>
      <c r="AG9" s="90">
        <f t="shared" si="2"/>
        <v>0</v>
      </c>
      <c r="AH9" s="90">
        <f t="shared" si="2"/>
        <v>0</v>
      </c>
      <c r="AI9" s="91">
        <f t="shared" si="2"/>
        <v>0</v>
      </c>
    </row>
    <row r="10" spans="1:35" ht="15.5" x14ac:dyDescent="0.35">
      <c r="A10" s="86" t="str">
        <f>A8</f>
        <v>base</v>
      </c>
      <c r="B10" s="87" t="s">
        <v>226</v>
      </c>
      <c r="C10" s="24" t="s">
        <v>95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5000</v>
      </c>
      <c r="Q10" s="90">
        <v>5000</v>
      </c>
      <c r="R10" s="90">
        <v>5000</v>
      </c>
      <c r="S10" s="90">
        <v>5000</v>
      </c>
      <c r="T10" s="90">
        <v>5000</v>
      </c>
      <c r="U10" s="90">
        <v>5000</v>
      </c>
      <c r="V10" s="90">
        <v>5000</v>
      </c>
      <c r="W10" s="90">
        <v>5000</v>
      </c>
      <c r="X10" s="90">
        <v>5000</v>
      </c>
      <c r="Y10" s="90">
        <v>5000</v>
      </c>
      <c r="Z10" s="90">
        <v>5000</v>
      </c>
      <c r="AA10" s="90">
        <v>5000</v>
      </c>
      <c r="AB10" s="90">
        <v>5000</v>
      </c>
      <c r="AC10" s="90">
        <v>5000</v>
      </c>
      <c r="AD10" s="90">
        <v>5000</v>
      </c>
      <c r="AE10" s="90">
        <v>5000</v>
      </c>
      <c r="AF10" s="90">
        <v>5000</v>
      </c>
      <c r="AG10" s="90">
        <v>5000</v>
      </c>
      <c r="AH10" s="90">
        <v>5000</v>
      </c>
      <c r="AI10" s="91">
        <v>5000</v>
      </c>
    </row>
    <row r="11" spans="1:35" ht="15.5" x14ac:dyDescent="0.35">
      <c r="A11" s="86" t="str">
        <f>A10</f>
        <v>base</v>
      </c>
      <c r="B11" s="92" t="s">
        <v>226</v>
      </c>
      <c r="C11" s="51" t="s">
        <v>229</v>
      </c>
      <c r="D11" s="93">
        <v>0</v>
      </c>
      <c r="E11" s="93">
        <v>0</v>
      </c>
      <c r="F11" s="93">
        <v>0</v>
      </c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4"/>
    </row>
    <row r="12" spans="1:35" ht="15.5" x14ac:dyDescent="0.35">
      <c r="A12" s="81" t="str">
        <f>A2</f>
        <v>base</v>
      </c>
      <c r="B12" s="95" t="s">
        <v>230</v>
      </c>
      <c r="C12" s="16" t="s">
        <v>110</v>
      </c>
      <c r="D12" s="84">
        <v>0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  <c r="P12" s="84">
        <v>0</v>
      </c>
      <c r="Q12" s="84">
        <v>0</v>
      </c>
      <c r="R12" s="84">
        <v>0</v>
      </c>
      <c r="S12" s="84">
        <v>0</v>
      </c>
      <c r="T12" s="84">
        <v>0</v>
      </c>
      <c r="U12" s="84">
        <v>0</v>
      </c>
      <c r="V12" s="84">
        <v>0</v>
      </c>
      <c r="W12" s="84">
        <v>0</v>
      </c>
      <c r="X12" s="84">
        <v>0</v>
      </c>
      <c r="Y12" s="84">
        <v>0</v>
      </c>
      <c r="Z12" s="84">
        <v>0</v>
      </c>
      <c r="AA12" s="84">
        <v>0</v>
      </c>
      <c r="AB12" s="84">
        <v>0</v>
      </c>
      <c r="AC12" s="84">
        <v>0</v>
      </c>
      <c r="AD12" s="84">
        <v>0</v>
      </c>
      <c r="AE12" s="84">
        <v>0</v>
      </c>
      <c r="AF12" s="84">
        <v>0</v>
      </c>
      <c r="AG12" s="84">
        <v>0</v>
      </c>
      <c r="AH12" s="84">
        <v>0</v>
      </c>
      <c r="AI12" s="85">
        <v>0</v>
      </c>
    </row>
    <row r="13" spans="1:35" ht="15.5" x14ac:dyDescent="0.35">
      <c r="A13" s="86" t="str">
        <f t="shared" ref="A13:A19" si="3">A12</f>
        <v>base</v>
      </c>
      <c r="B13" s="96" t="s">
        <v>230</v>
      </c>
      <c r="C13" s="24" t="s">
        <v>91</v>
      </c>
      <c r="D13" s="88">
        <v>0</v>
      </c>
      <c r="E13" s="88">
        <f t="shared" ref="E13:F17" si="4">D13</f>
        <v>0</v>
      </c>
      <c r="F13" s="88">
        <f t="shared" si="4"/>
        <v>0</v>
      </c>
      <c r="G13" s="88">
        <v>0</v>
      </c>
      <c r="H13" s="88">
        <f t="shared" ref="H13:AI13" si="5">G13</f>
        <v>0</v>
      </c>
      <c r="I13" s="88">
        <f t="shared" si="5"/>
        <v>0</v>
      </c>
      <c r="J13" s="88">
        <f t="shared" si="5"/>
        <v>0</v>
      </c>
      <c r="K13" s="88">
        <f t="shared" si="5"/>
        <v>0</v>
      </c>
      <c r="L13" s="88">
        <f t="shared" si="5"/>
        <v>0</v>
      </c>
      <c r="M13" s="88">
        <f t="shared" si="5"/>
        <v>0</v>
      </c>
      <c r="N13" s="88">
        <f t="shared" si="5"/>
        <v>0</v>
      </c>
      <c r="O13" s="88">
        <f t="shared" si="5"/>
        <v>0</v>
      </c>
      <c r="P13" s="88">
        <f t="shared" si="5"/>
        <v>0</v>
      </c>
      <c r="Q13" s="88">
        <f t="shared" si="5"/>
        <v>0</v>
      </c>
      <c r="R13" s="88">
        <f t="shared" si="5"/>
        <v>0</v>
      </c>
      <c r="S13" s="88">
        <f t="shared" si="5"/>
        <v>0</v>
      </c>
      <c r="T13" s="88">
        <f t="shared" si="5"/>
        <v>0</v>
      </c>
      <c r="U13" s="88">
        <f t="shared" si="5"/>
        <v>0</v>
      </c>
      <c r="V13" s="88">
        <f t="shared" si="5"/>
        <v>0</v>
      </c>
      <c r="W13" s="88">
        <f t="shared" si="5"/>
        <v>0</v>
      </c>
      <c r="X13" s="88">
        <f t="shared" si="5"/>
        <v>0</v>
      </c>
      <c r="Y13" s="88">
        <f t="shared" si="5"/>
        <v>0</v>
      </c>
      <c r="Z13" s="88">
        <f t="shared" si="5"/>
        <v>0</v>
      </c>
      <c r="AA13" s="88">
        <f t="shared" si="5"/>
        <v>0</v>
      </c>
      <c r="AB13" s="88">
        <f t="shared" si="5"/>
        <v>0</v>
      </c>
      <c r="AC13" s="88">
        <f t="shared" si="5"/>
        <v>0</v>
      </c>
      <c r="AD13" s="88">
        <f t="shared" si="5"/>
        <v>0</v>
      </c>
      <c r="AE13" s="88">
        <f t="shared" si="5"/>
        <v>0</v>
      </c>
      <c r="AF13" s="88">
        <f t="shared" si="5"/>
        <v>0</v>
      </c>
      <c r="AG13" s="88">
        <f t="shared" si="5"/>
        <v>0</v>
      </c>
      <c r="AH13" s="88">
        <f t="shared" si="5"/>
        <v>0</v>
      </c>
      <c r="AI13" s="89">
        <f t="shared" si="5"/>
        <v>0</v>
      </c>
    </row>
    <row r="14" spans="1:35" ht="15.5" x14ac:dyDescent="0.35">
      <c r="A14" s="86" t="str">
        <f t="shared" si="3"/>
        <v>base</v>
      </c>
      <c r="B14" s="96" t="s">
        <v>230</v>
      </c>
      <c r="C14" s="24" t="s">
        <v>227</v>
      </c>
      <c r="D14" s="90">
        <v>0</v>
      </c>
      <c r="E14" s="90">
        <f t="shared" si="4"/>
        <v>0</v>
      </c>
      <c r="F14" s="90">
        <f t="shared" si="4"/>
        <v>0</v>
      </c>
      <c r="G14" s="90">
        <v>0</v>
      </c>
      <c r="H14" s="90">
        <f t="shared" ref="H14:AI14" si="6">G14</f>
        <v>0</v>
      </c>
      <c r="I14" s="90">
        <f t="shared" si="6"/>
        <v>0</v>
      </c>
      <c r="J14" s="90">
        <f t="shared" si="6"/>
        <v>0</v>
      </c>
      <c r="K14" s="90">
        <f t="shared" si="6"/>
        <v>0</v>
      </c>
      <c r="L14" s="90">
        <f t="shared" si="6"/>
        <v>0</v>
      </c>
      <c r="M14" s="90">
        <f t="shared" si="6"/>
        <v>0</v>
      </c>
      <c r="N14" s="90">
        <f t="shared" si="6"/>
        <v>0</v>
      </c>
      <c r="O14" s="90">
        <f t="shared" si="6"/>
        <v>0</v>
      </c>
      <c r="P14" s="90">
        <f t="shared" si="6"/>
        <v>0</v>
      </c>
      <c r="Q14" s="90">
        <f t="shared" si="6"/>
        <v>0</v>
      </c>
      <c r="R14" s="90">
        <f t="shared" si="6"/>
        <v>0</v>
      </c>
      <c r="S14" s="90">
        <f t="shared" si="6"/>
        <v>0</v>
      </c>
      <c r="T14" s="90">
        <f t="shared" si="6"/>
        <v>0</v>
      </c>
      <c r="U14" s="90">
        <f t="shared" si="6"/>
        <v>0</v>
      </c>
      <c r="V14" s="90">
        <f t="shared" si="6"/>
        <v>0</v>
      </c>
      <c r="W14" s="90">
        <f t="shared" si="6"/>
        <v>0</v>
      </c>
      <c r="X14" s="90">
        <f t="shared" si="6"/>
        <v>0</v>
      </c>
      <c r="Y14" s="90">
        <f t="shared" si="6"/>
        <v>0</v>
      </c>
      <c r="Z14" s="90">
        <f t="shared" si="6"/>
        <v>0</v>
      </c>
      <c r="AA14" s="90">
        <f t="shared" si="6"/>
        <v>0</v>
      </c>
      <c r="AB14" s="90">
        <f t="shared" si="6"/>
        <v>0</v>
      </c>
      <c r="AC14" s="90">
        <f t="shared" si="6"/>
        <v>0</v>
      </c>
      <c r="AD14" s="90">
        <f t="shared" si="6"/>
        <v>0</v>
      </c>
      <c r="AE14" s="90">
        <f t="shared" si="6"/>
        <v>0</v>
      </c>
      <c r="AF14" s="90">
        <f t="shared" si="6"/>
        <v>0</v>
      </c>
      <c r="AG14" s="90">
        <f t="shared" si="6"/>
        <v>0</v>
      </c>
      <c r="AH14" s="90">
        <f t="shared" si="6"/>
        <v>0</v>
      </c>
      <c r="AI14" s="91">
        <f t="shared" si="6"/>
        <v>0</v>
      </c>
    </row>
    <row r="15" spans="1:35" ht="15.5" x14ac:dyDescent="0.35">
      <c r="A15" s="86" t="str">
        <f t="shared" si="3"/>
        <v>base</v>
      </c>
      <c r="B15" s="96" t="s">
        <v>230</v>
      </c>
      <c r="C15" s="24" t="s">
        <v>228</v>
      </c>
      <c r="D15" s="88">
        <v>0</v>
      </c>
      <c r="E15" s="88">
        <f t="shared" si="4"/>
        <v>0</v>
      </c>
      <c r="F15" s="88">
        <f t="shared" si="4"/>
        <v>0</v>
      </c>
      <c r="G15" s="88">
        <v>0</v>
      </c>
      <c r="H15" s="88">
        <f t="shared" ref="H15:AI15" si="7">G15</f>
        <v>0</v>
      </c>
      <c r="I15" s="88">
        <f t="shared" si="7"/>
        <v>0</v>
      </c>
      <c r="J15" s="88">
        <f t="shared" si="7"/>
        <v>0</v>
      </c>
      <c r="K15" s="88">
        <f t="shared" si="7"/>
        <v>0</v>
      </c>
      <c r="L15" s="88">
        <f t="shared" si="7"/>
        <v>0</v>
      </c>
      <c r="M15" s="88">
        <f t="shared" si="7"/>
        <v>0</v>
      </c>
      <c r="N15" s="88">
        <f t="shared" si="7"/>
        <v>0</v>
      </c>
      <c r="O15" s="88">
        <f t="shared" si="7"/>
        <v>0</v>
      </c>
      <c r="P15" s="88">
        <f t="shared" si="7"/>
        <v>0</v>
      </c>
      <c r="Q15" s="88">
        <f t="shared" si="7"/>
        <v>0</v>
      </c>
      <c r="R15" s="88">
        <f t="shared" si="7"/>
        <v>0</v>
      </c>
      <c r="S15" s="88">
        <f t="shared" si="7"/>
        <v>0</v>
      </c>
      <c r="T15" s="88">
        <f t="shared" si="7"/>
        <v>0</v>
      </c>
      <c r="U15" s="88">
        <f t="shared" si="7"/>
        <v>0</v>
      </c>
      <c r="V15" s="88">
        <f t="shared" si="7"/>
        <v>0</v>
      </c>
      <c r="W15" s="88">
        <f t="shared" si="7"/>
        <v>0</v>
      </c>
      <c r="X15" s="88">
        <f t="shared" si="7"/>
        <v>0</v>
      </c>
      <c r="Y15" s="88">
        <f t="shared" si="7"/>
        <v>0</v>
      </c>
      <c r="Z15" s="88">
        <f t="shared" si="7"/>
        <v>0</v>
      </c>
      <c r="AA15" s="88">
        <f t="shared" si="7"/>
        <v>0</v>
      </c>
      <c r="AB15" s="88">
        <f t="shared" si="7"/>
        <v>0</v>
      </c>
      <c r="AC15" s="88">
        <f t="shared" si="7"/>
        <v>0</v>
      </c>
      <c r="AD15" s="88">
        <f t="shared" si="7"/>
        <v>0</v>
      </c>
      <c r="AE15" s="88">
        <f t="shared" si="7"/>
        <v>0</v>
      </c>
      <c r="AF15" s="88">
        <f t="shared" si="7"/>
        <v>0</v>
      </c>
      <c r="AG15" s="88">
        <f t="shared" si="7"/>
        <v>0</v>
      </c>
      <c r="AH15" s="88">
        <f t="shared" si="7"/>
        <v>0</v>
      </c>
      <c r="AI15" s="89">
        <f t="shared" si="7"/>
        <v>0</v>
      </c>
    </row>
    <row r="16" spans="1:35" ht="15.5" x14ac:dyDescent="0.35">
      <c r="A16" s="86" t="str">
        <f t="shared" si="3"/>
        <v>base</v>
      </c>
      <c r="B16" s="96" t="s">
        <v>230</v>
      </c>
      <c r="C16" s="24" t="s">
        <v>56</v>
      </c>
      <c r="D16" s="90">
        <v>0</v>
      </c>
      <c r="E16" s="90">
        <f t="shared" si="4"/>
        <v>0</v>
      </c>
      <c r="F16" s="90">
        <f t="shared" si="4"/>
        <v>0</v>
      </c>
      <c r="G16" s="90">
        <v>0</v>
      </c>
      <c r="H16" s="90">
        <f t="shared" ref="H16:AI16" si="8">G16</f>
        <v>0</v>
      </c>
      <c r="I16" s="90">
        <f t="shared" si="8"/>
        <v>0</v>
      </c>
      <c r="J16" s="90">
        <f t="shared" si="8"/>
        <v>0</v>
      </c>
      <c r="K16" s="90">
        <f t="shared" si="8"/>
        <v>0</v>
      </c>
      <c r="L16" s="90">
        <f t="shared" si="8"/>
        <v>0</v>
      </c>
      <c r="M16" s="90">
        <f t="shared" si="8"/>
        <v>0</v>
      </c>
      <c r="N16" s="90">
        <f t="shared" si="8"/>
        <v>0</v>
      </c>
      <c r="O16" s="90">
        <f t="shared" si="8"/>
        <v>0</v>
      </c>
      <c r="P16" s="90">
        <f t="shared" si="8"/>
        <v>0</v>
      </c>
      <c r="Q16" s="90">
        <f t="shared" si="8"/>
        <v>0</v>
      </c>
      <c r="R16" s="90">
        <f t="shared" si="8"/>
        <v>0</v>
      </c>
      <c r="S16" s="90">
        <f t="shared" si="8"/>
        <v>0</v>
      </c>
      <c r="T16" s="90">
        <f t="shared" si="8"/>
        <v>0</v>
      </c>
      <c r="U16" s="90">
        <f t="shared" si="8"/>
        <v>0</v>
      </c>
      <c r="V16" s="90">
        <f t="shared" si="8"/>
        <v>0</v>
      </c>
      <c r="W16" s="90">
        <f t="shared" si="8"/>
        <v>0</v>
      </c>
      <c r="X16" s="90">
        <f t="shared" si="8"/>
        <v>0</v>
      </c>
      <c r="Y16" s="90">
        <f t="shared" si="8"/>
        <v>0</v>
      </c>
      <c r="Z16" s="90">
        <f t="shared" si="8"/>
        <v>0</v>
      </c>
      <c r="AA16" s="90">
        <f t="shared" si="8"/>
        <v>0</v>
      </c>
      <c r="AB16" s="90">
        <f t="shared" si="8"/>
        <v>0</v>
      </c>
      <c r="AC16" s="90">
        <f t="shared" si="8"/>
        <v>0</v>
      </c>
      <c r="AD16" s="90">
        <f t="shared" si="8"/>
        <v>0</v>
      </c>
      <c r="AE16" s="90">
        <f t="shared" si="8"/>
        <v>0</v>
      </c>
      <c r="AF16" s="90">
        <f t="shared" si="8"/>
        <v>0</v>
      </c>
      <c r="AG16" s="90">
        <f t="shared" si="8"/>
        <v>0</v>
      </c>
      <c r="AH16" s="90">
        <f t="shared" si="8"/>
        <v>0</v>
      </c>
      <c r="AI16" s="91">
        <f t="shared" si="8"/>
        <v>0</v>
      </c>
    </row>
    <row r="17" spans="1:35" ht="15.5" x14ac:dyDescent="0.35">
      <c r="A17" s="86" t="str">
        <f t="shared" si="3"/>
        <v>base</v>
      </c>
      <c r="B17" s="96" t="s">
        <v>230</v>
      </c>
      <c r="C17" s="24" t="s">
        <v>93</v>
      </c>
      <c r="D17" s="88">
        <v>0</v>
      </c>
      <c r="E17" s="88">
        <f t="shared" si="4"/>
        <v>0</v>
      </c>
      <c r="F17" s="88">
        <f t="shared" si="4"/>
        <v>0</v>
      </c>
      <c r="G17" s="88">
        <v>0</v>
      </c>
      <c r="H17" s="88">
        <f t="shared" ref="H17:AI17" si="9">G17</f>
        <v>0</v>
      </c>
      <c r="I17" s="88">
        <f t="shared" si="9"/>
        <v>0</v>
      </c>
      <c r="J17" s="88">
        <f t="shared" si="9"/>
        <v>0</v>
      </c>
      <c r="K17" s="88">
        <f t="shared" si="9"/>
        <v>0</v>
      </c>
      <c r="L17" s="88">
        <f t="shared" si="9"/>
        <v>0</v>
      </c>
      <c r="M17" s="88">
        <f t="shared" si="9"/>
        <v>0</v>
      </c>
      <c r="N17" s="88">
        <f t="shared" si="9"/>
        <v>0</v>
      </c>
      <c r="O17" s="88">
        <f t="shared" si="9"/>
        <v>0</v>
      </c>
      <c r="P17" s="88">
        <f t="shared" si="9"/>
        <v>0</v>
      </c>
      <c r="Q17" s="88">
        <f t="shared" si="9"/>
        <v>0</v>
      </c>
      <c r="R17" s="88">
        <f t="shared" si="9"/>
        <v>0</v>
      </c>
      <c r="S17" s="88">
        <f t="shared" si="9"/>
        <v>0</v>
      </c>
      <c r="T17" s="88">
        <f t="shared" si="9"/>
        <v>0</v>
      </c>
      <c r="U17" s="88">
        <f t="shared" si="9"/>
        <v>0</v>
      </c>
      <c r="V17" s="88">
        <f t="shared" si="9"/>
        <v>0</v>
      </c>
      <c r="W17" s="88">
        <f t="shared" si="9"/>
        <v>0</v>
      </c>
      <c r="X17" s="88">
        <f t="shared" si="9"/>
        <v>0</v>
      </c>
      <c r="Y17" s="88">
        <f t="shared" si="9"/>
        <v>0</v>
      </c>
      <c r="Z17" s="88">
        <f t="shared" si="9"/>
        <v>0</v>
      </c>
      <c r="AA17" s="88">
        <f t="shared" si="9"/>
        <v>0</v>
      </c>
      <c r="AB17" s="88">
        <f t="shared" si="9"/>
        <v>0</v>
      </c>
      <c r="AC17" s="88">
        <f t="shared" si="9"/>
        <v>0</v>
      </c>
      <c r="AD17" s="88">
        <f t="shared" si="9"/>
        <v>0</v>
      </c>
      <c r="AE17" s="88">
        <f t="shared" si="9"/>
        <v>0</v>
      </c>
      <c r="AF17" s="88">
        <f t="shared" si="9"/>
        <v>0</v>
      </c>
      <c r="AG17" s="88">
        <f t="shared" si="9"/>
        <v>0</v>
      </c>
      <c r="AH17" s="88">
        <f t="shared" si="9"/>
        <v>0</v>
      </c>
      <c r="AI17" s="89">
        <f t="shared" si="9"/>
        <v>0</v>
      </c>
    </row>
    <row r="18" spans="1:35" ht="15.5" x14ac:dyDescent="0.35">
      <c r="A18" s="86" t="str">
        <f t="shared" si="3"/>
        <v>base</v>
      </c>
      <c r="B18" s="96" t="s">
        <v>230</v>
      </c>
      <c r="C18" s="24" t="s">
        <v>218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>
        <v>0</v>
      </c>
      <c r="AE18" s="90">
        <v>0</v>
      </c>
      <c r="AF18" s="90">
        <v>0</v>
      </c>
      <c r="AG18" s="90">
        <v>0</v>
      </c>
      <c r="AH18" s="90">
        <v>0</v>
      </c>
      <c r="AI18" s="91">
        <v>0</v>
      </c>
    </row>
    <row r="19" spans="1:35" ht="15.5" x14ac:dyDescent="0.35">
      <c r="A19" s="86" t="str">
        <f t="shared" si="3"/>
        <v>base</v>
      </c>
      <c r="B19" s="96" t="s">
        <v>230</v>
      </c>
      <c r="C19" s="24" t="s">
        <v>95</v>
      </c>
      <c r="D19" s="88">
        <v>0</v>
      </c>
      <c r="E19" s="88">
        <f>D19</f>
        <v>0</v>
      </c>
      <c r="F19" s="88">
        <f>E19</f>
        <v>0</v>
      </c>
      <c r="G19" s="88">
        <v>0</v>
      </c>
      <c r="H19" s="88">
        <f t="shared" ref="H19:AI19" si="10">G19</f>
        <v>0</v>
      </c>
      <c r="I19" s="88">
        <f t="shared" si="10"/>
        <v>0</v>
      </c>
      <c r="J19" s="88">
        <f t="shared" si="10"/>
        <v>0</v>
      </c>
      <c r="K19" s="88">
        <f t="shared" si="10"/>
        <v>0</v>
      </c>
      <c r="L19" s="88">
        <f t="shared" si="10"/>
        <v>0</v>
      </c>
      <c r="M19" s="88">
        <f t="shared" si="10"/>
        <v>0</v>
      </c>
      <c r="N19" s="88">
        <f t="shared" si="10"/>
        <v>0</v>
      </c>
      <c r="O19" s="88">
        <f t="shared" si="10"/>
        <v>0</v>
      </c>
      <c r="P19" s="88">
        <f t="shared" si="10"/>
        <v>0</v>
      </c>
      <c r="Q19" s="88">
        <f t="shared" si="10"/>
        <v>0</v>
      </c>
      <c r="R19" s="88">
        <f t="shared" si="10"/>
        <v>0</v>
      </c>
      <c r="S19" s="88">
        <f t="shared" si="10"/>
        <v>0</v>
      </c>
      <c r="T19" s="88">
        <f t="shared" si="10"/>
        <v>0</v>
      </c>
      <c r="U19" s="88">
        <f t="shared" si="10"/>
        <v>0</v>
      </c>
      <c r="V19" s="88">
        <f t="shared" si="10"/>
        <v>0</v>
      </c>
      <c r="W19" s="88">
        <f t="shared" si="10"/>
        <v>0</v>
      </c>
      <c r="X19" s="88">
        <f t="shared" si="10"/>
        <v>0</v>
      </c>
      <c r="Y19" s="88">
        <f t="shared" si="10"/>
        <v>0</v>
      </c>
      <c r="Z19" s="88">
        <f t="shared" si="10"/>
        <v>0</v>
      </c>
      <c r="AA19" s="88">
        <f t="shared" si="10"/>
        <v>0</v>
      </c>
      <c r="AB19" s="88">
        <f t="shared" si="10"/>
        <v>0</v>
      </c>
      <c r="AC19" s="88">
        <f t="shared" si="10"/>
        <v>0</v>
      </c>
      <c r="AD19" s="88">
        <f t="shared" si="10"/>
        <v>0</v>
      </c>
      <c r="AE19" s="88">
        <f t="shared" si="10"/>
        <v>0</v>
      </c>
      <c r="AF19" s="88">
        <f t="shared" si="10"/>
        <v>0</v>
      </c>
      <c r="AG19" s="88">
        <f t="shared" si="10"/>
        <v>0</v>
      </c>
      <c r="AH19" s="88">
        <f t="shared" si="10"/>
        <v>0</v>
      </c>
      <c r="AI19" s="89">
        <f t="shared" si="10"/>
        <v>0</v>
      </c>
    </row>
    <row r="20" spans="1:35" ht="15.5" x14ac:dyDescent="0.35">
      <c r="A20" s="97" t="str">
        <f>A18</f>
        <v>base</v>
      </c>
      <c r="B20" s="98" t="s">
        <v>230</v>
      </c>
      <c r="C20" s="51" t="s">
        <v>229</v>
      </c>
      <c r="D20" s="93">
        <v>0</v>
      </c>
      <c r="E20" s="93">
        <f>D20</f>
        <v>0</v>
      </c>
      <c r="F20" s="93">
        <f>E20</f>
        <v>0</v>
      </c>
      <c r="G20" s="93">
        <v>0</v>
      </c>
      <c r="H20" s="93">
        <f t="shared" ref="H20:AI20" si="11">G20</f>
        <v>0</v>
      </c>
      <c r="I20" s="93">
        <f t="shared" si="11"/>
        <v>0</v>
      </c>
      <c r="J20" s="93">
        <f t="shared" si="11"/>
        <v>0</v>
      </c>
      <c r="K20" s="93">
        <f t="shared" si="11"/>
        <v>0</v>
      </c>
      <c r="L20" s="93">
        <f t="shared" si="11"/>
        <v>0</v>
      </c>
      <c r="M20" s="93">
        <f t="shared" si="11"/>
        <v>0</v>
      </c>
      <c r="N20" s="93">
        <f t="shared" si="11"/>
        <v>0</v>
      </c>
      <c r="O20" s="93">
        <f t="shared" si="11"/>
        <v>0</v>
      </c>
      <c r="P20" s="93">
        <f t="shared" si="11"/>
        <v>0</v>
      </c>
      <c r="Q20" s="93">
        <f t="shared" si="11"/>
        <v>0</v>
      </c>
      <c r="R20" s="93">
        <f t="shared" si="11"/>
        <v>0</v>
      </c>
      <c r="S20" s="93">
        <f t="shared" si="11"/>
        <v>0</v>
      </c>
      <c r="T20" s="93">
        <f t="shared" si="11"/>
        <v>0</v>
      </c>
      <c r="U20" s="93">
        <f t="shared" si="11"/>
        <v>0</v>
      </c>
      <c r="V20" s="93">
        <f t="shared" si="11"/>
        <v>0</v>
      </c>
      <c r="W20" s="93">
        <f t="shared" si="11"/>
        <v>0</v>
      </c>
      <c r="X20" s="93">
        <f t="shared" si="11"/>
        <v>0</v>
      </c>
      <c r="Y20" s="93">
        <f t="shared" si="11"/>
        <v>0</v>
      </c>
      <c r="Z20" s="93">
        <f t="shared" si="11"/>
        <v>0</v>
      </c>
      <c r="AA20" s="93">
        <f t="shared" si="11"/>
        <v>0</v>
      </c>
      <c r="AB20" s="93">
        <f t="shared" si="11"/>
        <v>0</v>
      </c>
      <c r="AC20" s="93">
        <f t="shared" si="11"/>
        <v>0</v>
      </c>
      <c r="AD20" s="93">
        <f t="shared" si="11"/>
        <v>0</v>
      </c>
      <c r="AE20" s="93">
        <f t="shared" si="11"/>
        <v>0</v>
      </c>
      <c r="AF20" s="93">
        <f t="shared" si="11"/>
        <v>0</v>
      </c>
      <c r="AG20" s="93">
        <f t="shared" si="11"/>
        <v>0</v>
      </c>
      <c r="AH20" s="93">
        <f t="shared" si="11"/>
        <v>0</v>
      </c>
      <c r="AI20" s="94">
        <f t="shared" si="11"/>
        <v>0</v>
      </c>
    </row>
    <row r="21" spans="1:35" ht="15.5" x14ac:dyDescent="0.35">
      <c r="A21" s="99" t="s">
        <v>22</v>
      </c>
      <c r="B21" s="82" t="s">
        <v>226</v>
      </c>
      <c r="C21" s="16" t="s">
        <v>110</v>
      </c>
      <c r="D21" s="83">
        <v>0</v>
      </c>
      <c r="E21" s="83"/>
      <c r="F21" s="83"/>
      <c r="G21" s="83"/>
      <c r="H21" s="83"/>
      <c r="I21" s="83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5"/>
    </row>
    <row r="22" spans="1:35" ht="15.5" x14ac:dyDescent="0.35">
      <c r="A22" s="99" t="str">
        <f t="shared" ref="A22:A28" si="12">A21</f>
        <v>ambitions_LC_SMOOTH</v>
      </c>
      <c r="B22" s="87" t="s">
        <v>226</v>
      </c>
      <c r="C22" s="24" t="s">
        <v>91</v>
      </c>
      <c r="D22" s="88">
        <v>0</v>
      </c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9"/>
    </row>
    <row r="23" spans="1:35" ht="15.5" x14ac:dyDescent="0.35">
      <c r="A23" s="99" t="str">
        <f t="shared" si="12"/>
        <v>ambitions_LC_SMOOTH</v>
      </c>
      <c r="B23" s="87" t="s">
        <v>226</v>
      </c>
      <c r="C23" s="24" t="s">
        <v>227</v>
      </c>
      <c r="D23" s="90">
        <v>0</v>
      </c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1"/>
    </row>
    <row r="24" spans="1:35" ht="15.5" x14ac:dyDescent="0.35">
      <c r="A24" s="99" t="str">
        <f t="shared" si="12"/>
        <v>ambitions_LC_SMOOTH</v>
      </c>
      <c r="B24" s="87" t="s">
        <v>226</v>
      </c>
      <c r="C24" s="24" t="s">
        <v>228</v>
      </c>
      <c r="D24" s="88">
        <v>0</v>
      </c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9"/>
    </row>
    <row r="25" spans="1:35" ht="15.5" x14ac:dyDescent="0.35">
      <c r="A25" s="99" t="str">
        <f t="shared" si="12"/>
        <v>ambitions_LC_SMOOTH</v>
      </c>
      <c r="B25" s="87" t="s">
        <v>226</v>
      </c>
      <c r="C25" s="24" t="s">
        <v>163</v>
      </c>
      <c r="D25" s="88">
        <v>0</v>
      </c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9"/>
    </row>
    <row r="26" spans="1:35" ht="15.5" x14ac:dyDescent="0.35">
      <c r="A26" s="99" t="str">
        <f t="shared" si="12"/>
        <v>ambitions_LC_SMOOTH</v>
      </c>
      <c r="B26" s="87" t="s">
        <v>226</v>
      </c>
      <c r="C26" s="24" t="s">
        <v>56</v>
      </c>
      <c r="D26" s="90">
        <v>0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90"/>
      <c r="Q26" s="90"/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/>
      <c r="AG26" s="90"/>
      <c r="AH26" s="90"/>
      <c r="AI26" s="91"/>
    </row>
    <row r="27" spans="1:35" ht="15.5" x14ac:dyDescent="0.35">
      <c r="A27" s="99" t="str">
        <f t="shared" si="12"/>
        <v>ambitions_LC_SMOOTH</v>
      </c>
      <c r="B27" s="87" t="s">
        <v>226</v>
      </c>
      <c r="C27" s="24" t="s">
        <v>93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8"/>
      <c r="M27" s="88"/>
      <c r="N27" s="88"/>
      <c r="O27" s="88"/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1"/>
    </row>
    <row r="28" spans="1:35" ht="15.5" x14ac:dyDescent="0.35">
      <c r="A28" s="99" t="str">
        <f t="shared" si="12"/>
        <v>ambitions_LC_SMOOTH</v>
      </c>
      <c r="B28" s="87" t="s">
        <v>226</v>
      </c>
      <c r="C28" s="24" t="s">
        <v>218</v>
      </c>
      <c r="D28" s="88">
        <v>0</v>
      </c>
      <c r="E28" s="88">
        <v>0</v>
      </c>
      <c r="F28" s="88">
        <v>0</v>
      </c>
      <c r="G28" s="88">
        <v>0</v>
      </c>
      <c r="H28" s="88">
        <v>0</v>
      </c>
      <c r="I28" s="88">
        <v>0</v>
      </c>
      <c r="J28" s="88">
        <v>0</v>
      </c>
      <c r="K28" s="88">
        <v>0</v>
      </c>
      <c r="L28" s="88">
        <v>0</v>
      </c>
      <c r="M28" s="88">
        <v>0</v>
      </c>
      <c r="N28" s="88">
        <v>0</v>
      </c>
      <c r="O28" s="88">
        <v>0</v>
      </c>
      <c r="P28" s="90">
        <v>0</v>
      </c>
      <c r="Q28" s="90">
        <f t="shared" ref="Q28:AI28" si="13">P28</f>
        <v>0</v>
      </c>
      <c r="R28" s="90">
        <f t="shared" si="13"/>
        <v>0</v>
      </c>
      <c r="S28" s="90">
        <f t="shared" si="13"/>
        <v>0</v>
      </c>
      <c r="T28" s="90">
        <f t="shared" si="13"/>
        <v>0</v>
      </c>
      <c r="U28" s="90">
        <f t="shared" si="13"/>
        <v>0</v>
      </c>
      <c r="V28" s="90">
        <f t="shared" si="13"/>
        <v>0</v>
      </c>
      <c r="W28" s="90">
        <f t="shared" si="13"/>
        <v>0</v>
      </c>
      <c r="X28" s="90">
        <f t="shared" si="13"/>
        <v>0</v>
      </c>
      <c r="Y28" s="90">
        <f t="shared" si="13"/>
        <v>0</v>
      </c>
      <c r="Z28" s="90">
        <f t="shared" si="13"/>
        <v>0</v>
      </c>
      <c r="AA28" s="90">
        <f t="shared" si="13"/>
        <v>0</v>
      </c>
      <c r="AB28" s="90">
        <f t="shared" si="13"/>
        <v>0</v>
      </c>
      <c r="AC28" s="90">
        <f t="shared" si="13"/>
        <v>0</v>
      </c>
      <c r="AD28" s="90">
        <f t="shared" si="13"/>
        <v>0</v>
      </c>
      <c r="AE28" s="90">
        <f t="shared" si="13"/>
        <v>0</v>
      </c>
      <c r="AF28" s="90">
        <f t="shared" si="13"/>
        <v>0</v>
      </c>
      <c r="AG28" s="90">
        <f t="shared" si="13"/>
        <v>0</v>
      </c>
      <c r="AH28" s="90">
        <f t="shared" si="13"/>
        <v>0</v>
      </c>
      <c r="AI28" s="90">
        <f t="shared" si="13"/>
        <v>0</v>
      </c>
    </row>
    <row r="29" spans="1:35" ht="15.5" x14ac:dyDescent="0.35">
      <c r="A29" s="99" t="str">
        <f>A27</f>
        <v>ambitions_LC_SMOOTH</v>
      </c>
      <c r="B29" s="87" t="s">
        <v>226</v>
      </c>
      <c r="C29" s="24" t="s">
        <v>95</v>
      </c>
      <c r="D29" s="88">
        <v>0</v>
      </c>
      <c r="E29" s="88">
        <v>0</v>
      </c>
      <c r="F29" s="88">
        <v>0</v>
      </c>
      <c r="G29" s="88">
        <v>0</v>
      </c>
      <c r="H29" s="88">
        <v>0</v>
      </c>
      <c r="I29" s="88">
        <v>0</v>
      </c>
      <c r="J29" s="88">
        <f t="shared" ref="J29:O29" si="14">I29</f>
        <v>0</v>
      </c>
      <c r="K29" s="88">
        <f t="shared" si="14"/>
        <v>0</v>
      </c>
      <c r="L29" s="88">
        <f t="shared" si="14"/>
        <v>0</v>
      </c>
      <c r="M29" s="88">
        <f t="shared" si="14"/>
        <v>0</v>
      </c>
      <c r="N29" s="88">
        <f t="shared" si="14"/>
        <v>0</v>
      </c>
      <c r="O29" s="88">
        <f t="shared" si="14"/>
        <v>0</v>
      </c>
      <c r="P29" s="88">
        <v>5000</v>
      </c>
      <c r="Q29" s="88">
        <f>P29</f>
        <v>5000</v>
      </c>
      <c r="R29" s="88">
        <f>Q29</f>
        <v>5000</v>
      </c>
      <c r="S29" s="88">
        <f>R29</f>
        <v>5000</v>
      </c>
      <c r="T29" s="88">
        <v>5000</v>
      </c>
      <c r="U29" s="88">
        <f t="shared" ref="U29:AI29" si="15">T29</f>
        <v>5000</v>
      </c>
      <c r="V29" s="88">
        <f t="shared" si="15"/>
        <v>5000</v>
      </c>
      <c r="W29" s="88">
        <f t="shared" si="15"/>
        <v>5000</v>
      </c>
      <c r="X29" s="88">
        <f t="shared" si="15"/>
        <v>5000</v>
      </c>
      <c r="Y29" s="88">
        <f t="shared" si="15"/>
        <v>5000</v>
      </c>
      <c r="Z29" s="88">
        <f t="shared" si="15"/>
        <v>5000</v>
      </c>
      <c r="AA29" s="88">
        <f t="shared" si="15"/>
        <v>5000</v>
      </c>
      <c r="AB29" s="88">
        <f t="shared" si="15"/>
        <v>5000</v>
      </c>
      <c r="AC29" s="88">
        <f t="shared" si="15"/>
        <v>5000</v>
      </c>
      <c r="AD29" s="88">
        <f t="shared" si="15"/>
        <v>5000</v>
      </c>
      <c r="AE29" s="88">
        <f t="shared" si="15"/>
        <v>5000</v>
      </c>
      <c r="AF29" s="88">
        <f t="shared" si="15"/>
        <v>5000</v>
      </c>
      <c r="AG29" s="88">
        <f t="shared" si="15"/>
        <v>5000</v>
      </c>
      <c r="AH29" s="88">
        <f t="shared" si="15"/>
        <v>5000</v>
      </c>
      <c r="AI29" s="88">
        <f t="shared" si="15"/>
        <v>5000</v>
      </c>
    </row>
    <row r="30" spans="1:35" ht="15.5" x14ac:dyDescent="0.35">
      <c r="A30" s="100" t="str">
        <f>A21</f>
        <v>ambitions_LC_SMOOTH</v>
      </c>
      <c r="B30" s="92" t="s">
        <v>226</v>
      </c>
      <c r="C30" s="51" t="s">
        <v>229</v>
      </c>
      <c r="D30" s="93">
        <v>0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4"/>
    </row>
    <row r="31" spans="1:35" ht="15.5" x14ac:dyDescent="0.35">
      <c r="A31" s="99" t="s">
        <v>22</v>
      </c>
      <c r="B31" s="101" t="s">
        <v>230</v>
      </c>
      <c r="C31" s="16" t="s">
        <v>110</v>
      </c>
      <c r="D31" s="84">
        <v>0</v>
      </c>
      <c r="E31" s="84">
        <v>0</v>
      </c>
      <c r="F31" s="84">
        <v>0</v>
      </c>
      <c r="G31" s="102">
        <v>4000</v>
      </c>
      <c r="H31" s="102">
        <v>5500</v>
      </c>
      <c r="I31" s="102">
        <v>7400</v>
      </c>
      <c r="J31" s="102">
        <v>9800</v>
      </c>
      <c r="K31" s="102">
        <v>12700</v>
      </c>
      <c r="L31" s="102">
        <v>16100</v>
      </c>
      <c r="M31" s="102">
        <v>19500</v>
      </c>
      <c r="N31" s="102">
        <v>22900</v>
      </c>
      <c r="O31" s="102">
        <v>26300</v>
      </c>
      <c r="P31" s="102">
        <v>29200</v>
      </c>
      <c r="Q31" s="102">
        <v>31600</v>
      </c>
      <c r="R31" s="102">
        <v>33500</v>
      </c>
      <c r="S31" s="102">
        <v>34900</v>
      </c>
      <c r="T31" s="102">
        <v>36300</v>
      </c>
      <c r="U31" s="102">
        <v>37700</v>
      </c>
      <c r="V31" s="102">
        <v>39100</v>
      </c>
      <c r="W31" s="102">
        <v>40500</v>
      </c>
      <c r="X31" s="102">
        <v>41900</v>
      </c>
      <c r="Y31" s="102">
        <v>43300</v>
      </c>
      <c r="Z31" s="102">
        <v>44700</v>
      </c>
      <c r="AA31" s="102">
        <v>46100</v>
      </c>
      <c r="AB31" s="102">
        <v>47500</v>
      </c>
      <c r="AC31" s="102">
        <v>48900</v>
      </c>
      <c r="AD31" s="102">
        <v>50300</v>
      </c>
      <c r="AE31" s="102">
        <v>51700</v>
      </c>
      <c r="AF31" s="102">
        <v>52600</v>
      </c>
      <c r="AG31" s="102">
        <v>53500</v>
      </c>
      <c r="AH31" s="102">
        <v>54400</v>
      </c>
      <c r="AI31" s="103">
        <v>55300</v>
      </c>
    </row>
    <row r="32" spans="1:35" ht="15.5" x14ac:dyDescent="0.35">
      <c r="A32" s="99" t="str">
        <f t="shared" ref="A32:A37" si="16">A31</f>
        <v>ambitions_LC_SMOOTH</v>
      </c>
      <c r="B32" s="104" t="s">
        <v>230</v>
      </c>
      <c r="C32" s="24" t="s">
        <v>91</v>
      </c>
      <c r="D32" s="88">
        <v>0</v>
      </c>
      <c r="E32" s="88">
        <v>0</v>
      </c>
      <c r="F32" s="88">
        <v>0</v>
      </c>
      <c r="G32">
        <v>1600</v>
      </c>
      <c r="H32">
        <v>3200</v>
      </c>
      <c r="I32">
        <v>4800</v>
      </c>
      <c r="J32">
        <v>6400</v>
      </c>
      <c r="K32">
        <v>8000</v>
      </c>
      <c r="L32">
        <v>9600</v>
      </c>
      <c r="M32">
        <v>11200</v>
      </c>
      <c r="N32">
        <v>12800</v>
      </c>
      <c r="O32">
        <v>14700</v>
      </c>
      <c r="P32">
        <v>16900</v>
      </c>
      <c r="Q32">
        <v>19400</v>
      </c>
      <c r="R32">
        <v>22200</v>
      </c>
      <c r="S32">
        <v>25400</v>
      </c>
      <c r="T32">
        <v>28600</v>
      </c>
      <c r="U32">
        <v>31800</v>
      </c>
      <c r="V32">
        <v>35000</v>
      </c>
      <c r="W32">
        <v>38200</v>
      </c>
      <c r="X32">
        <v>41400</v>
      </c>
      <c r="Y32">
        <v>44600</v>
      </c>
      <c r="Z32">
        <v>47800</v>
      </c>
      <c r="AA32">
        <v>49400</v>
      </c>
      <c r="AB32">
        <v>51000</v>
      </c>
      <c r="AC32">
        <v>52600</v>
      </c>
      <c r="AD32">
        <v>54200</v>
      </c>
      <c r="AE32">
        <v>55800</v>
      </c>
      <c r="AF32">
        <v>57400</v>
      </c>
      <c r="AG32">
        <v>59000</v>
      </c>
      <c r="AH32">
        <v>60600</v>
      </c>
      <c r="AI32" s="105">
        <v>62200</v>
      </c>
    </row>
    <row r="33" spans="1:35" ht="15.5" x14ac:dyDescent="0.35">
      <c r="A33" s="99" t="str">
        <f t="shared" si="16"/>
        <v>ambitions_LC_SMOOTH</v>
      </c>
      <c r="B33" s="104" t="s">
        <v>230</v>
      </c>
      <c r="C33" s="24" t="s">
        <v>227</v>
      </c>
      <c r="D33" s="90">
        <v>0</v>
      </c>
      <c r="E33" s="90">
        <f t="shared" ref="E33:F39" si="17">D33</f>
        <v>0</v>
      </c>
      <c r="F33" s="90">
        <f t="shared" si="17"/>
        <v>0</v>
      </c>
      <c r="G33" s="90">
        <v>0</v>
      </c>
      <c r="H33" s="90">
        <f t="shared" ref="H33:AI33" si="18">G33</f>
        <v>0</v>
      </c>
      <c r="I33" s="90">
        <f t="shared" si="18"/>
        <v>0</v>
      </c>
      <c r="J33" s="90">
        <f t="shared" si="18"/>
        <v>0</v>
      </c>
      <c r="K33" s="90">
        <f t="shared" si="18"/>
        <v>0</v>
      </c>
      <c r="L33" s="90">
        <f t="shared" si="18"/>
        <v>0</v>
      </c>
      <c r="M33" s="90">
        <f t="shared" si="18"/>
        <v>0</v>
      </c>
      <c r="N33" s="90">
        <f t="shared" si="18"/>
        <v>0</v>
      </c>
      <c r="O33" s="90">
        <f t="shared" si="18"/>
        <v>0</v>
      </c>
      <c r="P33" s="90">
        <f t="shared" si="18"/>
        <v>0</v>
      </c>
      <c r="Q33" s="90">
        <f t="shared" si="18"/>
        <v>0</v>
      </c>
      <c r="R33" s="90">
        <f t="shared" si="18"/>
        <v>0</v>
      </c>
      <c r="S33" s="90">
        <f t="shared" si="18"/>
        <v>0</v>
      </c>
      <c r="T33" s="90">
        <f t="shared" si="18"/>
        <v>0</v>
      </c>
      <c r="U33" s="90">
        <f t="shared" si="18"/>
        <v>0</v>
      </c>
      <c r="V33" s="90">
        <f t="shared" si="18"/>
        <v>0</v>
      </c>
      <c r="W33" s="90">
        <f t="shared" si="18"/>
        <v>0</v>
      </c>
      <c r="X33" s="90">
        <f t="shared" si="18"/>
        <v>0</v>
      </c>
      <c r="Y33" s="90">
        <f t="shared" si="18"/>
        <v>0</v>
      </c>
      <c r="Z33" s="90">
        <f t="shared" si="18"/>
        <v>0</v>
      </c>
      <c r="AA33" s="90">
        <f t="shared" si="18"/>
        <v>0</v>
      </c>
      <c r="AB33" s="90">
        <f t="shared" si="18"/>
        <v>0</v>
      </c>
      <c r="AC33" s="90">
        <f t="shared" si="18"/>
        <v>0</v>
      </c>
      <c r="AD33" s="90">
        <f t="shared" si="18"/>
        <v>0</v>
      </c>
      <c r="AE33" s="90">
        <f t="shared" si="18"/>
        <v>0</v>
      </c>
      <c r="AF33" s="90">
        <f t="shared" si="18"/>
        <v>0</v>
      </c>
      <c r="AG33" s="90">
        <f t="shared" si="18"/>
        <v>0</v>
      </c>
      <c r="AH33" s="90">
        <f t="shared" si="18"/>
        <v>0</v>
      </c>
      <c r="AI33" s="91">
        <f t="shared" si="18"/>
        <v>0</v>
      </c>
    </row>
    <row r="34" spans="1:35" ht="15.5" x14ac:dyDescent="0.35">
      <c r="A34" s="99" t="str">
        <f t="shared" si="16"/>
        <v>ambitions_LC_SMOOTH</v>
      </c>
      <c r="B34" s="104" t="s">
        <v>230</v>
      </c>
      <c r="C34" s="24" t="s">
        <v>228</v>
      </c>
      <c r="D34" s="88">
        <v>0</v>
      </c>
      <c r="E34" s="88">
        <f t="shared" si="17"/>
        <v>0</v>
      </c>
      <c r="F34" s="88">
        <f t="shared" si="17"/>
        <v>0</v>
      </c>
      <c r="G34" s="88">
        <v>0</v>
      </c>
      <c r="H34" s="88">
        <f t="shared" ref="H34:AI34" si="19">G34</f>
        <v>0</v>
      </c>
      <c r="I34" s="88">
        <f t="shared" si="19"/>
        <v>0</v>
      </c>
      <c r="J34" s="88">
        <f t="shared" si="19"/>
        <v>0</v>
      </c>
      <c r="K34" s="88">
        <f t="shared" si="19"/>
        <v>0</v>
      </c>
      <c r="L34" s="88">
        <f t="shared" si="19"/>
        <v>0</v>
      </c>
      <c r="M34" s="88">
        <f t="shared" si="19"/>
        <v>0</v>
      </c>
      <c r="N34" s="88">
        <f t="shared" si="19"/>
        <v>0</v>
      </c>
      <c r="O34" s="88">
        <f t="shared" si="19"/>
        <v>0</v>
      </c>
      <c r="P34" s="88">
        <f t="shared" si="19"/>
        <v>0</v>
      </c>
      <c r="Q34" s="88">
        <f t="shared" si="19"/>
        <v>0</v>
      </c>
      <c r="R34" s="88">
        <f t="shared" si="19"/>
        <v>0</v>
      </c>
      <c r="S34" s="88">
        <f t="shared" si="19"/>
        <v>0</v>
      </c>
      <c r="T34" s="88">
        <f t="shared" si="19"/>
        <v>0</v>
      </c>
      <c r="U34" s="88">
        <f t="shared" si="19"/>
        <v>0</v>
      </c>
      <c r="V34" s="88">
        <f t="shared" si="19"/>
        <v>0</v>
      </c>
      <c r="W34" s="88">
        <f t="shared" si="19"/>
        <v>0</v>
      </c>
      <c r="X34" s="88">
        <f t="shared" si="19"/>
        <v>0</v>
      </c>
      <c r="Y34" s="88">
        <f t="shared" si="19"/>
        <v>0</v>
      </c>
      <c r="Z34" s="88">
        <f t="shared" si="19"/>
        <v>0</v>
      </c>
      <c r="AA34" s="88">
        <f t="shared" si="19"/>
        <v>0</v>
      </c>
      <c r="AB34" s="88">
        <f t="shared" si="19"/>
        <v>0</v>
      </c>
      <c r="AC34" s="88">
        <f t="shared" si="19"/>
        <v>0</v>
      </c>
      <c r="AD34" s="88">
        <f t="shared" si="19"/>
        <v>0</v>
      </c>
      <c r="AE34" s="88">
        <f t="shared" si="19"/>
        <v>0</v>
      </c>
      <c r="AF34" s="88">
        <f t="shared" si="19"/>
        <v>0</v>
      </c>
      <c r="AG34" s="88">
        <f t="shared" si="19"/>
        <v>0</v>
      </c>
      <c r="AH34" s="88">
        <f t="shared" si="19"/>
        <v>0</v>
      </c>
      <c r="AI34" s="89">
        <f t="shared" si="19"/>
        <v>0</v>
      </c>
    </row>
    <row r="35" spans="1:35" ht="15.5" x14ac:dyDescent="0.35">
      <c r="A35" s="99" t="str">
        <f t="shared" si="16"/>
        <v>ambitions_LC_SMOOTH</v>
      </c>
      <c r="B35" s="104" t="s">
        <v>230</v>
      </c>
      <c r="C35" s="24" t="s">
        <v>56</v>
      </c>
      <c r="D35" s="90">
        <v>0</v>
      </c>
      <c r="E35" s="90">
        <f t="shared" si="17"/>
        <v>0</v>
      </c>
      <c r="F35" s="90">
        <f t="shared" si="17"/>
        <v>0</v>
      </c>
      <c r="G35" s="90">
        <v>0</v>
      </c>
      <c r="H35" s="90">
        <f t="shared" ref="H35:AI35" si="20">G35</f>
        <v>0</v>
      </c>
      <c r="I35" s="90">
        <f t="shared" si="20"/>
        <v>0</v>
      </c>
      <c r="J35" s="90">
        <f t="shared" si="20"/>
        <v>0</v>
      </c>
      <c r="K35" s="90">
        <f t="shared" si="20"/>
        <v>0</v>
      </c>
      <c r="L35" s="90">
        <f t="shared" si="20"/>
        <v>0</v>
      </c>
      <c r="M35" s="90">
        <f t="shared" si="20"/>
        <v>0</v>
      </c>
      <c r="N35" s="90">
        <f t="shared" si="20"/>
        <v>0</v>
      </c>
      <c r="O35" s="90">
        <f t="shared" si="20"/>
        <v>0</v>
      </c>
      <c r="P35" s="90">
        <f t="shared" si="20"/>
        <v>0</v>
      </c>
      <c r="Q35" s="90">
        <f t="shared" si="20"/>
        <v>0</v>
      </c>
      <c r="R35" s="90">
        <f t="shared" si="20"/>
        <v>0</v>
      </c>
      <c r="S35" s="90">
        <f t="shared" si="20"/>
        <v>0</v>
      </c>
      <c r="T35" s="90">
        <f t="shared" si="20"/>
        <v>0</v>
      </c>
      <c r="U35" s="90">
        <f t="shared" si="20"/>
        <v>0</v>
      </c>
      <c r="V35" s="90">
        <f t="shared" si="20"/>
        <v>0</v>
      </c>
      <c r="W35" s="90">
        <f t="shared" si="20"/>
        <v>0</v>
      </c>
      <c r="X35" s="90">
        <f t="shared" si="20"/>
        <v>0</v>
      </c>
      <c r="Y35" s="90">
        <f t="shared" si="20"/>
        <v>0</v>
      </c>
      <c r="Z35" s="90">
        <f t="shared" si="20"/>
        <v>0</v>
      </c>
      <c r="AA35" s="90">
        <f t="shared" si="20"/>
        <v>0</v>
      </c>
      <c r="AB35" s="90">
        <f t="shared" si="20"/>
        <v>0</v>
      </c>
      <c r="AC35" s="90">
        <f t="shared" si="20"/>
        <v>0</v>
      </c>
      <c r="AD35" s="90">
        <f t="shared" si="20"/>
        <v>0</v>
      </c>
      <c r="AE35" s="90">
        <f t="shared" si="20"/>
        <v>0</v>
      </c>
      <c r="AF35" s="90">
        <f t="shared" si="20"/>
        <v>0</v>
      </c>
      <c r="AG35" s="90">
        <f t="shared" si="20"/>
        <v>0</v>
      </c>
      <c r="AH35" s="90">
        <f t="shared" si="20"/>
        <v>0</v>
      </c>
      <c r="AI35" s="91">
        <f t="shared" si="20"/>
        <v>0</v>
      </c>
    </row>
    <row r="36" spans="1:35" ht="15.5" x14ac:dyDescent="0.35">
      <c r="A36" s="99" t="str">
        <f t="shared" si="16"/>
        <v>ambitions_LC_SMOOTH</v>
      </c>
      <c r="B36" s="104" t="s">
        <v>230</v>
      </c>
      <c r="C36" s="24" t="s">
        <v>93</v>
      </c>
      <c r="D36" s="88">
        <v>0</v>
      </c>
      <c r="E36" s="88">
        <f t="shared" si="17"/>
        <v>0</v>
      </c>
      <c r="F36" s="88">
        <f t="shared" si="17"/>
        <v>0</v>
      </c>
      <c r="G36" s="88">
        <v>0</v>
      </c>
      <c r="H36" s="88">
        <f t="shared" ref="H36:AI36" si="21">G36</f>
        <v>0</v>
      </c>
      <c r="I36" s="88">
        <f t="shared" si="21"/>
        <v>0</v>
      </c>
      <c r="J36" s="88">
        <f t="shared" si="21"/>
        <v>0</v>
      </c>
      <c r="K36" s="88">
        <f t="shared" si="21"/>
        <v>0</v>
      </c>
      <c r="L36" s="88">
        <f t="shared" si="21"/>
        <v>0</v>
      </c>
      <c r="M36" s="88">
        <f t="shared" si="21"/>
        <v>0</v>
      </c>
      <c r="N36" s="88">
        <f t="shared" si="21"/>
        <v>0</v>
      </c>
      <c r="O36" s="88">
        <f t="shared" si="21"/>
        <v>0</v>
      </c>
      <c r="P36" s="88">
        <f t="shared" si="21"/>
        <v>0</v>
      </c>
      <c r="Q36" s="88">
        <f t="shared" si="21"/>
        <v>0</v>
      </c>
      <c r="R36" s="88">
        <f t="shared" si="21"/>
        <v>0</v>
      </c>
      <c r="S36" s="88">
        <f t="shared" si="21"/>
        <v>0</v>
      </c>
      <c r="T36" s="88">
        <f t="shared" si="21"/>
        <v>0</v>
      </c>
      <c r="U36" s="88">
        <f t="shared" si="21"/>
        <v>0</v>
      </c>
      <c r="V36" s="88">
        <f t="shared" si="21"/>
        <v>0</v>
      </c>
      <c r="W36" s="88">
        <f t="shared" si="21"/>
        <v>0</v>
      </c>
      <c r="X36" s="88">
        <f t="shared" si="21"/>
        <v>0</v>
      </c>
      <c r="Y36" s="88">
        <f t="shared" si="21"/>
        <v>0</v>
      </c>
      <c r="Z36" s="88">
        <f t="shared" si="21"/>
        <v>0</v>
      </c>
      <c r="AA36" s="88">
        <f t="shared" si="21"/>
        <v>0</v>
      </c>
      <c r="AB36" s="88">
        <f t="shared" si="21"/>
        <v>0</v>
      </c>
      <c r="AC36" s="88">
        <f t="shared" si="21"/>
        <v>0</v>
      </c>
      <c r="AD36" s="88">
        <f t="shared" si="21"/>
        <v>0</v>
      </c>
      <c r="AE36" s="88">
        <f t="shared" si="21"/>
        <v>0</v>
      </c>
      <c r="AF36" s="88">
        <f t="shared" si="21"/>
        <v>0</v>
      </c>
      <c r="AG36" s="88">
        <f t="shared" si="21"/>
        <v>0</v>
      </c>
      <c r="AH36" s="88">
        <f t="shared" si="21"/>
        <v>0</v>
      </c>
      <c r="AI36" s="89">
        <f t="shared" si="21"/>
        <v>0</v>
      </c>
    </row>
    <row r="37" spans="1:35" ht="15.5" x14ac:dyDescent="0.35">
      <c r="A37" s="99" t="str">
        <f t="shared" si="16"/>
        <v>ambitions_LC_SMOOTH</v>
      </c>
      <c r="B37" s="104" t="s">
        <v>230</v>
      </c>
      <c r="C37" s="24" t="s">
        <v>218</v>
      </c>
      <c r="D37" s="90">
        <v>0</v>
      </c>
      <c r="E37" s="90">
        <f t="shared" si="17"/>
        <v>0</v>
      </c>
      <c r="F37" s="90">
        <f t="shared" si="17"/>
        <v>0</v>
      </c>
      <c r="G37" s="90">
        <v>0</v>
      </c>
      <c r="H37" s="90">
        <f t="shared" ref="H37:AI37" si="22">G37</f>
        <v>0</v>
      </c>
      <c r="I37" s="90">
        <f t="shared" si="22"/>
        <v>0</v>
      </c>
      <c r="J37" s="90">
        <f t="shared" si="22"/>
        <v>0</v>
      </c>
      <c r="K37" s="90">
        <f t="shared" si="22"/>
        <v>0</v>
      </c>
      <c r="L37" s="90">
        <f t="shared" si="22"/>
        <v>0</v>
      </c>
      <c r="M37" s="90">
        <f t="shared" si="22"/>
        <v>0</v>
      </c>
      <c r="N37" s="90">
        <f t="shared" si="22"/>
        <v>0</v>
      </c>
      <c r="O37" s="90">
        <f t="shared" si="22"/>
        <v>0</v>
      </c>
      <c r="P37" s="90">
        <f t="shared" si="22"/>
        <v>0</v>
      </c>
      <c r="Q37" s="90">
        <f t="shared" si="22"/>
        <v>0</v>
      </c>
      <c r="R37" s="90">
        <f t="shared" si="22"/>
        <v>0</v>
      </c>
      <c r="S37" s="90">
        <f t="shared" si="22"/>
        <v>0</v>
      </c>
      <c r="T37" s="90">
        <f t="shared" si="22"/>
        <v>0</v>
      </c>
      <c r="U37" s="90">
        <f t="shared" si="22"/>
        <v>0</v>
      </c>
      <c r="V37" s="90">
        <f t="shared" si="22"/>
        <v>0</v>
      </c>
      <c r="W37" s="90">
        <f t="shared" si="22"/>
        <v>0</v>
      </c>
      <c r="X37" s="90">
        <f t="shared" si="22"/>
        <v>0</v>
      </c>
      <c r="Y37" s="90">
        <f t="shared" si="22"/>
        <v>0</v>
      </c>
      <c r="Z37" s="90">
        <f t="shared" si="22"/>
        <v>0</v>
      </c>
      <c r="AA37" s="90">
        <f t="shared" si="22"/>
        <v>0</v>
      </c>
      <c r="AB37" s="90">
        <f t="shared" si="22"/>
        <v>0</v>
      </c>
      <c r="AC37" s="90">
        <f t="shared" si="22"/>
        <v>0</v>
      </c>
      <c r="AD37" s="90">
        <f t="shared" si="22"/>
        <v>0</v>
      </c>
      <c r="AE37" s="90">
        <f t="shared" si="22"/>
        <v>0</v>
      </c>
      <c r="AF37" s="90">
        <f t="shared" si="22"/>
        <v>0</v>
      </c>
      <c r="AG37" s="90">
        <f t="shared" si="22"/>
        <v>0</v>
      </c>
      <c r="AH37" s="90">
        <f t="shared" si="22"/>
        <v>0</v>
      </c>
      <c r="AI37" s="91">
        <f t="shared" si="22"/>
        <v>0</v>
      </c>
    </row>
    <row r="38" spans="1:35" ht="15.5" x14ac:dyDescent="0.35">
      <c r="A38" s="99" t="str">
        <f>A36</f>
        <v>ambitions_LC_SMOOTH</v>
      </c>
      <c r="B38" s="104" t="s">
        <v>230</v>
      </c>
      <c r="C38" s="24" t="s">
        <v>95</v>
      </c>
      <c r="D38" s="90">
        <v>0</v>
      </c>
      <c r="E38" s="90">
        <f t="shared" si="17"/>
        <v>0</v>
      </c>
      <c r="F38" s="90">
        <f t="shared" si="17"/>
        <v>0</v>
      </c>
      <c r="G38" s="90">
        <v>0</v>
      </c>
      <c r="H38" s="90">
        <f t="shared" ref="H38:AI38" si="23">G38</f>
        <v>0</v>
      </c>
      <c r="I38" s="90">
        <f t="shared" si="23"/>
        <v>0</v>
      </c>
      <c r="J38" s="90">
        <f t="shared" si="23"/>
        <v>0</v>
      </c>
      <c r="K38" s="90">
        <f t="shared" si="23"/>
        <v>0</v>
      </c>
      <c r="L38" s="90">
        <f t="shared" si="23"/>
        <v>0</v>
      </c>
      <c r="M38" s="90">
        <f t="shared" si="23"/>
        <v>0</v>
      </c>
      <c r="N38" s="90">
        <f t="shared" si="23"/>
        <v>0</v>
      </c>
      <c r="O38" s="90">
        <f t="shared" si="23"/>
        <v>0</v>
      </c>
      <c r="P38" s="90">
        <f t="shared" si="23"/>
        <v>0</v>
      </c>
      <c r="Q38" s="90">
        <f t="shared" si="23"/>
        <v>0</v>
      </c>
      <c r="R38" s="90">
        <f t="shared" si="23"/>
        <v>0</v>
      </c>
      <c r="S38" s="90">
        <f t="shared" si="23"/>
        <v>0</v>
      </c>
      <c r="T38" s="90">
        <f t="shared" si="23"/>
        <v>0</v>
      </c>
      <c r="U38" s="90">
        <f t="shared" si="23"/>
        <v>0</v>
      </c>
      <c r="V38" s="90">
        <f t="shared" si="23"/>
        <v>0</v>
      </c>
      <c r="W38" s="90">
        <f t="shared" si="23"/>
        <v>0</v>
      </c>
      <c r="X38" s="90">
        <f t="shared" si="23"/>
        <v>0</v>
      </c>
      <c r="Y38" s="90">
        <f t="shared" si="23"/>
        <v>0</v>
      </c>
      <c r="Z38" s="90">
        <f t="shared" si="23"/>
        <v>0</v>
      </c>
      <c r="AA38" s="90">
        <f t="shared" si="23"/>
        <v>0</v>
      </c>
      <c r="AB38" s="90">
        <f t="shared" si="23"/>
        <v>0</v>
      </c>
      <c r="AC38" s="90">
        <f t="shared" si="23"/>
        <v>0</v>
      </c>
      <c r="AD38" s="90">
        <f t="shared" si="23"/>
        <v>0</v>
      </c>
      <c r="AE38" s="90">
        <f t="shared" si="23"/>
        <v>0</v>
      </c>
      <c r="AF38" s="90">
        <f t="shared" si="23"/>
        <v>0</v>
      </c>
      <c r="AG38" s="90">
        <f t="shared" si="23"/>
        <v>0</v>
      </c>
      <c r="AH38" s="90">
        <f t="shared" si="23"/>
        <v>0</v>
      </c>
      <c r="AI38" s="91">
        <f t="shared" si="23"/>
        <v>0</v>
      </c>
    </row>
    <row r="39" spans="1:35" ht="15.5" x14ac:dyDescent="0.35">
      <c r="A39" s="100" t="str">
        <f>A38</f>
        <v>ambitions_LC_SMOOTH</v>
      </c>
      <c r="B39" s="106" t="s">
        <v>230</v>
      </c>
      <c r="C39" s="51" t="s">
        <v>229</v>
      </c>
      <c r="D39" s="93">
        <v>0</v>
      </c>
      <c r="E39" s="93">
        <f t="shared" si="17"/>
        <v>0</v>
      </c>
      <c r="F39" s="93">
        <f t="shared" si="17"/>
        <v>0</v>
      </c>
      <c r="G39" s="93">
        <v>0</v>
      </c>
      <c r="H39" s="93">
        <f t="shared" ref="H39:AI39" si="24">G39</f>
        <v>0</v>
      </c>
      <c r="I39" s="93">
        <f t="shared" si="24"/>
        <v>0</v>
      </c>
      <c r="J39" s="93">
        <f t="shared" si="24"/>
        <v>0</v>
      </c>
      <c r="K39" s="93">
        <f t="shared" si="24"/>
        <v>0</v>
      </c>
      <c r="L39" s="93">
        <f t="shared" si="24"/>
        <v>0</v>
      </c>
      <c r="M39" s="93">
        <f t="shared" si="24"/>
        <v>0</v>
      </c>
      <c r="N39" s="93">
        <f t="shared" si="24"/>
        <v>0</v>
      </c>
      <c r="O39" s="93">
        <f t="shared" si="24"/>
        <v>0</v>
      </c>
      <c r="P39" s="93">
        <f t="shared" si="24"/>
        <v>0</v>
      </c>
      <c r="Q39" s="93">
        <f t="shared" si="24"/>
        <v>0</v>
      </c>
      <c r="R39" s="93">
        <f t="shared" si="24"/>
        <v>0</v>
      </c>
      <c r="S39" s="93">
        <f t="shared" si="24"/>
        <v>0</v>
      </c>
      <c r="T39" s="93">
        <f t="shared" si="24"/>
        <v>0</v>
      </c>
      <c r="U39" s="93">
        <f t="shared" si="24"/>
        <v>0</v>
      </c>
      <c r="V39" s="93">
        <f t="shared" si="24"/>
        <v>0</v>
      </c>
      <c r="W39" s="93">
        <f t="shared" si="24"/>
        <v>0</v>
      </c>
      <c r="X39" s="93">
        <f t="shared" si="24"/>
        <v>0</v>
      </c>
      <c r="Y39" s="93">
        <f t="shared" si="24"/>
        <v>0</v>
      </c>
      <c r="Z39" s="93">
        <f t="shared" si="24"/>
        <v>0</v>
      </c>
      <c r="AA39" s="93">
        <f t="shared" si="24"/>
        <v>0</v>
      </c>
      <c r="AB39" s="93">
        <f t="shared" si="24"/>
        <v>0</v>
      </c>
      <c r="AC39" s="93">
        <f t="shared" si="24"/>
        <v>0</v>
      </c>
      <c r="AD39" s="93">
        <f t="shared" si="24"/>
        <v>0</v>
      </c>
      <c r="AE39" s="93">
        <f t="shared" si="24"/>
        <v>0</v>
      </c>
      <c r="AF39" s="93">
        <f t="shared" si="24"/>
        <v>0</v>
      </c>
      <c r="AG39" s="93">
        <f t="shared" si="24"/>
        <v>0</v>
      </c>
      <c r="AH39" s="93">
        <f t="shared" si="24"/>
        <v>0</v>
      </c>
      <c r="AI39" s="94">
        <f t="shared" si="24"/>
        <v>0</v>
      </c>
    </row>
    <row r="40" spans="1:35" ht="15.5" x14ac:dyDescent="0.35">
      <c r="A40" s="107" t="s">
        <v>27</v>
      </c>
      <c r="B40" s="82" t="s">
        <v>226</v>
      </c>
      <c r="C40" s="16" t="s">
        <v>110</v>
      </c>
      <c r="D40" s="83">
        <v>0</v>
      </c>
      <c r="E40" s="83"/>
      <c r="F40" s="83"/>
      <c r="G40" s="83"/>
      <c r="H40" s="83"/>
      <c r="I40" s="83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5"/>
    </row>
    <row r="41" spans="1:35" ht="15.5" x14ac:dyDescent="0.35">
      <c r="A41" s="107" t="str">
        <f t="shared" ref="A41:A47" si="25">A40</f>
        <v>ambitions_2Gt_SMOOTH</v>
      </c>
      <c r="B41" s="87" t="s">
        <v>226</v>
      </c>
      <c r="C41" s="24" t="s">
        <v>91</v>
      </c>
      <c r="D41" s="88">
        <v>0</v>
      </c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9"/>
    </row>
    <row r="42" spans="1:35" ht="15.5" x14ac:dyDescent="0.35">
      <c r="A42" s="107" t="str">
        <f t="shared" si="25"/>
        <v>ambitions_2Gt_SMOOTH</v>
      </c>
      <c r="B42" s="87" t="s">
        <v>226</v>
      </c>
      <c r="C42" s="24" t="s">
        <v>227</v>
      </c>
      <c r="D42" s="90">
        <v>0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1"/>
    </row>
    <row r="43" spans="1:35" ht="15.5" x14ac:dyDescent="0.35">
      <c r="A43" s="107" t="str">
        <f t="shared" si="25"/>
        <v>ambitions_2Gt_SMOOTH</v>
      </c>
      <c r="B43" s="87" t="s">
        <v>226</v>
      </c>
      <c r="C43" s="24" t="s">
        <v>228</v>
      </c>
      <c r="D43" s="88">
        <v>0</v>
      </c>
      <c r="E43" s="88"/>
      <c r="F43" s="88"/>
      <c r="G43" s="88"/>
      <c r="H43" s="88"/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9"/>
    </row>
    <row r="44" spans="1:35" ht="15.5" x14ac:dyDescent="0.35">
      <c r="A44" s="107" t="str">
        <f t="shared" si="25"/>
        <v>ambitions_2Gt_SMOOTH</v>
      </c>
      <c r="B44" s="87" t="s">
        <v>226</v>
      </c>
      <c r="C44" s="24" t="s">
        <v>163</v>
      </c>
      <c r="D44" s="88">
        <v>0</v>
      </c>
      <c r="E44" s="88"/>
      <c r="F44" s="88"/>
      <c r="G44" s="88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  <c r="AA44" s="88"/>
      <c r="AB44" s="88"/>
      <c r="AC44" s="88"/>
      <c r="AD44" s="88"/>
      <c r="AE44" s="88"/>
      <c r="AF44" s="88"/>
      <c r="AG44" s="88"/>
      <c r="AH44" s="88"/>
      <c r="AI44" s="89"/>
    </row>
    <row r="45" spans="1:35" ht="15.5" x14ac:dyDescent="0.35">
      <c r="A45" s="107" t="str">
        <f t="shared" si="25"/>
        <v>ambitions_2Gt_SMOOTH</v>
      </c>
      <c r="B45" s="87" t="s">
        <v>226</v>
      </c>
      <c r="C45" s="24" t="s">
        <v>56</v>
      </c>
      <c r="D45" s="90">
        <v>0</v>
      </c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  <c r="AF45" s="90"/>
      <c r="AG45" s="90"/>
      <c r="AH45" s="90"/>
      <c r="AI45" s="91"/>
    </row>
    <row r="46" spans="1:35" ht="15.5" x14ac:dyDescent="0.35">
      <c r="A46" s="107" t="str">
        <f t="shared" si="25"/>
        <v>ambitions_2Gt_SMOOTH</v>
      </c>
      <c r="B46" s="87" t="s">
        <v>226</v>
      </c>
      <c r="C46" s="24" t="s">
        <v>93</v>
      </c>
      <c r="D46" s="88">
        <v>0</v>
      </c>
      <c r="E46" s="88">
        <v>0</v>
      </c>
      <c r="F46" s="88">
        <v>0</v>
      </c>
      <c r="G46" s="88">
        <v>0</v>
      </c>
      <c r="H46" s="88">
        <v>0</v>
      </c>
      <c r="I46" s="88">
        <v>0</v>
      </c>
      <c r="J46" s="88">
        <v>0</v>
      </c>
      <c r="K46" s="88">
        <v>0</v>
      </c>
      <c r="L46" s="88"/>
      <c r="M46" s="88"/>
      <c r="N46" s="88"/>
      <c r="O46" s="88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1"/>
    </row>
    <row r="47" spans="1:35" ht="15.5" x14ac:dyDescent="0.35">
      <c r="A47" s="107" t="str">
        <f t="shared" si="25"/>
        <v>ambitions_2Gt_SMOOTH</v>
      </c>
      <c r="B47" s="87" t="s">
        <v>226</v>
      </c>
      <c r="C47" s="24" t="s">
        <v>218</v>
      </c>
      <c r="D47" s="90">
        <v>0</v>
      </c>
      <c r="E47" s="90">
        <f>D47</f>
        <v>0</v>
      </c>
      <c r="F47" s="90">
        <v>0</v>
      </c>
      <c r="G47" s="90">
        <v>0</v>
      </c>
      <c r="H47" s="90">
        <f t="shared" ref="H47:M47" si="26">G47</f>
        <v>0</v>
      </c>
      <c r="I47" s="90">
        <f t="shared" si="26"/>
        <v>0</v>
      </c>
      <c r="J47" s="90">
        <f t="shared" si="26"/>
        <v>0</v>
      </c>
      <c r="K47" s="90">
        <f t="shared" si="26"/>
        <v>0</v>
      </c>
      <c r="L47" s="90">
        <f t="shared" si="26"/>
        <v>0</v>
      </c>
      <c r="M47" s="90">
        <f t="shared" si="26"/>
        <v>0</v>
      </c>
      <c r="N47" s="90">
        <v>0</v>
      </c>
      <c r="O47" s="90">
        <f t="shared" ref="O47:AI47" si="27">N47</f>
        <v>0</v>
      </c>
      <c r="P47" s="90">
        <f t="shared" si="27"/>
        <v>0</v>
      </c>
      <c r="Q47" s="90">
        <f t="shared" si="27"/>
        <v>0</v>
      </c>
      <c r="R47" s="90">
        <f t="shared" si="27"/>
        <v>0</v>
      </c>
      <c r="S47" s="90">
        <f t="shared" si="27"/>
        <v>0</v>
      </c>
      <c r="T47" s="90">
        <f t="shared" si="27"/>
        <v>0</v>
      </c>
      <c r="U47" s="90">
        <f t="shared" si="27"/>
        <v>0</v>
      </c>
      <c r="V47" s="90">
        <f t="shared" si="27"/>
        <v>0</v>
      </c>
      <c r="W47" s="90">
        <f t="shared" si="27"/>
        <v>0</v>
      </c>
      <c r="X47" s="90">
        <f t="shared" si="27"/>
        <v>0</v>
      </c>
      <c r="Y47" s="90">
        <f t="shared" si="27"/>
        <v>0</v>
      </c>
      <c r="Z47" s="90">
        <f t="shared" si="27"/>
        <v>0</v>
      </c>
      <c r="AA47" s="90">
        <f t="shared" si="27"/>
        <v>0</v>
      </c>
      <c r="AB47" s="90">
        <f t="shared" si="27"/>
        <v>0</v>
      </c>
      <c r="AC47" s="90">
        <f t="shared" si="27"/>
        <v>0</v>
      </c>
      <c r="AD47" s="90">
        <f t="shared" si="27"/>
        <v>0</v>
      </c>
      <c r="AE47" s="90">
        <f t="shared" si="27"/>
        <v>0</v>
      </c>
      <c r="AF47" s="90">
        <f t="shared" si="27"/>
        <v>0</v>
      </c>
      <c r="AG47" s="90">
        <f t="shared" si="27"/>
        <v>0</v>
      </c>
      <c r="AH47" s="90">
        <f t="shared" si="27"/>
        <v>0</v>
      </c>
      <c r="AI47" s="91">
        <f t="shared" si="27"/>
        <v>0</v>
      </c>
    </row>
    <row r="48" spans="1:35" ht="15.5" x14ac:dyDescent="0.35">
      <c r="A48" s="107" t="str">
        <f>A46</f>
        <v>ambitions_2Gt_SMOOTH</v>
      </c>
      <c r="B48" s="87" t="s">
        <v>226</v>
      </c>
      <c r="C48" s="24" t="s">
        <v>95</v>
      </c>
      <c r="D48" s="88">
        <v>0</v>
      </c>
      <c r="E48" s="88">
        <v>0</v>
      </c>
      <c r="F48" s="88">
        <v>0</v>
      </c>
      <c r="G48" s="88">
        <v>0</v>
      </c>
      <c r="H48" s="88">
        <v>0</v>
      </c>
      <c r="I48" s="88">
        <v>0</v>
      </c>
      <c r="J48" s="88">
        <f t="shared" ref="J48:O48" si="28">I48</f>
        <v>0</v>
      </c>
      <c r="K48" s="88">
        <f t="shared" si="28"/>
        <v>0</v>
      </c>
      <c r="L48" s="88">
        <f t="shared" si="28"/>
        <v>0</v>
      </c>
      <c r="M48" s="88">
        <f t="shared" si="28"/>
        <v>0</v>
      </c>
      <c r="N48" s="88">
        <f t="shared" si="28"/>
        <v>0</v>
      </c>
      <c r="O48" s="88">
        <f t="shared" si="28"/>
        <v>0</v>
      </c>
      <c r="P48" s="88">
        <v>5000</v>
      </c>
      <c r="Q48" s="88">
        <f>P48</f>
        <v>5000</v>
      </c>
      <c r="R48" s="88">
        <f>Q48</f>
        <v>5000</v>
      </c>
      <c r="S48" s="88">
        <f>R48</f>
        <v>5000</v>
      </c>
      <c r="T48" s="88">
        <v>5000</v>
      </c>
      <c r="U48" s="88">
        <f t="shared" ref="U48:AI48" si="29">T48</f>
        <v>5000</v>
      </c>
      <c r="V48" s="88">
        <f t="shared" si="29"/>
        <v>5000</v>
      </c>
      <c r="W48" s="88">
        <f t="shared" si="29"/>
        <v>5000</v>
      </c>
      <c r="X48" s="88">
        <f t="shared" si="29"/>
        <v>5000</v>
      </c>
      <c r="Y48" s="88">
        <f t="shared" si="29"/>
        <v>5000</v>
      </c>
      <c r="Z48" s="88">
        <f t="shared" si="29"/>
        <v>5000</v>
      </c>
      <c r="AA48" s="88">
        <f t="shared" si="29"/>
        <v>5000</v>
      </c>
      <c r="AB48" s="88">
        <f t="shared" si="29"/>
        <v>5000</v>
      </c>
      <c r="AC48" s="88">
        <f t="shared" si="29"/>
        <v>5000</v>
      </c>
      <c r="AD48" s="88">
        <f t="shared" si="29"/>
        <v>5000</v>
      </c>
      <c r="AE48" s="88">
        <f t="shared" si="29"/>
        <v>5000</v>
      </c>
      <c r="AF48" s="88">
        <f t="shared" si="29"/>
        <v>5000</v>
      </c>
      <c r="AG48" s="88">
        <f t="shared" si="29"/>
        <v>5000</v>
      </c>
      <c r="AH48" s="88">
        <f t="shared" si="29"/>
        <v>5000</v>
      </c>
      <c r="AI48" s="88">
        <f t="shared" si="29"/>
        <v>5000</v>
      </c>
    </row>
    <row r="49" spans="1:35" ht="15.5" x14ac:dyDescent="0.35">
      <c r="A49" s="108" t="str">
        <f>A40</f>
        <v>ambitions_2Gt_SMOOTH</v>
      </c>
      <c r="B49" s="92" t="s">
        <v>226</v>
      </c>
      <c r="C49" s="51" t="s">
        <v>229</v>
      </c>
      <c r="D49" s="93">
        <v>0</v>
      </c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4"/>
    </row>
    <row r="50" spans="1:35" ht="15.5" x14ac:dyDescent="0.35">
      <c r="A50" s="109" t="s">
        <v>27</v>
      </c>
      <c r="B50" s="95" t="s">
        <v>230</v>
      </c>
      <c r="C50" s="16" t="s">
        <v>110</v>
      </c>
      <c r="D50" s="84">
        <v>0</v>
      </c>
      <c r="E50" s="84">
        <v>0</v>
      </c>
      <c r="F50" s="84">
        <v>0</v>
      </c>
      <c r="G50" s="102">
        <v>1000</v>
      </c>
      <c r="H50" s="102">
        <v>2500</v>
      </c>
      <c r="I50" s="102">
        <v>5000</v>
      </c>
      <c r="J50" s="102">
        <v>8500</v>
      </c>
      <c r="K50" s="102">
        <v>12500</v>
      </c>
      <c r="L50" s="102">
        <v>16500</v>
      </c>
      <c r="M50" s="102">
        <v>20500</v>
      </c>
      <c r="N50" s="102">
        <v>24500</v>
      </c>
      <c r="O50" s="102">
        <v>28500</v>
      </c>
      <c r="P50" s="102">
        <v>32000</v>
      </c>
      <c r="Q50" s="102">
        <v>35000</v>
      </c>
      <c r="R50" s="102">
        <v>37500</v>
      </c>
      <c r="S50" s="102">
        <v>39500</v>
      </c>
      <c r="T50" s="102">
        <v>41000</v>
      </c>
      <c r="U50" s="102">
        <v>42500</v>
      </c>
      <c r="V50" s="102">
        <v>44000</v>
      </c>
      <c r="W50" s="102">
        <v>45500</v>
      </c>
      <c r="X50" s="102">
        <v>47000</v>
      </c>
      <c r="Y50" s="102">
        <v>48500</v>
      </c>
      <c r="Z50" s="102">
        <v>50000</v>
      </c>
      <c r="AA50" s="102">
        <v>51500</v>
      </c>
      <c r="AB50" s="102">
        <v>53000</v>
      </c>
      <c r="AC50" s="102">
        <v>54500</v>
      </c>
      <c r="AD50" s="102">
        <v>56000</v>
      </c>
      <c r="AE50" s="102">
        <v>57500</v>
      </c>
      <c r="AF50" s="102">
        <v>59000</v>
      </c>
      <c r="AG50" s="102">
        <v>60500</v>
      </c>
      <c r="AH50" s="102">
        <v>62000</v>
      </c>
      <c r="AI50" s="103">
        <v>63500</v>
      </c>
    </row>
    <row r="51" spans="1:35" ht="15.5" x14ac:dyDescent="0.35">
      <c r="A51" s="107" t="str">
        <f t="shared" ref="A51:A56" si="30">A50</f>
        <v>ambitions_2Gt_SMOOTH</v>
      </c>
      <c r="B51" s="96" t="s">
        <v>230</v>
      </c>
      <c r="C51" s="24" t="s">
        <v>91</v>
      </c>
      <c r="D51" s="88">
        <v>0</v>
      </c>
      <c r="E51" s="88">
        <f t="shared" ref="E51:F58" si="31">D51</f>
        <v>0</v>
      </c>
      <c r="F51" s="88">
        <f t="shared" si="31"/>
        <v>0</v>
      </c>
      <c r="G51">
        <v>1600</v>
      </c>
      <c r="H51">
        <v>3400</v>
      </c>
      <c r="I51">
        <v>5400</v>
      </c>
      <c r="J51">
        <v>7400</v>
      </c>
      <c r="K51">
        <v>9400</v>
      </c>
      <c r="L51">
        <v>11400</v>
      </c>
      <c r="M51">
        <v>13400</v>
      </c>
      <c r="N51">
        <v>15400</v>
      </c>
      <c r="O51">
        <v>17800</v>
      </c>
      <c r="P51">
        <v>20600</v>
      </c>
      <c r="Q51">
        <v>23900</v>
      </c>
      <c r="R51">
        <v>27700</v>
      </c>
      <c r="S51">
        <v>31500</v>
      </c>
      <c r="T51">
        <v>35300</v>
      </c>
      <c r="U51">
        <v>39100</v>
      </c>
      <c r="V51">
        <v>42900</v>
      </c>
      <c r="W51">
        <v>46700</v>
      </c>
      <c r="X51">
        <v>50500</v>
      </c>
      <c r="Y51">
        <v>54300</v>
      </c>
      <c r="Z51">
        <v>58100</v>
      </c>
      <c r="AA51">
        <v>61900</v>
      </c>
      <c r="AB51">
        <v>65700</v>
      </c>
      <c r="AC51">
        <v>69500</v>
      </c>
      <c r="AD51">
        <v>73300</v>
      </c>
      <c r="AE51">
        <v>77100</v>
      </c>
      <c r="AF51">
        <v>80900</v>
      </c>
      <c r="AG51">
        <v>84700</v>
      </c>
      <c r="AH51">
        <v>88500</v>
      </c>
      <c r="AI51" s="105">
        <v>92300</v>
      </c>
    </row>
    <row r="52" spans="1:35" ht="15.5" x14ac:dyDescent="0.35">
      <c r="A52" s="107" t="str">
        <f t="shared" si="30"/>
        <v>ambitions_2Gt_SMOOTH</v>
      </c>
      <c r="B52" s="96" t="s">
        <v>230</v>
      </c>
      <c r="C52" s="24" t="s">
        <v>227</v>
      </c>
      <c r="D52" s="90">
        <v>0</v>
      </c>
      <c r="E52" s="90">
        <f t="shared" si="31"/>
        <v>0</v>
      </c>
      <c r="F52" s="90">
        <f t="shared" si="31"/>
        <v>0</v>
      </c>
      <c r="G52" s="90">
        <v>0</v>
      </c>
      <c r="H52" s="90">
        <f t="shared" ref="H52:AI52" si="32">G52</f>
        <v>0</v>
      </c>
      <c r="I52" s="90">
        <f t="shared" si="32"/>
        <v>0</v>
      </c>
      <c r="J52" s="90">
        <f t="shared" si="32"/>
        <v>0</v>
      </c>
      <c r="K52" s="90">
        <f t="shared" si="32"/>
        <v>0</v>
      </c>
      <c r="L52" s="90">
        <f t="shared" si="32"/>
        <v>0</v>
      </c>
      <c r="M52" s="90">
        <f t="shared" si="32"/>
        <v>0</v>
      </c>
      <c r="N52" s="90">
        <f t="shared" si="32"/>
        <v>0</v>
      </c>
      <c r="O52" s="90">
        <f t="shared" si="32"/>
        <v>0</v>
      </c>
      <c r="P52" s="90">
        <f t="shared" si="32"/>
        <v>0</v>
      </c>
      <c r="Q52" s="90">
        <f t="shared" si="32"/>
        <v>0</v>
      </c>
      <c r="R52" s="90">
        <f t="shared" si="32"/>
        <v>0</v>
      </c>
      <c r="S52" s="90">
        <f t="shared" si="32"/>
        <v>0</v>
      </c>
      <c r="T52" s="90">
        <f t="shared" si="32"/>
        <v>0</v>
      </c>
      <c r="U52" s="90">
        <f t="shared" si="32"/>
        <v>0</v>
      </c>
      <c r="V52" s="90">
        <f t="shared" si="32"/>
        <v>0</v>
      </c>
      <c r="W52" s="90">
        <f t="shared" si="32"/>
        <v>0</v>
      </c>
      <c r="X52" s="90">
        <f t="shared" si="32"/>
        <v>0</v>
      </c>
      <c r="Y52" s="90">
        <f t="shared" si="32"/>
        <v>0</v>
      </c>
      <c r="Z52" s="90">
        <f t="shared" si="32"/>
        <v>0</v>
      </c>
      <c r="AA52" s="90">
        <f t="shared" si="32"/>
        <v>0</v>
      </c>
      <c r="AB52" s="90">
        <f t="shared" si="32"/>
        <v>0</v>
      </c>
      <c r="AC52" s="90">
        <f t="shared" si="32"/>
        <v>0</v>
      </c>
      <c r="AD52" s="90">
        <f t="shared" si="32"/>
        <v>0</v>
      </c>
      <c r="AE52" s="90">
        <f t="shared" si="32"/>
        <v>0</v>
      </c>
      <c r="AF52" s="90">
        <f t="shared" si="32"/>
        <v>0</v>
      </c>
      <c r="AG52" s="90">
        <f t="shared" si="32"/>
        <v>0</v>
      </c>
      <c r="AH52" s="90">
        <f t="shared" si="32"/>
        <v>0</v>
      </c>
      <c r="AI52" s="91">
        <f t="shared" si="32"/>
        <v>0</v>
      </c>
    </row>
    <row r="53" spans="1:35" ht="15.5" x14ac:dyDescent="0.35">
      <c r="A53" s="107" t="str">
        <f t="shared" si="30"/>
        <v>ambitions_2Gt_SMOOTH</v>
      </c>
      <c r="B53" s="96" t="s">
        <v>230</v>
      </c>
      <c r="C53" s="24" t="s">
        <v>228</v>
      </c>
      <c r="D53" s="88">
        <v>0</v>
      </c>
      <c r="E53" s="88">
        <f t="shared" si="31"/>
        <v>0</v>
      </c>
      <c r="F53" s="88">
        <f t="shared" si="31"/>
        <v>0</v>
      </c>
      <c r="G53" s="88">
        <v>0</v>
      </c>
      <c r="H53" s="88">
        <f t="shared" ref="H53:AI53" si="33">G53</f>
        <v>0</v>
      </c>
      <c r="I53" s="88">
        <f t="shared" si="33"/>
        <v>0</v>
      </c>
      <c r="J53" s="88">
        <f t="shared" si="33"/>
        <v>0</v>
      </c>
      <c r="K53" s="88">
        <f t="shared" si="33"/>
        <v>0</v>
      </c>
      <c r="L53" s="88">
        <f t="shared" si="33"/>
        <v>0</v>
      </c>
      <c r="M53" s="88">
        <f t="shared" si="33"/>
        <v>0</v>
      </c>
      <c r="N53" s="88">
        <f t="shared" si="33"/>
        <v>0</v>
      </c>
      <c r="O53" s="88">
        <f t="shared" si="33"/>
        <v>0</v>
      </c>
      <c r="P53" s="88">
        <f t="shared" si="33"/>
        <v>0</v>
      </c>
      <c r="Q53" s="88">
        <f t="shared" si="33"/>
        <v>0</v>
      </c>
      <c r="R53" s="88">
        <f t="shared" si="33"/>
        <v>0</v>
      </c>
      <c r="S53" s="88">
        <f t="shared" si="33"/>
        <v>0</v>
      </c>
      <c r="T53" s="88">
        <f t="shared" si="33"/>
        <v>0</v>
      </c>
      <c r="U53" s="88">
        <f t="shared" si="33"/>
        <v>0</v>
      </c>
      <c r="V53" s="88">
        <f t="shared" si="33"/>
        <v>0</v>
      </c>
      <c r="W53" s="88">
        <f t="shared" si="33"/>
        <v>0</v>
      </c>
      <c r="X53" s="88">
        <f t="shared" si="33"/>
        <v>0</v>
      </c>
      <c r="Y53" s="88">
        <f t="shared" si="33"/>
        <v>0</v>
      </c>
      <c r="Z53" s="88">
        <f t="shared" si="33"/>
        <v>0</v>
      </c>
      <c r="AA53" s="88">
        <f t="shared" si="33"/>
        <v>0</v>
      </c>
      <c r="AB53" s="88">
        <f t="shared" si="33"/>
        <v>0</v>
      </c>
      <c r="AC53" s="88">
        <f t="shared" si="33"/>
        <v>0</v>
      </c>
      <c r="AD53" s="88">
        <f t="shared" si="33"/>
        <v>0</v>
      </c>
      <c r="AE53" s="88">
        <f t="shared" si="33"/>
        <v>0</v>
      </c>
      <c r="AF53" s="88">
        <f t="shared" si="33"/>
        <v>0</v>
      </c>
      <c r="AG53" s="88">
        <f t="shared" si="33"/>
        <v>0</v>
      </c>
      <c r="AH53" s="88">
        <f t="shared" si="33"/>
        <v>0</v>
      </c>
      <c r="AI53" s="89">
        <f t="shared" si="33"/>
        <v>0</v>
      </c>
    </row>
    <row r="54" spans="1:35" ht="15.5" x14ac:dyDescent="0.35">
      <c r="A54" s="107" t="str">
        <f t="shared" si="30"/>
        <v>ambitions_2Gt_SMOOTH</v>
      </c>
      <c r="B54" s="96" t="s">
        <v>230</v>
      </c>
      <c r="C54" s="24" t="s">
        <v>56</v>
      </c>
      <c r="D54" s="90">
        <v>0</v>
      </c>
      <c r="E54" s="90">
        <f t="shared" si="31"/>
        <v>0</v>
      </c>
      <c r="F54" s="90">
        <f t="shared" si="31"/>
        <v>0</v>
      </c>
      <c r="G54" s="90">
        <v>0</v>
      </c>
      <c r="H54" s="90">
        <f t="shared" ref="H54:AI54" si="34">G54</f>
        <v>0</v>
      </c>
      <c r="I54" s="90">
        <f t="shared" si="34"/>
        <v>0</v>
      </c>
      <c r="J54" s="90">
        <f t="shared" si="34"/>
        <v>0</v>
      </c>
      <c r="K54" s="90">
        <f t="shared" si="34"/>
        <v>0</v>
      </c>
      <c r="L54" s="90">
        <f t="shared" si="34"/>
        <v>0</v>
      </c>
      <c r="M54" s="90">
        <f t="shared" si="34"/>
        <v>0</v>
      </c>
      <c r="N54" s="90">
        <f t="shared" si="34"/>
        <v>0</v>
      </c>
      <c r="O54" s="90">
        <f t="shared" si="34"/>
        <v>0</v>
      </c>
      <c r="P54" s="90">
        <f t="shared" si="34"/>
        <v>0</v>
      </c>
      <c r="Q54" s="90">
        <f t="shared" si="34"/>
        <v>0</v>
      </c>
      <c r="R54" s="90">
        <f t="shared" si="34"/>
        <v>0</v>
      </c>
      <c r="S54" s="90">
        <f t="shared" si="34"/>
        <v>0</v>
      </c>
      <c r="T54" s="90">
        <f t="shared" si="34"/>
        <v>0</v>
      </c>
      <c r="U54" s="90">
        <f t="shared" si="34"/>
        <v>0</v>
      </c>
      <c r="V54" s="90">
        <f t="shared" si="34"/>
        <v>0</v>
      </c>
      <c r="W54" s="90">
        <f t="shared" si="34"/>
        <v>0</v>
      </c>
      <c r="X54" s="90">
        <f t="shared" si="34"/>
        <v>0</v>
      </c>
      <c r="Y54" s="90">
        <f t="shared" si="34"/>
        <v>0</v>
      </c>
      <c r="Z54" s="90">
        <f t="shared" si="34"/>
        <v>0</v>
      </c>
      <c r="AA54" s="90">
        <f t="shared" si="34"/>
        <v>0</v>
      </c>
      <c r="AB54" s="90">
        <f t="shared" si="34"/>
        <v>0</v>
      </c>
      <c r="AC54" s="90">
        <f t="shared" si="34"/>
        <v>0</v>
      </c>
      <c r="AD54" s="90">
        <f t="shared" si="34"/>
        <v>0</v>
      </c>
      <c r="AE54" s="90">
        <f t="shared" si="34"/>
        <v>0</v>
      </c>
      <c r="AF54" s="90">
        <f t="shared" si="34"/>
        <v>0</v>
      </c>
      <c r="AG54" s="90">
        <f t="shared" si="34"/>
        <v>0</v>
      </c>
      <c r="AH54" s="90">
        <f t="shared" si="34"/>
        <v>0</v>
      </c>
      <c r="AI54" s="91">
        <f t="shared" si="34"/>
        <v>0</v>
      </c>
    </row>
    <row r="55" spans="1:35" ht="15.5" x14ac:dyDescent="0.35">
      <c r="A55" s="107" t="str">
        <f t="shared" si="30"/>
        <v>ambitions_2Gt_SMOOTH</v>
      </c>
      <c r="B55" s="96" t="s">
        <v>230</v>
      </c>
      <c r="C55" s="24" t="s">
        <v>93</v>
      </c>
      <c r="D55" s="88">
        <v>0</v>
      </c>
      <c r="E55" s="88">
        <f t="shared" si="31"/>
        <v>0</v>
      </c>
      <c r="F55" s="88">
        <f t="shared" si="31"/>
        <v>0</v>
      </c>
      <c r="G55" s="88">
        <v>0</v>
      </c>
      <c r="H55" s="88">
        <f t="shared" ref="H55:AI55" si="35">G55</f>
        <v>0</v>
      </c>
      <c r="I55" s="88">
        <f t="shared" si="35"/>
        <v>0</v>
      </c>
      <c r="J55" s="88">
        <f t="shared" si="35"/>
        <v>0</v>
      </c>
      <c r="K55" s="88">
        <f t="shared" si="35"/>
        <v>0</v>
      </c>
      <c r="L55" s="88">
        <f t="shared" si="35"/>
        <v>0</v>
      </c>
      <c r="M55" s="88">
        <f t="shared" si="35"/>
        <v>0</v>
      </c>
      <c r="N55" s="88">
        <f t="shared" si="35"/>
        <v>0</v>
      </c>
      <c r="O55" s="88">
        <f t="shared" si="35"/>
        <v>0</v>
      </c>
      <c r="P55" s="88">
        <f t="shared" si="35"/>
        <v>0</v>
      </c>
      <c r="Q55" s="88">
        <f t="shared" si="35"/>
        <v>0</v>
      </c>
      <c r="R55" s="88">
        <f t="shared" si="35"/>
        <v>0</v>
      </c>
      <c r="S55" s="88">
        <f t="shared" si="35"/>
        <v>0</v>
      </c>
      <c r="T55" s="88">
        <f t="shared" si="35"/>
        <v>0</v>
      </c>
      <c r="U55" s="88">
        <f t="shared" si="35"/>
        <v>0</v>
      </c>
      <c r="V55" s="88">
        <f t="shared" si="35"/>
        <v>0</v>
      </c>
      <c r="W55" s="88">
        <f t="shared" si="35"/>
        <v>0</v>
      </c>
      <c r="X55" s="88">
        <f t="shared" si="35"/>
        <v>0</v>
      </c>
      <c r="Y55" s="88">
        <f t="shared" si="35"/>
        <v>0</v>
      </c>
      <c r="Z55" s="88">
        <f t="shared" si="35"/>
        <v>0</v>
      </c>
      <c r="AA55" s="88">
        <f t="shared" si="35"/>
        <v>0</v>
      </c>
      <c r="AB55" s="88">
        <f t="shared" si="35"/>
        <v>0</v>
      </c>
      <c r="AC55" s="88">
        <f t="shared" si="35"/>
        <v>0</v>
      </c>
      <c r="AD55" s="88">
        <f t="shared" si="35"/>
        <v>0</v>
      </c>
      <c r="AE55" s="88">
        <f t="shared" si="35"/>
        <v>0</v>
      </c>
      <c r="AF55" s="88">
        <f t="shared" si="35"/>
        <v>0</v>
      </c>
      <c r="AG55" s="88">
        <f t="shared" si="35"/>
        <v>0</v>
      </c>
      <c r="AH55" s="88">
        <f t="shared" si="35"/>
        <v>0</v>
      </c>
      <c r="AI55" s="89">
        <f t="shared" si="35"/>
        <v>0</v>
      </c>
    </row>
    <row r="56" spans="1:35" ht="15.5" x14ac:dyDescent="0.35">
      <c r="A56" s="107" t="str">
        <f t="shared" si="30"/>
        <v>ambitions_2Gt_SMOOTH</v>
      </c>
      <c r="B56" s="96" t="s">
        <v>230</v>
      </c>
      <c r="C56" s="24" t="s">
        <v>218</v>
      </c>
      <c r="D56" s="90">
        <v>0</v>
      </c>
      <c r="E56" s="90">
        <f t="shared" si="31"/>
        <v>0</v>
      </c>
      <c r="F56" s="90">
        <f t="shared" si="31"/>
        <v>0</v>
      </c>
      <c r="G56" s="90">
        <v>0</v>
      </c>
      <c r="H56" s="90">
        <f t="shared" ref="H56:AI56" si="36">G56</f>
        <v>0</v>
      </c>
      <c r="I56" s="90">
        <f t="shared" si="36"/>
        <v>0</v>
      </c>
      <c r="J56" s="90">
        <f t="shared" si="36"/>
        <v>0</v>
      </c>
      <c r="K56" s="90">
        <f t="shared" si="36"/>
        <v>0</v>
      </c>
      <c r="L56" s="90">
        <f t="shared" si="36"/>
        <v>0</v>
      </c>
      <c r="M56" s="90">
        <f t="shared" si="36"/>
        <v>0</v>
      </c>
      <c r="N56" s="90">
        <f t="shared" si="36"/>
        <v>0</v>
      </c>
      <c r="O56" s="90">
        <f t="shared" si="36"/>
        <v>0</v>
      </c>
      <c r="P56" s="90">
        <f t="shared" si="36"/>
        <v>0</v>
      </c>
      <c r="Q56" s="90">
        <f t="shared" si="36"/>
        <v>0</v>
      </c>
      <c r="R56" s="90">
        <f t="shared" si="36"/>
        <v>0</v>
      </c>
      <c r="S56" s="90">
        <f t="shared" si="36"/>
        <v>0</v>
      </c>
      <c r="T56" s="90">
        <f t="shared" si="36"/>
        <v>0</v>
      </c>
      <c r="U56" s="90">
        <f t="shared" si="36"/>
        <v>0</v>
      </c>
      <c r="V56" s="90">
        <f t="shared" si="36"/>
        <v>0</v>
      </c>
      <c r="W56" s="90">
        <f t="shared" si="36"/>
        <v>0</v>
      </c>
      <c r="X56" s="90">
        <f t="shared" si="36"/>
        <v>0</v>
      </c>
      <c r="Y56" s="90">
        <f t="shared" si="36"/>
        <v>0</v>
      </c>
      <c r="Z56" s="90">
        <f t="shared" si="36"/>
        <v>0</v>
      </c>
      <c r="AA56" s="90">
        <f t="shared" si="36"/>
        <v>0</v>
      </c>
      <c r="AB56" s="90">
        <f t="shared" si="36"/>
        <v>0</v>
      </c>
      <c r="AC56" s="90">
        <f t="shared" si="36"/>
        <v>0</v>
      </c>
      <c r="AD56" s="90">
        <f t="shared" si="36"/>
        <v>0</v>
      </c>
      <c r="AE56" s="90">
        <f t="shared" si="36"/>
        <v>0</v>
      </c>
      <c r="AF56" s="90">
        <f t="shared" si="36"/>
        <v>0</v>
      </c>
      <c r="AG56" s="90">
        <f t="shared" si="36"/>
        <v>0</v>
      </c>
      <c r="AH56" s="90">
        <f t="shared" si="36"/>
        <v>0</v>
      </c>
      <c r="AI56" s="91">
        <f t="shared" si="36"/>
        <v>0</v>
      </c>
    </row>
    <row r="57" spans="1:35" ht="15.5" x14ac:dyDescent="0.35">
      <c r="A57" s="107" t="str">
        <f>A55</f>
        <v>ambitions_2Gt_SMOOTH</v>
      </c>
      <c r="B57" s="96" t="s">
        <v>230</v>
      </c>
      <c r="C57" s="24" t="s">
        <v>95</v>
      </c>
      <c r="D57" s="90">
        <v>0</v>
      </c>
      <c r="E57" s="90">
        <f t="shared" si="31"/>
        <v>0</v>
      </c>
      <c r="F57" s="90">
        <f t="shared" si="31"/>
        <v>0</v>
      </c>
      <c r="G57" s="90">
        <v>0</v>
      </c>
      <c r="H57" s="90">
        <f t="shared" ref="H57:AI57" si="37">G57</f>
        <v>0</v>
      </c>
      <c r="I57" s="90">
        <f t="shared" si="37"/>
        <v>0</v>
      </c>
      <c r="J57" s="90">
        <f t="shared" si="37"/>
        <v>0</v>
      </c>
      <c r="K57" s="90">
        <f t="shared" si="37"/>
        <v>0</v>
      </c>
      <c r="L57" s="90">
        <f t="shared" si="37"/>
        <v>0</v>
      </c>
      <c r="M57" s="90">
        <f t="shared" si="37"/>
        <v>0</v>
      </c>
      <c r="N57" s="90">
        <f t="shared" si="37"/>
        <v>0</v>
      </c>
      <c r="O57" s="90">
        <f t="shared" si="37"/>
        <v>0</v>
      </c>
      <c r="P57" s="90">
        <f t="shared" si="37"/>
        <v>0</v>
      </c>
      <c r="Q57" s="90">
        <f t="shared" si="37"/>
        <v>0</v>
      </c>
      <c r="R57" s="90">
        <f t="shared" si="37"/>
        <v>0</v>
      </c>
      <c r="S57" s="90">
        <f t="shared" si="37"/>
        <v>0</v>
      </c>
      <c r="T57" s="90">
        <f t="shared" si="37"/>
        <v>0</v>
      </c>
      <c r="U57" s="90">
        <f t="shared" si="37"/>
        <v>0</v>
      </c>
      <c r="V57" s="90">
        <f t="shared" si="37"/>
        <v>0</v>
      </c>
      <c r="W57" s="90">
        <f t="shared" si="37"/>
        <v>0</v>
      </c>
      <c r="X57" s="90">
        <f t="shared" si="37"/>
        <v>0</v>
      </c>
      <c r="Y57" s="90">
        <f t="shared" si="37"/>
        <v>0</v>
      </c>
      <c r="Z57" s="90">
        <f t="shared" si="37"/>
        <v>0</v>
      </c>
      <c r="AA57" s="90">
        <f t="shared" si="37"/>
        <v>0</v>
      </c>
      <c r="AB57" s="90">
        <f t="shared" si="37"/>
        <v>0</v>
      </c>
      <c r="AC57" s="90">
        <f t="shared" si="37"/>
        <v>0</v>
      </c>
      <c r="AD57" s="90">
        <f t="shared" si="37"/>
        <v>0</v>
      </c>
      <c r="AE57" s="90">
        <f t="shared" si="37"/>
        <v>0</v>
      </c>
      <c r="AF57" s="90">
        <f t="shared" si="37"/>
        <v>0</v>
      </c>
      <c r="AG57" s="90">
        <f t="shared" si="37"/>
        <v>0</v>
      </c>
      <c r="AH57" s="90">
        <f t="shared" si="37"/>
        <v>0</v>
      </c>
      <c r="AI57" s="91">
        <f t="shared" si="37"/>
        <v>0</v>
      </c>
    </row>
    <row r="58" spans="1:35" ht="15.5" x14ac:dyDescent="0.35">
      <c r="A58" s="108" t="str">
        <f>A57</f>
        <v>ambitions_2Gt_SMOOTH</v>
      </c>
      <c r="B58" s="98" t="s">
        <v>230</v>
      </c>
      <c r="C58" s="51" t="s">
        <v>229</v>
      </c>
      <c r="D58" s="93">
        <v>0</v>
      </c>
      <c r="E58" s="93">
        <f t="shared" si="31"/>
        <v>0</v>
      </c>
      <c r="F58" s="93">
        <f t="shared" si="31"/>
        <v>0</v>
      </c>
      <c r="G58" s="93">
        <v>0</v>
      </c>
      <c r="H58" s="93">
        <f t="shared" ref="H58:AI58" si="38">G58</f>
        <v>0</v>
      </c>
      <c r="I58" s="93">
        <f t="shared" si="38"/>
        <v>0</v>
      </c>
      <c r="J58" s="93">
        <f t="shared" si="38"/>
        <v>0</v>
      </c>
      <c r="K58" s="93">
        <f t="shared" si="38"/>
        <v>0</v>
      </c>
      <c r="L58" s="93">
        <f t="shared" si="38"/>
        <v>0</v>
      </c>
      <c r="M58" s="93">
        <f t="shared" si="38"/>
        <v>0</v>
      </c>
      <c r="N58" s="93">
        <f t="shared" si="38"/>
        <v>0</v>
      </c>
      <c r="O58" s="93">
        <f t="shared" si="38"/>
        <v>0</v>
      </c>
      <c r="P58" s="93">
        <f t="shared" si="38"/>
        <v>0</v>
      </c>
      <c r="Q58" s="93">
        <f t="shared" si="38"/>
        <v>0</v>
      </c>
      <c r="R58" s="93">
        <f t="shared" si="38"/>
        <v>0</v>
      </c>
      <c r="S58" s="93">
        <f t="shared" si="38"/>
        <v>0</v>
      </c>
      <c r="T58" s="93">
        <f t="shared" si="38"/>
        <v>0</v>
      </c>
      <c r="U58" s="93">
        <f t="shared" si="38"/>
        <v>0</v>
      </c>
      <c r="V58" s="93">
        <f t="shared" si="38"/>
        <v>0</v>
      </c>
      <c r="W58" s="93">
        <f t="shared" si="38"/>
        <v>0</v>
      </c>
      <c r="X58" s="93">
        <f t="shared" si="38"/>
        <v>0</v>
      </c>
      <c r="Y58" s="93">
        <f t="shared" si="38"/>
        <v>0</v>
      </c>
      <c r="Z58" s="93">
        <f t="shared" si="38"/>
        <v>0</v>
      </c>
      <c r="AA58" s="93">
        <f t="shared" si="38"/>
        <v>0</v>
      </c>
      <c r="AB58" s="93">
        <f t="shared" si="38"/>
        <v>0</v>
      </c>
      <c r="AC58" s="93">
        <f t="shared" si="38"/>
        <v>0</v>
      </c>
      <c r="AD58" s="93">
        <f t="shared" si="38"/>
        <v>0</v>
      </c>
      <c r="AE58" s="93">
        <f t="shared" si="38"/>
        <v>0</v>
      </c>
      <c r="AF58" s="93">
        <f t="shared" si="38"/>
        <v>0</v>
      </c>
      <c r="AG58" s="93">
        <f t="shared" si="38"/>
        <v>0</v>
      </c>
      <c r="AH58" s="93">
        <f t="shared" si="38"/>
        <v>0</v>
      </c>
      <c r="AI58" s="94">
        <f t="shared" si="38"/>
        <v>0</v>
      </c>
    </row>
  </sheetData>
  <conditionalFormatting sqref="D31:F36 D9:AI10 D50:F55 D12:AI20 G52:AI55 D56:AI58 D47:AI47 G33:AI36 D37:AI39">
    <cfRule type="cellIs" dxfId="5" priority="2" operator="notEqual">
      <formula>0</formula>
    </cfRule>
    <cfRule type="expression" dxfId="4" priority="3">
      <formula>LEN(TRIM(D9))=0</formula>
    </cfRule>
  </conditionalFormatting>
  <conditionalFormatting sqref="D2:AI6 D21:AI25 D40:AI44">
    <cfRule type="cellIs" dxfId="3" priority="4" operator="notEqual">
      <formula>0</formula>
    </cfRule>
    <cfRule type="expression" dxfId="2" priority="5">
      <formula>LEN(TRIM(D2))=0</formula>
    </cfRule>
  </conditionalFormatting>
  <conditionalFormatting sqref="D11:AI11 D26:AI30 D7:AI8 D48:AI49 D45:AI46">
    <cfRule type="cellIs" dxfId="1" priority="6" operator="notEqual">
      <formula>0</formula>
    </cfRule>
    <cfRule type="expression" dxfId="0" priority="7">
      <formula>LEN(TRIM(D7))=0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42"/>
  <sheetViews>
    <sheetView zoomScaleNormal="100" workbookViewId="0">
      <selection activeCell="AE15" sqref="AE15"/>
    </sheetView>
  </sheetViews>
  <sheetFormatPr defaultColWidth="8.54296875" defaultRowHeight="14.5" x14ac:dyDescent="0.35"/>
  <cols>
    <col min="1" max="1" width="13.90625" customWidth="1"/>
    <col min="2" max="2" width="20.08984375" customWidth="1"/>
    <col min="3" max="3" width="12.54296875" customWidth="1"/>
    <col min="4" max="4" width="9.7265625" customWidth="1"/>
    <col min="5" max="5" width="7.6328125" customWidth="1"/>
    <col min="6" max="6" width="7.90625" customWidth="1"/>
    <col min="7" max="34" width="9.54296875" style="8" customWidth="1"/>
    <col min="35" max="35" width="7.81640625" style="8" customWidth="1"/>
  </cols>
  <sheetData>
    <row r="1" spans="1:35" ht="17" x14ac:dyDescent="0.35">
      <c r="A1" s="10" t="s">
        <v>223</v>
      </c>
      <c r="B1" s="10" t="s">
        <v>224</v>
      </c>
      <c r="C1" s="10" t="s">
        <v>231</v>
      </c>
      <c r="D1" s="3">
        <v>2019</v>
      </c>
      <c r="E1" s="3">
        <v>2020</v>
      </c>
      <c r="F1" s="3">
        <v>2021</v>
      </c>
      <c r="G1" s="3">
        <v>2022</v>
      </c>
      <c r="H1" s="3">
        <f t="shared" ref="H1:AI1" si="0">G1+1</f>
        <v>2023</v>
      </c>
      <c r="I1" s="3">
        <f t="shared" si="0"/>
        <v>2024</v>
      </c>
      <c r="J1" s="3">
        <f t="shared" si="0"/>
        <v>2025</v>
      </c>
      <c r="K1" s="3">
        <f t="shared" si="0"/>
        <v>2026</v>
      </c>
      <c r="L1" s="3">
        <f t="shared" si="0"/>
        <v>2027</v>
      </c>
      <c r="M1" s="3">
        <f t="shared" si="0"/>
        <v>2028</v>
      </c>
      <c r="N1" s="3">
        <f t="shared" si="0"/>
        <v>2029</v>
      </c>
      <c r="O1" s="3">
        <f t="shared" si="0"/>
        <v>2030</v>
      </c>
      <c r="P1" s="3">
        <f t="shared" si="0"/>
        <v>2031</v>
      </c>
      <c r="Q1" s="3">
        <f t="shared" si="0"/>
        <v>2032</v>
      </c>
      <c r="R1" s="3">
        <f t="shared" si="0"/>
        <v>2033</v>
      </c>
      <c r="S1" s="3">
        <f t="shared" si="0"/>
        <v>2034</v>
      </c>
      <c r="T1" s="3">
        <f t="shared" si="0"/>
        <v>2035</v>
      </c>
      <c r="U1" s="3">
        <f t="shared" si="0"/>
        <v>2036</v>
      </c>
      <c r="V1" s="3">
        <f t="shared" si="0"/>
        <v>2037</v>
      </c>
      <c r="W1" s="3">
        <f t="shared" si="0"/>
        <v>2038</v>
      </c>
      <c r="X1" s="3">
        <f t="shared" si="0"/>
        <v>2039</v>
      </c>
      <c r="Y1" s="3">
        <f t="shared" si="0"/>
        <v>2040</v>
      </c>
      <c r="Z1" s="3">
        <f t="shared" si="0"/>
        <v>2041</v>
      </c>
      <c r="AA1" s="3">
        <f t="shared" si="0"/>
        <v>2042</v>
      </c>
      <c r="AB1" s="3">
        <f t="shared" si="0"/>
        <v>2043</v>
      </c>
      <c r="AC1" s="3">
        <f t="shared" si="0"/>
        <v>2044</v>
      </c>
      <c r="AD1" s="3">
        <f t="shared" si="0"/>
        <v>2045</v>
      </c>
      <c r="AE1" s="3">
        <f t="shared" si="0"/>
        <v>2046</v>
      </c>
      <c r="AF1" s="3">
        <f t="shared" si="0"/>
        <v>2047</v>
      </c>
      <c r="AG1" s="3">
        <f t="shared" si="0"/>
        <v>2048</v>
      </c>
      <c r="AH1" s="3">
        <f t="shared" si="0"/>
        <v>2049</v>
      </c>
      <c r="AI1" s="3">
        <f t="shared" si="0"/>
        <v>2050</v>
      </c>
    </row>
    <row r="2" spans="1:35" x14ac:dyDescent="0.35">
      <c r="A2" s="81" t="s">
        <v>10</v>
      </c>
      <c r="B2" s="16" t="s">
        <v>232</v>
      </c>
      <c r="C2" s="110" t="s">
        <v>233</v>
      </c>
      <c r="D2" s="111">
        <v>239.58110689889</v>
      </c>
      <c r="E2" s="111">
        <v>240.31078563294</v>
      </c>
      <c r="F2" s="111">
        <v>241.617177800039</v>
      </c>
      <c r="G2" s="112">
        <v>245.53645158275199</v>
      </c>
      <c r="H2" s="112">
        <v>249.78229908688499</v>
      </c>
      <c r="I2" s="112">
        <v>254.02814659101799</v>
      </c>
      <c r="J2" s="112">
        <v>257.15525778406101</v>
      </c>
      <c r="K2" s="112">
        <v>261.32483665620299</v>
      </c>
      <c r="L2" s="112">
        <v>265.49431824692698</v>
      </c>
      <c r="M2" s="112">
        <v>268.62142943996901</v>
      </c>
      <c r="N2" s="112">
        <v>272.26977447256201</v>
      </c>
      <c r="O2" s="112">
        <v>276.96048990283498</v>
      </c>
      <c r="P2" s="112">
        <v>279.56646453774698</v>
      </c>
      <c r="Q2" s="112">
        <v>283.73594612847103</v>
      </c>
      <c r="R2" s="112">
        <v>286.86315460293201</v>
      </c>
      <c r="S2" s="112">
        <v>291.032636193656</v>
      </c>
      <c r="T2" s="112">
        <v>294.15984466811699</v>
      </c>
      <c r="U2" s="112">
        <v>297.80809241929097</v>
      </c>
      <c r="V2" s="112">
        <v>301.45643745188403</v>
      </c>
      <c r="W2" s="112">
        <v>304.58364592634501</v>
      </c>
      <c r="X2" s="112">
        <v>307.71075711938801</v>
      </c>
      <c r="Y2" s="112">
        <v>311.35910215198101</v>
      </c>
      <c r="Z2" s="112">
        <v>314.48621334502297</v>
      </c>
      <c r="AA2" s="112">
        <v>318.65569493574702</v>
      </c>
      <c r="AB2" s="112">
        <v>321.26166957065902</v>
      </c>
      <c r="AC2" s="112">
        <v>324.910014603251</v>
      </c>
      <c r="AD2" s="112">
        <v>328.558359635844</v>
      </c>
      <c r="AE2" s="112">
        <v>332.20670466843598</v>
      </c>
      <c r="AF2" s="112">
        <v>335.33381586147902</v>
      </c>
      <c r="AG2" s="112">
        <v>338.98216089407202</v>
      </c>
      <c r="AH2" s="112">
        <v>342.10927208711502</v>
      </c>
      <c r="AI2" s="113">
        <v>345.75761711970699</v>
      </c>
    </row>
    <row r="3" spans="1:35" x14ac:dyDescent="0.35">
      <c r="A3" s="86" t="s">
        <v>10</v>
      </c>
      <c r="B3" s="114" t="s">
        <v>234</v>
      </c>
      <c r="C3" s="115" t="s">
        <v>235</v>
      </c>
      <c r="D3" s="116">
        <v>0.58544560751347097</v>
      </c>
      <c r="E3" s="116">
        <v>0.57305198428233395</v>
      </c>
      <c r="F3" s="116">
        <v>0.56531499259279505</v>
      </c>
      <c r="G3" s="116">
        <v>0.56356137777561899</v>
      </c>
      <c r="H3" s="116">
        <v>0.56410384250955303</v>
      </c>
      <c r="I3" s="116">
        <v>0.55758979047655799</v>
      </c>
      <c r="J3" s="116">
        <v>0.55631579474951798</v>
      </c>
      <c r="K3" s="116">
        <v>0.55784021063759603</v>
      </c>
      <c r="L3" s="116">
        <v>0.55643595215576602</v>
      </c>
      <c r="M3" s="116">
        <v>0.55670138597749796</v>
      </c>
      <c r="N3" s="116">
        <v>0.56339718992214705</v>
      </c>
      <c r="O3" s="116">
        <v>0.57177413889870699</v>
      </c>
      <c r="P3" s="116">
        <v>0.57512497623418002</v>
      </c>
      <c r="Q3" s="116">
        <v>0.58203332934318497</v>
      </c>
      <c r="R3" s="116">
        <v>0.58872884456358998</v>
      </c>
      <c r="S3" s="116">
        <v>0.59381871614191295</v>
      </c>
      <c r="T3" s="116">
        <v>0.59577058827336404</v>
      </c>
      <c r="U3" s="116">
        <v>0.602748860770146</v>
      </c>
      <c r="V3" s="116">
        <v>0.61280151713868602</v>
      </c>
      <c r="W3" s="116">
        <v>0.618241659345795</v>
      </c>
      <c r="X3" s="116">
        <v>0.61865554554969504</v>
      </c>
      <c r="Y3" s="116">
        <v>0.62388657922302404</v>
      </c>
      <c r="Z3" s="116">
        <v>0.65316049875360005</v>
      </c>
      <c r="AA3" s="116">
        <v>0.65707107615694504</v>
      </c>
      <c r="AB3" s="116">
        <v>0.66286110402718301</v>
      </c>
      <c r="AC3" s="116">
        <v>0.66599015302248799</v>
      </c>
      <c r="AD3" s="116">
        <v>0.67108026520434805</v>
      </c>
      <c r="AE3" s="116">
        <v>0.674920778857794</v>
      </c>
      <c r="AF3" s="116">
        <v>0.68431187174171404</v>
      </c>
      <c r="AG3" s="116">
        <v>0.69593785869735203</v>
      </c>
      <c r="AH3" s="116">
        <v>0.71018567833249302</v>
      </c>
      <c r="AI3" s="117">
        <v>0.71835809024246999</v>
      </c>
    </row>
    <row r="4" spans="1:35" x14ac:dyDescent="0.35">
      <c r="A4" s="86" t="s">
        <v>10</v>
      </c>
      <c r="B4" s="114" t="s">
        <v>236</v>
      </c>
      <c r="C4" s="115" t="s">
        <v>237</v>
      </c>
      <c r="D4" s="28">
        <v>800</v>
      </c>
      <c r="E4" s="28">
        <v>800</v>
      </c>
      <c r="F4" s="28">
        <v>800</v>
      </c>
      <c r="G4" s="28">
        <v>800</v>
      </c>
      <c r="H4" s="28">
        <v>800</v>
      </c>
      <c r="I4" s="28">
        <v>800</v>
      </c>
      <c r="J4" s="28">
        <v>800</v>
      </c>
      <c r="K4" s="28">
        <v>800</v>
      </c>
      <c r="L4" s="28">
        <v>800</v>
      </c>
      <c r="M4" s="28">
        <v>800</v>
      </c>
      <c r="N4" s="28">
        <v>800</v>
      </c>
      <c r="O4" s="28">
        <v>800</v>
      </c>
      <c r="P4" s="28">
        <v>800</v>
      </c>
      <c r="Q4" s="28">
        <v>800</v>
      </c>
      <c r="R4" s="28">
        <v>800</v>
      </c>
      <c r="S4" s="28">
        <v>800</v>
      </c>
      <c r="T4" s="28">
        <v>800</v>
      </c>
      <c r="U4" s="28">
        <v>800</v>
      </c>
      <c r="V4" s="28">
        <v>800</v>
      </c>
      <c r="W4" s="28">
        <v>800</v>
      </c>
      <c r="X4" s="28">
        <v>800</v>
      </c>
      <c r="Y4" s="28">
        <v>800</v>
      </c>
      <c r="Z4" s="28">
        <f t="shared" ref="Z4:AI4" si="1">Y4</f>
        <v>800</v>
      </c>
      <c r="AA4" s="28">
        <f t="shared" si="1"/>
        <v>800</v>
      </c>
      <c r="AB4" s="28">
        <f t="shared" si="1"/>
        <v>800</v>
      </c>
      <c r="AC4" s="28">
        <f t="shared" si="1"/>
        <v>800</v>
      </c>
      <c r="AD4" s="28">
        <f t="shared" si="1"/>
        <v>800</v>
      </c>
      <c r="AE4" s="28">
        <f t="shared" si="1"/>
        <v>800</v>
      </c>
      <c r="AF4" s="28">
        <f t="shared" si="1"/>
        <v>800</v>
      </c>
      <c r="AG4" s="28">
        <f t="shared" si="1"/>
        <v>800</v>
      </c>
      <c r="AH4" s="28">
        <f t="shared" si="1"/>
        <v>800</v>
      </c>
      <c r="AI4" s="29">
        <f t="shared" si="1"/>
        <v>800</v>
      </c>
    </row>
    <row r="5" spans="1:35" x14ac:dyDescent="0.35">
      <c r="A5" s="86" t="s">
        <v>10</v>
      </c>
      <c r="B5" s="114" t="s">
        <v>238</v>
      </c>
      <c r="C5" s="115" t="s">
        <v>237</v>
      </c>
      <c r="D5" s="34">
        <v>2200</v>
      </c>
      <c r="E5" s="34">
        <v>2200</v>
      </c>
      <c r="F5" s="34">
        <v>2200</v>
      </c>
      <c r="G5" s="34">
        <v>2200</v>
      </c>
      <c r="H5" s="34">
        <v>2200</v>
      </c>
      <c r="I5" s="34">
        <v>2200</v>
      </c>
      <c r="J5" s="34">
        <v>3400</v>
      </c>
      <c r="K5" s="34">
        <v>3400</v>
      </c>
      <c r="L5" s="34">
        <v>3400</v>
      </c>
      <c r="M5" s="34">
        <v>3400</v>
      </c>
      <c r="N5" s="34">
        <v>3400</v>
      </c>
      <c r="O5" s="34">
        <v>3400</v>
      </c>
      <c r="P5" s="34">
        <v>3400</v>
      </c>
      <c r="Q5" s="34">
        <v>3400</v>
      </c>
      <c r="R5" s="34">
        <v>3400</v>
      </c>
      <c r="S5" s="34">
        <v>3400</v>
      </c>
      <c r="T5" s="34">
        <v>3400</v>
      </c>
      <c r="U5" s="34">
        <v>3400</v>
      </c>
      <c r="V5" s="34">
        <v>3400</v>
      </c>
      <c r="W5" s="34">
        <v>3400</v>
      </c>
      <c r="X5" s="34">
        <v>3400</v>
      </c>
      <c r="Y5" s="34">
        <v>3400</v>
      </c>
      <c r="Z5" s="34">
        <v>3400</v>
      </c>
      <c r="AA5" s="34">
        <v>3400</v>
      </c>
      <c r="AB5" s="34">
        <v>3400</v>
      </c>
      <c r="AC5" s="34">
        <v>3400</v>
      </c>
      <c r="AD5" s="34">
        <v>3400</v>
      </c>
      <c r="AE5" s="34">
        <v>3400</v>
      </c>
      <c r="AF5" s="34">
        <v>3400</v>
      </c>
      <c r="AG5" s="34">
        <v>3400</v>
      </c>
      <c r="AH5" s="34">
        <v>3400</v>
      </c>
      <c r="AI5" s="35">
        <v>3400</v>
      </c>
    </row>
    <row r="6" spans="1:35" x14ac:dyDescent="0.35">
      <c r="A6" s="86" t="s">
        <v>10</v>
      </c>
      <c r="B6" s="114" t="s">
        <v>239</v>
      </c>
      <c r="C6" s="115" t="s">
        <v>240</v>
      </c>
      <c r="D6" s="118" t="b">
        <f>FALSE()</f>
        <v>0</v>
      </c>
      <c r="E6" s="118" t="b">
        <f>FALSE()</f>
        <v>0</v>
      </c>
      <c r="F6" s="118" t="b">
        <f>FALSE()</f>
        <v>0</v>
      </c>
      <c r="G6" s="118" t="b">
        <f>FALSE()</f>
        <v>0</v>
      </c>
      <c r="H6" s="118" t="b">
        <f>TRUE()</f>
        <v>1</v>
      </c>
      <c r="I6" s="42" t="b">
        <f t="shared" ref="I6:AI6" si="2">H6</f>
        <v>1</v>
      </c>
      <c r="J6" s="42" t="b">
        <f t="shared" si="2"/>
        <v>1</v>
      </c>
      <c r="K6" s="42" t="b">
        <f t="shared" si="2"/>
        <v>1</v>
      </c>
      <c r="L6" s="42" t="b">
        <f t="shared" si="2"/>
        <v>1</v>
      </c>
      <c r="M6" s="42" t="b">
        <f t="shared" si="2"/>
        <v>1</v>
      </c>
      <c r="N6" s="42" t="b">
        <f t="shared" si="2"/>
        <v>1</v>
      </c>
      <c r="O6" s="42" t="b">
        <f t="shared" si="2"/>
        <v>1</v>
      </c>
      <c r="P6" s="42" t="b">
        <f t="shared" si="2"/>
        <v>1</v>
      </c>
      <c r="Q6" s="42" t="b">
        <f t="shared" si="2"/>
        <v>1</v>
      </c>
      <c r="R6" s="42" t="b">
        <f t="shared" si="2"/>
        <v>1</v>
      </c>
      <c r="S6" s="42" t="b">
        <f t="shared" si="2"/>
        <v>1</v>
      </c>
      <c r="T6" s="42" t="b">
        <f t="shared" si="2"/>
        <v>1</v>
      </c>
      <c r="U6" s="42" t="b">
        <f t="shared" si="2"/>
        <v>1</v>
      </c>
      <c r="V6" s="42" t="b">
        <f t="shared" si="2"/>
        <v>1</v>
      </c>
      <c r="W6" s="42" t="b">
        <f t="shared" si="2"/>
        <v>1</v>
      </c>
      <c r="X6" s="42" t="b">
        <f t="shared" si="2"/>
        <v>1</v>
      </c>
      <c r="Y6" s="42" t="b">
        <f t="shared" si="2"/>
        <v>1</v>
      </c>
      <c r="Z6" s="42" t="b">
        <f t="shared" si="2"/>
        <v>1</v>
      </c>
      <c r="AA6" s="42" t="b">
        <f t="shared" si="2"/>
        <v>1</v>
      </c>
      <c r="AB6" s="42" t="b">
        <f t="shared" si="2"/>
        <v>1</v>
      </c>
      <c r="AC6" s="42" t="b">
        <f t="shared" si="2"/>
        <v>1</v>
      </c>
      <c r="AD6" s="42" t="b">
        <f t="shared" si="2"/>
        <v>1</v>
      </c>
      <c r="AE6" s="42" t="b">
        <f t="shared" si="2"/>
        <v>1</v>
      </c>
      <c r="AF6" s="42" t="b">
        <f t="shared" si="2"/>
        <v>1</v>
      </c>
      <c r="AG6" s="42" t="b">
        <f t="shared" si="2"/>
        <v>1</v>
      </c>
      <c r="AH6" s="42" t="b">
        <f t="shared" si="2"/>
        <v>1</v>
      </c>
      <c r="AI6" s="43" t="b">
        <f t="shared" si="2"/>
        <v>1</v>
      </c>
    </row>
    <row r="7" spans="1:35" x14ac:dyDescent="0.35">
      <c r="A7" s="97" t="s">
        <v>10</v>
      </c>
      <c r="B7" s="119" t="s">
        <v>241</v>
      </c>
      <c r="C7" s="120" t="s">
        <v>242</v>
      </c>
      <c r="D7" s="121">
        <v>0.1</v>
      </c>
      <c r="E7" s="121">
        <v>0.1</v>
      </c>
      <c r="F7" s="121">
        <v>0.1</v>
      </c>
      <c r="G7" s="121">
        <v>0.1</v>
      </c>
      <c r="H7" s="121">
        <v>0.1</v>
      </c>
      <c r="I7" s="121">
        <v>0.1</v>
      </c>
      <c r="J7" s="121">
        <v>0.1</v>
      </c>
      <c r="K7" s="121">
        <v>0.1</v>
      </c>
      <c r="L7" s="121">
        <v>0.1</v>
      </c>
      <c r="M7" s="121">
        <v>0.1</v>
      </c>
      <c r="N7" s="121">
        <v>0.1</v>
      </c>
      <c r="O7" s="121">
        <v>0.1</v>
      </c>
      <c r="P7" s="121">
        <v>0.1</v>
      </c>
      <c r="Q7" s="121">
        <v>0.1</v>
      </c>
      <c r="R7" s="121">
        <v>0.1</v>
      </c>
      <c r="S7" s="121">
        <v>0.1</v>
      </c>
      <c r="T7" s="121">
        <v>0.1</v>
      </c>
      <c r="U7" s="121">
        <v>0.1</v>
      </c>
      <c r="V7" s="121">
        <v>0.1</v>
      </c>
      <c r="W7" s="121">
        <v>0.1</v>
      </c>
      <c r="X7" s="121">
        <v>0.1</v>
      </c>
      <c r="Y7" s="121">
        <v>0.1</v>
      </c>
      <c r="Z7" s="121">
        <v>0.1</v>
      </c>
      <c r="AA7" s="121">
        <v>0.1</v>
      </c>
      <c r="AB7" s="121">
        <v>0.1</v>
      </c>
      <c r="AC7" s="121">
        <v>0.1</v>
      </c>
      <c r="AD7" s="121">
        <v>0.1</v>
      </c>
      <c r="AE7" s="121">
        <v>0.1</v>
      </c>
      <c r="AF7" s="121">
        <v>0.1</v>
      </c>
      <c r="AG7" s="121">
        <v>0.1</v>
      </c>
      <c r="AH7" s="121">
        <v>0.1</v>
      </c>
      <c r="AI7" s="122">
        <v>0.1</v>
      </c>
    </row>
    <row r="8" spans="1:35" x14ac:dyDescent="0.35">
      <c r="F8" s="123"/>
      <c r="G8" s="123"/>
      <c r="J8" s="124"/>
      <c r="O8" s="124"/>
      <c r="Y8" s="124"/>
      <c r="AI8" s="124"/>
    </row>
    <row r="9" spans="1:35" x14ac:dyDescent="0.35">
      <c r="F9" s="123"/>
      <c r="G9" s="123"/>
      <c r="J9" s="125"/>
    </row>
    <row r="10" spans="1:35" x14ac:dyDescent="0.35">
      <c r="J10" s="126"/>
      <c r="O10" s="126"/>
      <c r="Y10" s="126"/>
      <c r="AI10" s="126"/>
    </row>
    <row r="14" spans="1:35" x14ac:dyDescent="0.35">
      <c r="F14" s="123"/>
      <c r="G14" s="123"/>
    </row>
    <row r="15" spans="1:35" x14ac:dyDescent="0.35">
      <c r="F15" s="123"/>
      <c r="G15" s="123"/>
    </row>
    <row r="16" spans="1:35" x14ac:dyDescent="0.35">
      <c r="F16" s="123"/>
      <c r="G16" s="123"/>
    </row>
    <row r="17" spans="6:7" x14ac:dyDescent="0.35">
      <c r="F17" s="123"/>
      <c r="G17" s="123"/>
    </row>
    <row r="18" spans="6:7" x14ac:dyDescent="0.35">
      <c r="F18" s="123"/>
      <c r="G18" s="123"/>
    </row>
    <row r="19" spans="6:7" x14ac:dyDescent="0.35">
      <c r="F19" s="123"/>
      <c r="G19" s="123"/>
    </row>
    <row r="20" spans="6:7" x14ac:dyDescent="0.35">
      <c r="F20" s="123"/>
      <c r="G20" s="123"/>
    </row>
    <row r="21" spans="6:7" x14ac:dyDescent="0.35">
      <c r="F21" s="123"/>
      <c r="G21" s="123"/>
    </row>
    <row r="22" spans="6:7" x14ac:dyDescent="0.35">
      <c r="F22" s="123"/>
      <c r="G22" s="123"/>
    </row>
    <row r="23" spans="6:7" x14ac:dyDescent="0.35">
      <c r="F23" s="123"/>
      <c r="G23" s="123"/>
    </row>
    <row r="24" spans="6:7" x14ac:dyDescent="0.35">
      <c r="F24" s="123"/>
      <c r="G24" s="123"/>
    </row>
    <row r="25" spans="6:7" x14ac:dyDescent="0.35">
      <c r="F25" s="123"/>
      <c r="G25" s="123"/>
    </row>
    <row r="26" spans="6:7" x14ac:dyDescent="0.35">
      <c r="F26" s="123"/>
      <c r="G26" s="123"/>
    </row>
    <row r="27" spans="6:7" x14ac:dyDescent="0.35">
      <c r="F27" s="123"/>
      <c r="G27" s="123"/>
    </row>
    <row r="28" spans="6:7" x14ac:dyDescent="0.35">
      <c r="F28" s="123"/>
      <c r="G28" s="123"/>
    </row>
    <row r="29" spans="6:7" x14ac:dyDescent="0.35">
      <c r="F29" s="123"/>
      <c r="G29" s="123"/>
    </row>
    <row r="30" spans="6:7" x14ac:dyDescent="0.35">
      <c r="F30" s="123"/>
      <c r="G30" s="123"/>
    </row>
    <row r="31" spans="6:7" x14ac:dyDescent="0.35">
      <c r="F31" s="123"/>
      <c r="G31" s="123"/>
    </row>
    <row r="32" spans="6:7" x14ac:dyDescent="0.35">
      <c r="G32" s="123"/>
    </row>
    <row r="33" spans="7:7" x14ac:dyDescent="0.35">
      <c r="G33" s="123"/>
    </row>
    <row r="34" spans="7:7" x14ac:dyDescent="0.35">
      <c r="G34" s="123"/>
    </row>
    <row r="35" spans="7:7" x14ac:dyDescent="0.35">
      <c r="G35" s="123"/>
    </row>
    <row r="36" spans="7:7" x14ac:dyDescent="0.35">
      <c r="G36" s="123"/>
    </row>
    <row r="37" spans="7:7" x14ac:dyDescent="0.35">
      <c r="G37" s="123"/>
    </row>
    <row r="38" spans="7:7" x14ac:dyDescent="0.35">
      <c r="G38" s="123"/>
    </row>
    <row r="39" spans="7:7" x14ac:dyDescent="0.35">
      <c r="G39" s="123"/>
    </row>
    <row r="40" spans="7:7" x14ac:dyDescent="0.35">
      <c r="G40" s="123"/>
    </row>
    <row r="41" spans="7:7" x14ac:dyDescent="0.35">
      <c r="G41" s="123"/>
    </row>
    <row r="42" spans="7:7" x14ac:dyDescent="0.35">
      <c r="G42" s="123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05"/>
  <sheetViews>
    <sheetView topLeftCell="A15" zoomScaleNormal="100" workbookViewId="0">
      <selection activeCell="K49" sqref="K49"/>
    </sheetView>
  </sheetViews>
  <sheetFormatPr defaultColWidth="8.54296875" defaultRowHeight="14.5" x14ac:dyDescent="0.35"/>
  <cols>
    <col min="1" max="1" width="17.81640625" customWidth="1"/>
    <col min="2" max="2" width="16.36328125" customWidth="1"/>
    <col min="3" max="3" width="12.6328125" customWidth="1"/>
    <col min="4" max="10" width="8.81640625" customWidth="1"/>
    <col min="11" max="11" width="12.81640625" customWidth="1"/>
    <col min="12" max="12" width="18.54296875" style="8" customWidth="1"/>
    <col min="13" max="13" width="96" customWidth="1"/>
  </cols>
  <sheetData>
    <row r="1" spans="1:13" ht="17" x14ac:dyDescent="0.35">
      <c r="A1" s="127" t="s">
        <v>223</v>
      </c>
      <c r="B1" s="128" t="s">
        <v>243</v>
      </c>
      <c r="C1" s="129" t="s">
        <v>224</v>
      </c>
      <c r="D1" s="129">
        <v>2019</v>
      </c>
      <c r="E1" s="129">
        <v>2020</v>
      </c>
      <c r="F1" s="129">
        <v>2025</v>
      </c>
      <c r="G1" s="129">
        <v>2030</v>
      </c>
      <c r="H1" s="129">
        <v>2035</v>
      </c>
      <c r="I1" s="129">
        <v>2040</v>
      </c>
      <c r="J1" s="129">
        <v>2045</v>
      </c>
      <c r="K1" s="129">
        <v>2050</v>
      </c>
      <c r="L1" s="129" t="s">
        <v>231</v>
      </c>
      <c r="M1" s="130" t="s">
        <v>244</v>
      </c>
    </row>
    <row r="2" spans="1:13" x14ac:dyDescent="0.35">
      <c r="A2" s="86" t="s">
        <v>11</v>
      </c>
      <c r="B2" s="131" t="s">
        <v>56</v>
      </c>
      <c r="C2" s="132" t="s">
        <v>245</v>
      </c>
      <c r="D2" s="132">
        <v>0.3</v>
      </c>
      <c r="E2" s="132">
        <v>0.3</v>
      </c>
      <c r="F2" s="132">
        <v>0.3</v>
      </c>
      <c r="G2" s="132">
        <v>0.28999999999999998</v>
      </c>
      <c r="H2" s="132">
        <v>0.3</v>
      </c>
      <c r="I2" s="132">
        <v>0.32500000000000001</v>
      </c>
      <c r="J2" s="132">
        <v>0.32500000000000001</v>
      </c>
      <c r="K2" s="132">
        <v>0.32500000000000001</v>
      </c>
      <c r="L2" s="132" t="s">
        <v>246</v>
      </c>
      <c r="M2" s="133" t="s">
        <v>247</v>
      </c>
    </row>
    <row r="3" spans="1:13" x14ac:dyDescent="0.35">
      <c r="A3" s="23" t="str">
        <f t="shared" ref="A3:A21" si="0">A2</f>
        <v>ambitions_2019</v>
      </c>
      <c r="B3" s="67" t="s">
        <v>120</v>
      </c>
      <c r="C3" s="8" t="s">
        <v>245</v>
      </c>
      <c r="D3" s="8">
        <f>F3</f>
        <v>0</v>
      </c>
      <c r="E3" s="8">
        <f>G3</f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8" t="s">
        <v>246</v>
      </c>
      <c r="M3" s="105" t="s">
        <v>247</v>
      </c>
    </row>
    <row r="4" spans="1:13" x14ac:dyDescent="0.35">
      <c r="A4" s="23" t="str">
        <f t="shared" si="0"/>
        <v>ambitions_2019</v>
      </c>
      <c r="B4" s="67" t="s">
        <v>248</v>
      </c>
      <c r="C4" s="8" t="s">
        <v>245</v>
      </c>
      <c r="D4" s="8">
        <f>F4</f>
        <v>0.248</v>
      </c>
      <c r="E4" s="8">
        <f>G4</f>
        <v>0.248</v>
      </c>
      <c r="F4">
        <v>0.248</v>
      </c>
      <c r="G4">
        <v>0.248</v>
      </c>
      <c r="H4">
        <v>0.248</v>
      </c>
      <c r="I4">
        <v>0.248</v>
      </c>
      <c r="J4">
        <v>0.248</v>
      </c>
      <c r="K4">
        <v>0.248</v>
      </c>
      <c r="L4" s="8" t="s">
        <v>246</v>
      </c>
      <c r="M4" s="105" t="s">
        <v>247</v>
      </c>
    </row>
    <row r="5" spans="1:13" x14ac:dyDescent="0.35">
      <c r="A5" s="23" t="str">
        <f t="shared" si="0"/>
        <v>ambitions_2019</v>
      </c>
      <c r="B5" s="67" t="s">
        <v>103</v>
      </c>
      <c r="C5" s="8" t="s">
        <v>245</v>
      </c>
      <c r="D5" s="8">
        <v>0.1794</v>
      </c>
      <c r="E5" s="8">
        <v>0.1794</v>
      </c>
      <c r="F5" s="8">
        <v>0.1794</v>
      </c>
      <c r="G5" s="8">
        <v>0.1794</v>
      </c>
      <c r="H5" s="8">
        <v>0.1794</v>
      </c>
      <c r="I5" s="8">
        <v>0.1794</v>
      </c>
      <c r="J5" s="8">
        <v>0.1794</v>
      </c>
      <c r="K5" s="8">
        <v>0.1794</v>
      </c>
      <c r="L5" s="8" t="s">
        <v>246</v>
      </c>
      <c r="M5" s="105" t="s">
        <v>247</v>
      </c>
    </row>
    <row r="6" spans="1:13" x14ac:dyDescent="0.35">
      <c r="A6" s="23" t="str">
        <f t="shared" si="0"/>
        <v>ambitions_2019</v>
      </c>
      <c r="B6" s="67" t="s">
        <v>110</v>
      </c>
      <c r="C6" s="8" t="s">
        <v>249</v>
      </c>
      <c r="D6" s="134">
        <v>8.2000000000000003E-2</v>
      </c>
      <c r="E6" s="134">
        <v>8.2000000000000003E-2</v>
      </c>
      <c r="F6" s="134">
        <v>8.2000000000000003E-2</v>
      </c>
      <c r="G6" s="134">
        <v>8.2000000000000003E-2</v>
      </c>
      <c r="H6" s="134">
        <v>8.2000000000000003E-2</v>
      </c>
      <c r="I6" s="134">
        <v>8.2000000000000003E-2</v>
      </c>
      <c r="J6" s="134">
        <v>8.2000000000000003E-2</v>
      </c>
      <c r="K6" s="134">
        <v>8.2000000000000003E-2</v>
      </c>
      <c r="L6" s="8" t="s">
        <v>250</v>
      </c>
      <c r="M6" s="105"/>
    </row>
    <row r="7" spans="1:13" x14ac:dyDescent="0.35">
      <c r="A7" s="23" t="str">
        <f t="shared" si="0"/>
        <v>ambitions_2019</v>
      </c>
      <c r="B7" s="67" t="s">
        <v>251</v>
      </c>
      <c r="C7" s="8" t="s">
        <v>249</v>
      </c>
      <c r="D7" s="134">
        <v>8.2000000000000003E-2</v>
      </c>
      <c r="E7" s="134">
        <v>8.2000000000000003E-2</v>
      </c>
      <c r="F7" s="134">
        <v>8.2000000000000003E-2</v>
      </c>
      <c r="G7" s="134">
        <v>8.2000000000000003E-2</v>
      </c>
      <c r="H7" s="134">
        <v>8.2000000000000003E-2</v>
      </c>
      <c r="I7" s="134">
        <v>8.2000000000000003E-2</v>
      </c>
      <c r="J7" s="134">
        <v>8.2000000000000003E-2</v>
      </c>
      <c r="K7" s="134">
        <v>8.2000000000000003E-2</v>
      </c>
      <c r="L7" s="8" t="s">
        <v>250</v>
      </c>
      <c r="M7" s="105"/>
    </row>
    <row r="8" spans="1:13" x14ac:dyDescent="0.35">
      <c r="A8" s="23" t="str">
        <f t="shared" si="0"/>
        <v>ambitions_2019</v>
      </c>
      <c r="B8" s="67" t="s">
        <v>252</v>
      </c>
      <c r="C8" s="8" t="s">
        <v>249</v>
      </c>
      <c r="D8" s="134">
        <v>8.2000000000000003E-2</v>
      </c>
      <c r="E8" s="134">
        <v>8.2000000000000003E-2</v>
      </c>
      <c r="F8" s="134">
        <v>8.2000000000000003E-2</v>
      </c>
      <c r="G8" s="134">
        <v>8.2000000000000003E-2</v>
      </c>
      <c r="H8" s="134">
        <v>8.2000000000000003E-2</v>
      </c>
      <c r="I8" s="134">
        <v>8.2000000000000003E-2</v>
      </c>
      <c r="J8" s="134">
        <v>8.2000000000000003E-2</v>
      </c>
      <c r="K8" s="134">
        <v>8.2000000000000003E-2</v>
      </c>
      <c r="L8" s="8" t="s">
        <v>250</v>
      </c>
      <c r="M8" s="105"/>
    </row>
    <row r="9" spans="1:13" x14ac:dyDescent="0.35">
      <c r="A9" s="23" t="str">
        <f t="shared" si="0"/>
        <v>ambitions_2019</v>
      </c>
      <c r="B9" s="67" t="s">
        <v>163</v>
      </c>
      <c r="C9" s="8" t="s">
        <v>253</v>
      </c>
      <c r="D9">
        <v>12.385999999999999</v>
      </c>
      <c r="E9">
        <v>12.385999999999999</v>
      </c>
      <c r="F9">
        <v>12.385999999999999</v>
      </c>
      <c r="G9">
        <v>12.385999999999999</v>
      </c>
      <c r="H9">
        <v>12.385999999999999</v>
      </c>
      <c r="I9">
        <v>12.385999999999999</v>
      </c>
      <c r="J9">
        <v>12.385999999999999</v>
      </c>
      <c r="K9">
        <v>12.385999999999999</v>
      </c>
      <c r="L9" s="8" t="s">
        <v>254</v>
      </c>
      <c r="M9" s="105"/>
    </row>
    <row r="10" spans="1:13" x14ac:dyDescent="0.35">
      <c r="A10" s="23" t="str">
        <f t="shared" si="0"/>
        <v>ambitions_2019</v>
      </c>
      <c r="B10" s="67" t="s">
        <v>227</v>
      </c>
      <c r="C10" s="8" t="s">
        <v>253</v>
      </c>
      <c r="D10" s="8">
        <v>7.3949999999999996</v>
      </c>
      <c r="E10" s="8">
        <v>7.3949999999999996</v>
      </c>
      <c r="F10" s="8">
        <v>7.3949999999999996</v>
      </c>
      <c r="G10" s="8">
        <v>7.3949999999999996</v>
      </c>
      <c r="H10" s="8">
        <v>7.3949999999999996</v>
      </c>
      <c r="I10" s="8">
        <v>7.3949999999999996</v>
      </c>
      <c r="J10" s="8">
        <v>7.3949999999999996</v>
      </c>
      <c r="K10" s="8">
        <v>7.3949999999999996</v>
      </c>
      <c r="L10" s="8" t="s">
        <v>254</v>
      </c>
      <c r="M10" s="105"/>
    </row>
    <row r="11" spans="1:13" x14ac:dyDescent="0.35">
      <c r="A11" s="23" t="str">
        <f t="shared" si="0"/>
        <v>ambitions_2019</v>
      </c>
      <c r="B11" s="67" t="s">
        <v>56</v>
      </c>
      <c r="C11" s="8" t="s">
        <v>253</v>
      </c>
      <c r="D11" s="8">
        <v>9.8119999999999994</v>
      </c>
      <c r="E11" s="8">
        <v>9.8119999999999994</v>
      </c>
      <c r="F11" s="8">
        <v>9.8119999999999994</v>
      </c>
      <c r="G11" s="8">
        <v>9.8119999999999994</v>
      </c>
      <c r="H11" s="8">
        <v>9.8119999999999994</v>
      </c>
      <c r="I11" s="8">
        <v>9.8119999999999994</v>
      </c>
      <c r="J11" s="8">
        <v>9.8119999999999994</v>
      </c>
      <c r="K11" s="8">
        <v>9.8119999999999994</v>
      </c>
      <c r="L11" s="8" t="s">
        <v>254</v>
      </c>
      <c r="M11" s="105"/>
    </row>
    <row r="12" spans="1:13" x14ac:dyDescent="0.35">
      <c r="A12" s="23" t="str">
        <f t="shared" si="0"/>
        <v>ambitions_2019</v>
      </c>
      <c r="B12" s="67" t="s">
        <v>120</v>
      </c>
      <c r="C12" s="8" t="s">
        <v>253</v>
      </c>
      <c r="D12" s="8"/>
      <c r="E12" s="8"/>
      <c r="F12" s="8"/>
      <c r="G12" s="8"/>
      <c r="H12" s="8"/>
      <c r="I12" s="8"/>
      <c r="J12" s="8"/>
      <c r="K12" s="8"/>
      <c r="L12" s="8" t="s">
        <v>254</v>
      </c>
      <c r="M12" s="105"/>
    </row>
    <row r="13" spans="1:13" x14ac:dyDescent="0.35">
      <c r="A13" s="23" t="str">
        <f t="shared" si="0"/>
        <v>ambitions_2019</v>
      </c>
      <c r="B13" s="67" t="s">
        <v>248</v>
      </c>
      <c r="C13" s="8" t="s">
        <v>253</v>
      </c>
      <c r="D13" s="8">
        <v>11.519</v>
      </c>
      <c r="E13" s="8">
        <v>11.519</v>
      </c>
      <c r="F13" s="8">
        <v>11.519</v>
      </c>
      <c r="G13" s="8">
        <v>11.519</v>
      </c>
      <c r="H13" s="8">
        <v>11.519</v>
      </c>
      <c r="I13" s="8">
        <v>11.519</v>
      </c>
      <c r="J13" s="8">
        <v>11.519</v>
      </c>
      <c r="K13" s="8">
        <v>11.519</v>
      </c>
      <c r="L13" s="8" t="s">
        <v>254</v>
      </c>
      <c r="M13" s="105"/>
    </row>
    <row r="14" spans="1:13" x14ac:dyDescent="0.35">
      <c r="A14" s="23" t="str">
        <f t="shared" si="0"/>
        <v>ambitions_2019</v>
      </c>
      <c r="B14" s="67" t="s">
        <v>93</v>
      </c>
      <c r="C14" s="8" t="s">
        <v>253</v>
      </c>
      <c r="D14" s="8">
        <v>10.657</v>
      </c>
      <c r="E14" s="8">
        <f t="shared" ref="E14:K14" si="1">D14</f>
        <v>10.657</v>
      </c>
      <c r="F14" s="8">
        <f t="shared" si="1"/>
        <v>10.657</v>
      </c>
      <c r="G14" s="8">
        <f t="shared" si="1"/>
        <v>10.657</v>
      </c>
      <c r="H14" s="8">
        <f t="shared" si="1"/>
        <v>10.657</v>
      </c>
      <c r="I14" s="8">
        <f t="shared" si="1"/>
        <v>10.657</v>
      </c>
      <c r="J14" s="8">
        <f t="shared" si="1"/>
        <v>10.657</v>
      </c>
      <c r="K14" s="8">
        <f t="shared" si="1"/>
        <v>10.657</v>
      </c>
      <c r="L14" s="8" t="s">
        <v>254</v>
      </c>
      <c r="M14" s="105"/>
    </row>
    <row r="15" spans="1:13" x14ac:dyDescent="0.35">
      <c r="A15" s="23" t="str">
        <f t="shared" si="0"/>
        <v>ambitions_2019</v>
      </c>
      <c r="B15" s="67" t="s">
        <v>228</v>
      </c>
      <c r="C15" s="8" t="s">
        <v>253</v>
      </c>
      <c r="D15" s="8">
        <v>11.519</v>
      </c>
      <c r="E15" s="8">
        <v>11.519</v>
      </c>
      <c r="F15" s="8">
        <v>11.519</v>
      </c>
      <c r="G15" s="8">
        <v>11.519</v>
      </c>
      <c r="H15" s="8">
        <v>11.519</v>
      </c>
      <c r="I15" s="8">
        <v>11.519</v>
      </c>
      <c r="J15" s="8">
        <v>11.519</v>
      </c>
      <c r="K15" s="8">
        <v>11.519</v>
      </c>
      <c r="L15" s="8" t="s">
        <v>254</v>
      </c>
      <c r="M15" s="105"/>
    </row>
    <row r="16" spans="1:13" x14ac:dyDescent="0.35">
      <c r="A16" s="23" t="str">
        <f t="shared" si="0"/>
        <v>ambitions_2019</v>
      </c>
      <c r="B16" s="67" t="s">
        <v>255</v>
      </c>
      <c r="C16" s="8" t="s">
        <v>256</v>
      </c>
      <c r="D16" s="125">
        <f>F16</f>
        <v>0.89</v>
      </c>
      <c r="E16" s="125">
        <f>G16</f>
        <v>0.89</v>
      </c>
      <c r="F16" s="135">
        <v>0.89</v>
      </c>
      <c r="G16" s="135">
        <v>0.89</v>
      </c>
      <c r="H16" s="135">
        <v>0.89</v>
      </c>
      <c r="I16" s="135">
        <v>0.89</v>
      </c>
      <c r="J16" s="135">
        <v>0.89</v>
      </c>
      <c r="K16" s="135">
        <v>0.89</v>
      </c>
      <c r="L16" s="8" t="s">
        <v>250</v>
      </c>
      <c r="M16" s="105"/>
    </row>
    <row r="17" spans="1:13" x14ac:dyDescent="0.35">
      <c r="A17" s="23" t="str">
        <f t="shared" si="0"/>
        <v>ambitions_2019</v>
      </c>
      <c r="B17" s="67" t="s">
        <v>163</v>
      </c>
      <c r="C17" s="8" t="s">
        <v>256</v>
      </c>
      <c r="D17" s="136">
        <f t="shared" ref="D17:K19" si="2">3.6/D9</f>
        <v>0.29065073470046832</v>
      </c>
      <c r="E17" s="136">
        <f t="shared" si="2"/>
        <v>0.29065073470046832</v>
      </c>
      <c r="F17" s="136">
        <f t="shared" si="2"/>
        <v>0.29065073470046832</v>
      </c>
      <c r="G17" s="136">
        <f t="shared" si="2"/>
        <v>0.29065073470046832</v>
      </c>
      <c r="H17" s="136">
        <f t="shared" si="2"/>
        <v>0.29065073470046832</v>
      </c>
      <c r="I17" s="136">
        <f t="shared" si="2"/>
        <v>0.29065073470046832</v>
      </c>
      <c r="J17" s="136">
        <f t="shared" si="2"/>
        <v>0.29065073470046832</v>
      </c>
      <c r="K17" s="136">
        <f t="shared" si="2"/>
        <v>0.29065073470046832</v>
      </c>
      <c r="L17" s="8" t="s">
        <v>250</v>
      </c>
      <c r="M17" s="105"/>
    </row>
    <row r="18" spans="1:13" x14ac:dyDescent="0.35">
      <c r="A18" s="23" t="str">
        <f t="shared" si="0"/>
        <v>ambitions_2019</v>
      </c>
      <c r="B18" s="67" t="s">
        <v>227</v>
      </c>
      <c r="C18" s="8" t="s">
        <v>256</v>
      </c>
      <c r="D18" s="136">
        <f t="shared" si="2"/>
        <v>0.48681541582150106</v>
      </c>
      <c r="E18" s="136">
        <f t="shared" si="2"/>
        <v>0.48681541582150106</v>
      </c>
      <c r="F18" s="136">
        <f t="shared" si="2"/>
        <v>0.48681541582150106</v>
      </c>
      <c r="G18" s="136">
        <f t="shared" si="2"/>
        <v>0.48681541582150106</v>
      </c>
      <c r="H18" s="136">
        <f t="shared" si="2"/>
        <v>0.48681541582150106</v>
      </c>
      <c r="I18" s="136">
        <f t="shared" si="2"/>
        <v>0.48681541582150106</v>
      </c>
      <c r="J18" s="136">
        <f t="shared" si="2"/>
        <v>0.48681541582150106</v>
      </c>
      <c r="K18" s="136">
        <f t="shared" si="2"/>
        <v>0.48681541582150106</v>
      </c>
      <c r="L18" s="8" t="s">
        <v>250</v>
      </c>
      <c r="M18" s="105"/>
    </row>
    <row r="19" spans="1:13" x14ac:dyDescent="0.35">
      <c r="A19" s="23" t="str">
        <f t="shared" si="0"/>
        <v>ambitions_2019</v>
      </c>
      <c r="B19" s="67" t="s">
        <v>56</v>
      </c>
      <c r="C19" s="8" t="s">
        <v>256</v>
      </c>
      <c r="D19" s="136">
        <f t="shared" si="2"/>
        <v>0.3668976763147167</v>
      </c>
      <c r="E19" s="136">
        <f t="shared" si="2"/>
        <v>0.3668976763147167</v>
      </c>
      <c r="F19" s="136">
        <f t="shared" si="2"/>
        <v>0.3668976763147167</v>
      </c>
      <c r="G19" s="136">
        <f t="shared" si="2"/>
        <v>0.3668976763147167</v>
      </c>
      <c r="H19" s="136">
        <f t="shared" si="2"/>
        <v>0.3668976763147167</v>
      </c>
      <c r="I19" s="136">
        <f t="shared" si="2"/>
        <v>0.3668976763147167</v>
      </c>
      <c r="J19" s="136">
        <f t="shared" si="2"/>
        <v>0.3668976763147167</v>
      </c>
      <c r="K19" s="136">
        <f t="shared" si="2"/>
        <v>0.3668976763147167</v>
      </c>
      <c r="L19" s="8" t="s">
        <v>250</v>
      </c>
      <c r="M19" s="105"/>
    </row>
    <row r="20" spans="1:13" x14ac:dyDescent="0.35">
      <c r="A20" s="23" t="str">
        <f t="shared" si="0"/>
        <v>ambitions_2019</v>
      </c>
      <c r="B20" s="67" t="s">
        <v>120</v>
      </c>
      <c r="C20" s="8" t="s">
        <v>256</v>
      </c>
      <c r="D20" s="136"/>
      <c r="E20" s="136"/>
      <c r="F20" s="136"/>
      <c r="G20" s="136"/>
      <c r="H20" s="136"/>
      <c r="I20" s="136"/>
      <c r="J20" s="136"/>
      <c r="K20" s="136"/>
      <c r="L20" s="8" t="s">
        <v>250</v>
      </c>
      <c r="M20" s="105"/>
    </row>
    <row r="21" spans="1:13" x14ac:dyDescent="0.35">
      <c r="A21" s="23" t="str">
        <f t="shared" si="0"/>
        <v>ambitions_2019</v>
      </c>
      <c r="B21" s="67" t="s">
        <v>248</v>
      </c>
      <c r="C21" s="8" t="s">
        <v>256</v>
      </c>
      <c r="D21" s="136">
        <f t="shared" ref="D21:K23" si="3">3.6/D13</f>
        <v>0.31252712909106695</v>
      </c>
      <c r="E21" s="136">
        <f t="shared" si="3"/>
        <v>0.31252712909106695</v>
      </c>
      <c r="F21" s="136">
        <f t="shared" si="3"/>
        <v>0.31252712909106695</v>
      </c>
      <c r="G21" s="136">
        <f t="shared" si="3"/>
        <v>0.31252712909106695</v>
      </c>
      <c r="H21" s="136">
        <f t="shared" si="3"/>
        <v>0.31252712909106695</v>
      </c>
      <c r="I21" s="136">
        <f t="shared" si="3"/>
        <v>0.31252712909106695</v>
      </c>
      <c r="J21" s="136">
        <f t="shared" si="3"/>
        <v>0.31252712909106695</v>
      </c>
      <c r="K21" s="136">
        <f t="shared" si="3"/>
        <v>0.31252712909106695</v>
      </c>
      <c r="L21" s="8" t="s">
        <v>250</v>
      </c>
      <c r="M21" s="105"/>
    </row>
    <row r="22" spans="1:13" x14ac:dyDescent="0.35">
      <c r="A22" s="23" t="str">
        <f>A20</f>
        <v>ambitions_2019</v>
      </c>
      <c r="B22" s="67" t="s">
        <v>93</v>
      </c>
      <c r="C22" s="8" t="s">
        <v>256</v>
      </c>
      <c r="D22" s="136">
        <f t="shared" si="3"/>
        <v>0.33780613681148541</v>
      </c>
      <c r="E22" s="136">
        <f t="shared" si="3"/>
        <v>0.33780613681148541</v>
      </c>
      <c r="F22" s="136">
        <f t="shared" si="3"/>
        <v>0.33780613681148541</v>
      </c>
      <c r="G22" s="136">
        <f t="shared" si="3"/>
        <v>0.33780613681148541</v>
      </c>
      <c r="H22" s="136">
        <f t="shared" si="3"/>
        <v>0.33780613681148541</v>
      </c>
      <c r="I22" s="136">
        <f t="shared" si="3"/>
        <v>0.33780613681148541</v>
      </c>
      <c r="J22" s="136">
        <f t="shared" si="3"/>
        <v>0.33780613681148541</v>
      </c>
      <c r="K22" s="136">
        <f t="shared" si="3"/>
        <v>0.33780613681148541</v>
      </c>
      <c r="L22" s="8" t="s">
        <v>250</v>
      </c>
      <c r="M22" s="105"/>
    </row>
    <row r="23" spans="1:13" x14ac:dyDescent="0.35">
      <c r="A23" s="23" t="str">
        <f>A22</f>
        <v>ambitions_2019</v>
      </c>
      <c r="B23" s="67" t="s">
        <v>228</v>
      </c>
      <c r="C23" s="8" t="s">
        <v>256</v>
      </c>
      <c r="D23" s="136">
        <f t="shared" si="3"/>
        <v>0.31252712909106695</v>
      </c>
      <c r="E23" s="136">
        <f t="shared" si="3"/>
        <v>0.31252712909106695</v>
      </c>
      <c r="F23" s="136">
        <f t="shared" si="3"/>
        <v>0.31252712909106695</v>
      </c>
      <c r="G23" s="136">
        <f t="shared" si="3"/>
        <v>0.31252712909106695</v>
      </c>
      <c r="H23" s="136">
        <f t="shared" si="3"/>
        <v>0.31252712909106695</v>
      </c>
      <c r="I23" s="136">
        <f t="shared" si="3"/>
        <v>0.31252712909106695</v>
      </c>
      <c r="J23" s="136">
        <f t="shared" si="3"/>
        <v>0.31252712909106695</v>
      </c>
      <c r="K23" s="136">
        <f t="shared" si="3"/>
        <v>0.31252712909106695</v>
      </c>
      <c r="L23" s="8" t="s">
        <v>250</v>
      </c>
      <c r="M23" s="105"/>
    </row>
    <row r="24" spans="1:13" x14ac:dyDescent="0.35">
      <c r="A24" s="23" t="str">
        <f>A23</f>
        <v>ambitions_2019</v>
      </c>
      <c r="B24" s="67" t="s">
        <v>91</v>
      </c>
      <c r="C24" s="8" t="s">
        <v>256</v>
      </c>
      <c r="D24" s="136"/>
      <c r="E24" s="136"/>
      <c r="F24" s="136"/>
      <c r="G24" s="136"/>
      <c r="H24" s="136"/>
      <c r="I24" s="136"/>
      <c r="J24" s="136"/>
      <c r="K24" s="136"/>
      <c r="L24" s="8" t="s">
        <v>250</v>
      </c>
      <c r="M24" s="105"/>
    </row>
    <row r="25" spans="1:13" x14ac:dyDescent="0.35">
      <c r="A25" s="23" t="str">
        <f>A24</f>
        <v>ambitions_2019</v>
      </c>
      <c r="B25" s="67" t="s">
        <v>95</v>
      </c>
      <c r="C25" s="8" t="s">
        <v>256</v>
      </c>
      <c r="D25" s="125">
        <f t="shared" ref="D25:E27" si="4">F25</f>
        <v>0.75</v>
      </c>
      <c r="E25" s="125">
        <f t="shared" si="4"/>
        <v>0.75</v>
      </c>
      <c r="F25" s="135">
        <v>0.75</v>
      </c>
      <c r="G25" s="135">
        <v>0.75</v>
      </c>
      <c r="H25" s="135">
        <v>0.75</v>
      </c>
      <c r="I25" s="135">
        <v>0.75</v>
      </c>
      <c r="J25" s="135">
        <v>0.75</v>
      </c>
      <c r="K25" s="135">
        <v>0.75</v>
      </c>
      <c r="L25" s="8" t="s">
        <v>250</v>
      </c>
      <c r="M25" s="105"/>
    </row>
    <row r="26" spans="1:13" x14ac:dyDescent="0.35">
      <c r="A26" s="23" t="str">
        <f>A24</f>
        <v>ambitions_2019</v>
      </c>
      <c r="B26" s="67" t="s">
        <v>100</v>
      </c>
      <c r="C26" s="8" t="s">
        <v>256</v>
      </c>
      <c r="D26" s="125">
        <f t="shared" si="4"/>
        <v>0.9</v>
      </c>
      <c r="E26" s="125">
        <f t="shared" si="4"/>
        <v>0.9</v>
      </c>
      <c r="F26" s="135">
        <v>0.9</v>
      </c>
      <c r="G26" s="135">
        <v>0.9</v>
      </c>
      <c r="H26" s="135">
        <v>0.9</v>
      </c>
      <c r="I26" s="135">
        <v>0.9</v>
      </c>
      <c r="J26" s="135">
        <v>0.9</v>
      </c>
      <c r="K26" s="135">
        <v>0.9</v>
      </c>
      <c r="L26" s="8" t="s">
        <v>250</v>
      </c>
      <c r="M26" s="105"/>
    </row>
    <row r="27" spans="1:13" x14ac:dyDescent="0.35">
      <c r="A27" s="23" t="str">
        <f>A25</f>
        <v>ambitions_2019</v>
      </c>
      <c r="B27" s="67" t="s">
        <v>218</v>
      </c>
      <c r="C27" s="8" t="s">
        <v>256</v>
      </c>
      <c r="D27" s="125">
        <f t="shared" si="4"/>
        <v>0.9</v>
      </c>
      <c r="E27" s="125">
        <f t="shared" si="4"/>
        <v>0.9</v>
      </c>
      <c r="F27" s="135">
        <v>0.9</v>
      </c>
      <c r="G27" s="135">
        <v>0.9</v>
      </c>
      <c r="H27" s="135">
        <v>0.9</v>
      </c>
      <c r="I27" s="135">
        <v>0.9</v>
      </c>
      <c r="J27" s="135">
        <v>0.9</v>
      </c>
      <c r="K27" s="135">
        <v>0.9</v>
      </c>
      <c r="L27" s="8" t="s">
        <v>250</v>
      </c>
      <c r="M27" s="105"/>
    </row>
    <row r="28" spans="1:13" x14ac:dyDescent="0.35">
      <c r="A28" s="23" t="str">
        <f t="shared" ref="A28:A59" si="5">A27</f>
        <v>ambitions_2019</v>
      </c>
      <c r="B28" s="67" t="s">
        <v>110</v>
      </c>
      <c r="C28" s="8" t="s">
        <v>256</v>
      </c>
      <c r="D28" s="136"/>
      <c r="E28" s="136"/>
      <c r="F28" s="136"/>
      <c r="G28" s="136"/>
      <c r="H28" s="136"/>
      <c r="I28" s="136"/>
      <c r="J28" s="136"/>
      <c r="K28" s="136"/>
      <c r="L28" s="8" t="s">
        <v>250</v>
      </c>
      <c r="M28" s="105"/>
    </row>
    <row r="29" spans="1:13" x14ac:dyDescent="0.35">
      <c r="A29" s="23" t="str">
        <f t="shared" si="5"/>
        <v>ambitions_2019</v>
      </c>
      <c r="B29" s="67" t="s">
        <v>251</v>
      </c>
      <c r="C29" s="8" t="s">
        <v>256</v>
      </c>
      <c r="D29" s="136"/>
      <c r="E29" s="136"/>
      <c r="F29" s="136"/>
      <c r="G29" s="136"/>
      <c r="H29" s="136"/>
      <c r="I29" s="136"/>
      <c r="J29" s="136"/>
      <c r="K29" s="136"/>
      <c r="L29" s="8" t="s">
        <v>250</v>
      </c>
      <c r="M29" s="105"/>
    </row>
    <row r="30" spans="1:13" x14ac:dyDescent="0.35">
      <c r="A30" s="23" t="str">
        <f t="shared" si="5"/>
        <v>ambitions_2019</v>
      </c>
      <c r="B30" s="67" t="s">
        <v>252</v>
      </c>
      <c r="C30" s="8" t="s">
        <v>256</v>
      </c>
      <c r="D30" s="136"/>
      <c r="E30" s="136"/>
      <c r="F30" s="136"/>
      <c r="G30" s="136"/>
      <c r="H30" s="136"/>
      <c r="I30" s="136"/>
      <c r="J30" s="136"/>
      <c r="K30" s="136"/>
      <c r="L30" s="8" t="s">
        <v>250</v>
      </c>
      <c r="M30" s="105"/>
    </row>
    <row r="31" spans="1:13" x14ac:dyDescent="0.35">
      <c r="A31" s="23" t="str">
        <f t="shared" si="5"/>
        <v>ambitions_2019</v>
      </c>
      <c r="B31" s="67" t="s">
        <v>255</v>
      </c>
      <c r="C31" s="8" t="s">
        <v>257</v>
      </c>
      <c r="D31" s="137">
        <v>697</v>
      </c>
      <c r="E31" s="137">
        <v>697</v>
      </c>
      <c r="F31" s="137">
        <f>D31</f>
        <v>697</v>
      </c>
      <c r="G31" s="137">
        <f>F31</f>
        <v>697</v>
      </c>
      <c r="H31" s="137">
        <f>G31</f>
        <v>697</v>
      </c>
      <c r="I31" s="137">
        <f>H31</f>
        <v>697</v>
      </c>
      <c r="J31" s="137">
        <f>I31</f>
        <v>697</v>
      </c>
      <c r="K31" s="137">
        <f>J31</f>
        <v>697</v>
      </c>
      <c r="L31" s="8" t="s">
        <v>258</v>
      </c>
      <c r="M31" s="105"/>
    </row>
    <row r="32" spans="1:13" x14ac:dyDescent="0.35">
      <c r="A32" s="23" t="str">
        <f t="shared" si="5"/>
        <v>ambitions_2019</v>
      </c>
      <c r="B32" s="67" t="s">
        <v>163</v>
      </c>
      <c r="C32" s="8" t="s">
        <v>257</v>
      </c>
      <c r="D32" s="8">
        <v>2028</v>
      </c>
      <c r="E32" s="8">
        <v>2028</v>
      </c>
      <c r="F32" s="8">
        <v>2028</v>
      </c>
      <c r="G32" s="8">
        <v>2028</v>
      </c>
      <c r="H32" s="8">
        <v>2028</v>
      </c>
      <c r="I32" s="8">
        <v>2028</v>
      </c>
      <c r="J32" s="8">
        <v>2028</v>
      </c>
      <c r="K32" s="8">
        <v>2028</v>
      </c>
      <c r="L32" s="8" t="s">
        <v>258</v>
      </c>
      <c r="M32" s="105"/>
    </row>
    <row r="33" spans="1:13" x14ac:dyDescent="0.35">
      <c r="A33" s="23" t="str">
        <f t="shared" si="5"/>
        <v>ambitions_2019</v>
      </c>
      <c r="B33" s="67" t="s">
        <v>227</v>
      </c>
      <c r="C33" s="8" t="s">
        <v>257</v>
      </c>
      <c r="D33" s="8">
        <v>203</v>
      </c>
      <c r="E33" s="8">
        <v>203</v>
      </c>
      <c r="F33" s="8">
        <v>203</v>
      </c>
      <c r="G33" s="8">
        <f>F33</f>
        <v>203</v>
      </c>
      <c r="H33" s="8">
        <f>G33</f>
        <v>203</v>
      </c>
      <c r="I33" s="8">
        <f>H33</f>
        <v>203</v>
      </c>
      <c r="J33" s="8">
        <f>I33</f>
        <v>203</v>
      </c>
      <c r="K33" s="8">
        <f>J33</f>
        <v>203</v>
      </c>
      <c r="L33" s="8" t="s">
        <v>258</v>
      </c>
      <c r="M33" s="105"/>
    </row>
    <row r="34" spans="1:13" x14ac:dyDescent="0.35">
      <c r="A34" s="23" t="str">
        <f t="shared" si="5"/>
        <v>ambitions_2019</v>
      </c>
      <c r="B34" s="67" t="s">
        <v>56</v>
      </c>
      <c r="C34" s="8" t="s">
        <v>257</v>
      </c>
      <c r="D34" s="8">
        <v>1133</v>
      </c>
      <c r="E34" s="8">
        <v>1133</v>
      </c>
      <c r="F34" s="8">
        <v>1133</v>
      </c>
      <c r="G34" s="8">
        <v>1133</v>
      </c>
      <c r="H34" s="8">
        <v>1133</v>
      </c>
      <c r="I34" s="8">
        <v>1133</v>
      </c>
      <c r="J34" s="8">
        <v>1133</v>
      </c>
      <c r="K34" s="8">
        <v>1133</v>
      </c>
      <c r="L34" s="8" t="s">
        <v>258</v>
      </c>
      <c r="M34" s="105"/>
    </row>
    <row r="35" spans="1:13" x14ac:dyDescent="0.35">
      <c r="A35" s="23" t="str">
        <f t="shared" si="5"/>
        <v>ambitions_2019</v>
      </c>
      <c r="B35" s="67" t="s">
        <v>120</v>
      </c>
      <c r="C35" s="8" t="s">
        <v>257</v>
      </c>
      <c r="D35" s="8">
        <v>1203</v>
      </c>
      <c r="E35" s="8">
        <v>1203</v>
      </c>
      <c r="F35" s="8">
        <v>1203</v>
      </c>
      <c r="G35" s="8">
        <v>1203</v>
      </c>
      <c r="H35" s="8">
        <v>1203</v>
      </c>
      <c r="I35" s="8">
        <v>1203</v>
      </c>
      <c r="J35" s="8">
        <v>1203</v>
      </c>
      <c r="K35" s="8">
        <v>1203</v>
      </c>
      <c r="L35" s="8" t="s">
        <v>259</v>
      </c>
      <c r="M35" s="105"/>
    </row>
    <row r="36" spans="1:13" x14ac:dyDescent="0.35">
      <c r="A36" s="23" t="str">
        <f t="shared" si="5"/>
        <v>ambitions_2019</v>
      </c>
      <c r="B36" s="67" t="s">
        <v>248</v>
      </c>
      <c r="C36" s="8" t="s">
        <v>257</v>
      </c>
      <c r="D36" s="8">
        <v>2.6</v>
      </c>
      <c r="E36" s="8">
        <v>2.6</v>
      </c>
      <c r="F36">
        <v>2.6</v>
      </c>
      <c r="G36">
        <v>2.6</v>
      </c>
      <c r="H36">
        <v>2.6</v>
      </c>
      <c r="I36">
        <v>2.6</v>
      </c>
      <c r="J36">
        <v>2.6</v>
      </c>
      <c r="K36">
        <v>2.6</v>
      </c>
      <c r="L36" s="8" t="s">
        <v>259</v>
      </c>
      <c r="M36" s="105"/>
    </row>
    <row r="37" spans="1:13" x14ac:dyDescent="0.35">
      <c r="A37" s="23" t="str">
        <f t="shared" si="5"/>
        <v>ambitions_2019</v>
      </c>
      <c r="B37" s="67" t="s">
        <v>260</v>
      </c>
      <c r="C37" s="8" t="s">
        <v>257</v>
      </c>
      <c r="D37" s="8">
        <v>2</v>
      </c>
      <c r="E37" s="8">
        <v>2</v>
      </c>
      <c r="F37">
        <v>2</v>
      </c>
      <c r="G37">
        <v>2</v>
      </c>
      <c r="H37">
        <v>2</v>
      </c>
      <c r="I37">
        <v>2</v>
      </c>
      <c r="J37">
        <v>2</v>
      </c>
      <c r="K37">
        <v>2</v>
      </c>
      <c r="L37" s="8" t="s">
        <v>259</v>
      </c>
      <c r="M37" s="105"/>
    </row>
    <row r="38" spans="1:13" x14ac:dyDescent="0.35">
      <c r="A38" s="23" t="str">
        <f t="shared" si="5"/>
        <v>ambitions_2019</v>
      </c>
      <c r="B38" s="67" t="s">
        <v>261</v>
      </c>
      <c r="C38" s="8" t="s">
        <v>257</v>
      </c>
      <c r="D38" s="8">
        <v>2</v>
      </c>
      <c r="E38" s="8">
        <v>2</v>
      </c>
      <c r="F38">
        <v>2</v>
      </c>
      <c r="G38">
        <v>2</v>
      </c>
      <c r="H38">
        <v>2</v>
      </c>
      <c r="I38">
        <v>2</v>
      </c>
      <c r="J38">
        <v>2</v>
      </c>
      <c r="K38">
        <v>2</v>
      </c>
      <c r="L38" s="8" t="s">
        <v>259</v>
      </c>
      <c r="M38" s="105"/>
    </row>
    <row r="39" spans="1:13" x14ac:dyDescent="0.35">
      <c r="A39" s="23" t="str">
        <f t="shared" si="5"/>
        <v>ambitions_2019</v>
      </c>
      <c r="B39" s="67" t="s">
        <v>262</v>
      </c>
      <c r="C39" s="8" t="s">
        <v>257</v>
      </c>
      <c r="D39" s="8">
        <v>2</v>
      </c>
      <c r="E39" s="8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 s="8" t="s">
        <v>259</v>
      </c>
      <c r="M39" s="105"/>
    </row>
    <row r="40" spans="1:13" x14ac:dyDescent="0.35">
      <c r="A40" s="23" t="str">
        <f t="shared" si="5"/>
        <v>ambitions_2019</v>
      </c>
      <c r="B40" s="67" t="s">
        <v>263</v>
      </c>
      <c r="C40" s="8" t="s">
        <v>257</v>
      </c>
      <c r="D40" s="8">
        <v>2</v>
      </c>
      <c r="E40" s="8">
        <v>2</v>
      </c>
      <c r="F40">
        <v>2</v>
      </c>
      <c r="G40">
        <v>2</v>
      </c>
      <c r="H40">
        <v>2</v>
      </c>
      <c r="I40">
        <v>2</v>
      </c>
      <c r="J40">
        <v>2</v>
      </c>
      <c r="K40">
        <v>2</v>
      </c>
      <c r="L40" s="8" t="s">
        <v>259</v>
      </c>
      <c r="M40" s="105"/>
    </row>
    <row r="41" spans="1:13" x14ac:dyDescent="0.35">
      <c r="A41" s="23" t="str">
        <f t="shared" si="5"/>
        <v>ambitions_2019</v>
      </c>
      <c r="B41" s="67" t="s">
        <v>93</v>
      </c>
      <c r="C41" s="8" t="s">
        <v>257</v>
      </c>
      <c r="D41" s="8">
        <v>1187</v>
      </c>
      <c r="E41" s="8">
        <v>1187</v>
      </c>
      <c r="F41" s="8">
        <f>D41</f>
        <v>1187</v>
      </c>
      <c r="G41" s="8">
        <f t="shared" ref="G41:K43" si="6">F41</f>
        <v>1187</v>
      </c>
      <c r="H41" s="8">
        <f t="shared" si="6"/>
        <v>1187</v>
      </c>
      <c r="I41" s="8">
        <f t="shared" si="6"/>
        <v>1187</v>
      </c>
      <c r="J41" s="8">
        <f t="shared" si="6"/>
        <v>1187</v>
      </c>
      <c r="K41" s="8">
        <f t="shared" si="6"/>
        <v>1187</v>
      </c>
      <c r="L41" s="8" t="s">
        <v>258</v>
      </c>
      <c r="M41" s="105"/>
    </row>
    <row r="42" spans="1:13" x14ac:dyDescent="0.35">
      <c r="A42" s="23" t="str">
        <f t="shared" si="5"/>
        <v>ambitions_2019</v>
      </c>
      <c r="B42" s="67" t="s">
        <v>228</v>
      </c>
      <c r="C42" s="8" t="s">
        <v>257</v>
      </c>
      <c r="D42" s="8">
        <v>196</v>
      </c>
      <c r="E42" s="8">
        <v>196</v>
      </c>
      <c r="F42" s="8">
        <f>D42</f>
        <v>196</v>
      </c>
      <c r="G42" s="8">
        <f t="shared" si="6"/>
        <v>196</v>
      </c>
      <c r="H42" s="8">
        <f t="shared" si="6"/>
        <v>196</v>
      </c>
      <c r="I42" s="8">
        <f t="shared" si="6"/>
        <v>196</v>
      </c>
      <c r="J42" s="8">
        <f t="shared" si="6"/>
        <v>196</v>
      </c>
      <c r="K42" s="8">
        <f t="shared" si="6"/>
        <v>196</v>
      </c>
      <c r="L42" s="8" t="s">
        <v>258</v>
      </c>
      <c r="M42" s="105"/>
    </row>
    <row r="43" spans="1:13" x14ac:dyDescent="0.35">
      <c r="A43" s="23" t="str">
        <f t="shared" si="5"/>
        <v>ambitions_2019</v>
      </c>
      <c r="B43" s="67" t="s">
        <v>91</v>
      </c>
      <c r="C43" s="8" t="s">
        <v>257</v>
      </c>
      <c r="D43" s="8">
        <v>742</v>
      </c>
      <c r="E43" s="8">
        <v>742</v>
      </c>
      <c r="F43" s="8">
        <f>D43</f>
        <v>742</v>
      </c>
      <c r="G43" s="8">
        <f t="shared" si="6"/>
        <v>742</v>
      </c>
      <c r="H43" s="8">
        <f t="shared" si="6"/>
        <v>742</v>
      </c>
      <c r="I43" s="8">
        <f t="shared" si="6"/>
        <v>742</v>
      </c>
      <c r="J43" s="8">
        <f t="shared" si="6"/>
        <v>742</v>
      </c>
      <c r="K43" s="8">
        <f t="shared" si="6"/>
        <v>742</v>
      </c>
      <c r="L43" s="8" t="s">
        <v>258</v>
      </c>
      <c r="M43" s="105"/>
    </row>
    <row r="44" spans="1:13" x14ac:dyDescent="0.35">
      <c r="A44" s="23" t="str">
        <f t="shared" si="5"/>
        <v>ambitions_2019</v>
      </c>
      <c r="B44" s="67" t="s">
        <v>95</v>
      </c>
      <c r="C44" s="8" t="s">
        <v>257</v>
      </c>
      <c r="D44" s="8">
        <v>222</v>
      </c>
      <c r="E44" s="8">
        <v>222</v>
      </c>
      <c r="F44" s="8">
        <v>222</v>
      </c>
      <c r="G44" s="8">
        <v>222</v>
      </c>
      <c r="H44" s="8">
        <v>222</v>
      </c>
      <c r="I44" s="8">
        <v>222</v>
      </c>
      <c r="J44" s="8">
        <v>222</v>
      </c>
      <c r="K44" s="8">
        <v>222</v>
      </c>
      <c r="L44" s="8" t="s">
        <v>258</v>
      </c>
      <c r="M44" s="105"/>
    </row>
    <row r="45" spans="1:13" x14ac:dyDescent="0.35">
      <c r="A45" s="23" t="str">
        <f t="shared" si="5"/>
        <v>ambitions_2019</v>
      </c>
      <c r="B45" s="67" t="s">
        <v>100</v>
      </c>
      <c r="C45" s="8" t="s">
        <v>257</v>
      </c>
      <c r="D45" s="8">
        <v>484</v>
      </c>
      <c r="E45" s="8">
        <v>484</v>
      </c>
      <c r="F45" s="8">
        <v>484</v>
      </c>
      <c r="G45" s="8">
        <v>484</v>
      </c>
      <c r="H45" s="8">
        <v>484</v>
      </c>
      <c r="I45" s="8">
        <v>484</v>
      </c>
      <c r="J45" s="8">
        <v>484</v>
      </c>
      <c r="K45" s="8">
        <v>484</v>
      </c>
      <c r="L45" s="8" t="s">
        <v>258</v>
      </c>
      <c r="M45" s="105"/>
    </row>
    <row r="46" spans="1:13" x14ac:dyDescent="0.35">
      <c r="A46" s="23" t="str">
        <f t="shared" si="5"/>
        <v>ambitions_2019</v>
      </c>
      <c r="B46" s="67" t="s">
        <v>218</v>
      </c>
      <c r="C46" s="8" t="s">
        <v>257</v>
      </c>
      <c r="D46" s="8">
        <v>484</v>
      </c>
      <c r="E46" s="8">
        <v>484</v>
      </c>
      <c r="F46" s="8">
        <v>484</v>
      </c>
      <c r="G46" s="8">
        <v>484</v>
      </c>
      <c r="H46" s="8">
        <v>484</v>
      </c>
      <c r="I46" s="8">
        <v>484</v>
      </c>
      <c r="J46" s="8">
        <v>484</v>
      </c>
      <c r="K46" s="8">
        <v>484</v>
      </c>
      <c r="L46" s="8" t="s">
        <v>258</v>
      </c>
      <c r="M46" s="105"/>
    </row>
    <row r="47" spans="1:13" x14ac:dyDescent="0.35">
      <c r="A47" s="23" t="str">
        <f t="shared" si="5"/>
        <v>ambitions_2019</v>
      </c>
      <c r="B47" s="67" t="s">
        <v>110</v>
      </c>
      <c r="C47" s="8" t="s">
        <v>257</v>
      </c>
      <c r="D47" s="8">
        <v>328</v>
      </c>
      <c r="E47" s="8">
        <v>328</v>
      </c>
      <c r="F47">
        <f>D47</f>
        <v>328</v>
      </c>
      <c r="G47">
        <f t="shared" ref="G47:J49" si="7">F47</f>
        <v>328</v>
      </c>
      <c r="H47">
        <f t="shared" si="7"/>
        <v>328</v>
      </c>
      <c r="I47">
        <f t="shared" si="7"/>
        <v>328</v>
      </c>
      <c r="J47">
        <f t="shared" si="7"/>
        <v>328</v>
      </c>
      <c r="K47">
        <v>328</v>
      </c>
      <c r="L47" s="8" t="s">
        <v>258</v>
      </c>
      <c r="M47" s="105"/>
    </row>
    <row r="48" spans="1:13" x14ac:dyDescent="0.35">
      <c r="A48" s="23" t="str">
        <f t="shared" si="5"/>
        <v>ambitions_2019</v>
      </c>
      <c r="B48" s="67" t="s">
        <v>251</v>
      </c>
      <c r="C48" s="8" t="s">
        <v>257</v>
      </c>
      <c r="D48" s="8">
        <v>328</v>
      </c>
      <c r="E48" s="8">
        <v>328</v>
      </c>
      <c r="F48">
        <f>D48</f>
        <v>328</v>
      </c>
      <c r="G48">
        <f t="shared" si="7"/>
        <v>328</v>
      </c>
      <c r="H48">
        <f t="shared" si="7"/>
        <v>328</v>
      </c>
      <c r="I48">
        <f t="shared" si="7"/>
        <v>328</v>
      </c>
      <c r="J48">
        <f t="shared" si="7"/>
        <v>328</v>
      </c>
      <c r="K48">
        <v>328</v>
      </c>
      <c r="L48" s="8" t="s">
        <v>258</v>
      </c>
      <c r="M48" s="105"/>
    </row>
    <row r="49" spans="1:13" x14ac:dyDescent="0.35">
      <c r="A49" s="23" t="str">
        <f t="shared" si="5"/>
        <v>ambitions_2019</v>
      </c>
      <c r="B49" s="67" t="s">
        <v>252</v>
      </c>
      <c r="C49" s="8" t="s">
        <v>257</v>
      </c>
      <c r="D49" s="8">
        <v>328</v>
      </c>
      <c r="E49" s="8">
        <v>328</v>
      </c>
      <c r="F49">
        <f>D49</f>
        <v>328</v>
      </c>
      <c r="G49">
        <f t="shared" si="7"/>
        <v>328</v>
      </c>
      <c r="H49">
        <f t="shared" si="7"/>
        <v>328</v>
      </c>
      <c r="I49">
        <f t="shared" si="7"/>
        <v>328</v>
      </c>
      <c r="J49">
        <f t="shared" si="7"/>
        <v>328</v>
      </c>
      <c r="K49">
        <v>328</v>
      </c>
      <c r="L49" s="8" t="s">
        <v>258</v>
      </c>
      <c r="M49" s="105"/>
    </row>
    <row r="50" spans="1:13" x14ac:dyDescent="0.35">
      <c r="A50" s="23" t="str">
        <f t="shared" si="5"/>
        <v>ambitions_2019</v>
      </c>
      <c r="B50" s="67" t="s">
        <v>163</v>
      </c>
      <c r="C50" s="8" t="s">
        <v>264</v>
      </c>
      <c r="D50" s="8">
        <v>36</v>
      </c>
      <c r="E50" s="8">
        <v>36</v>
      </c>
      <c r="F50">
        <v>36</v>
      </c>
      <c r="G50">
        <v>36</v>
      </c>
      <c r="H50">
        <v>36</v>
      </c>
      <c r="I50">
        <v>36</v>
      </c>
      <c r="J50">
        <v>36</v>
      </c>
      <c r="K50">
        <v>36</v>
      </c>
      <c r="L50" s="8" t="s">
        <v>265</v>
      </c>
      <c r="M50" s="105"/>
    </row>
    <row r="51" spans="1:13" x14ac:dyDescent="0.35">
      <c r="A51" s="23" t="str">
        <f t="shared" si="5"/>
        <v>ambitions_2019</v>
      </c>
      <c r="B51" s="67" t="s">
        <v>56</v>
      </c>
      <c r="C51" s="8" t="s">
        <v>264</v>
      </c>
      <c r="D51">
        <v>33.799999999999997</v>
      </c>
      <c r="E51">
        <v>33.799999999999997</v>
      </c>
      <c r="F51">
        <v>33.799999999999997</v>
      </c>
      <c r="G51">
        <v>33.799999999999997</v>
      </c>
      <c r="H51">
        <v>33.799999999999997</v>
      </c>
      <c r="I51">
        <v>33.799999999999997</v>
      </c>
      <c r="J51">
        <v>33.799999999999997</v>
      </c>
      <c r="K51">
        <v>33.799999999999997</v>
      </c>
      <c r="L51" s="8" t="s">
        <v>265</v>
      </c>
      <c r="M51" s="105"/>
    </row>
    <row r="52" spans="1:13" x14ac:dyDescent="0.35">
      <c r="A52" s="23" t="str">
        <f t="shared" si="5"/>
        <v>ambitions_2019</v>
      </c>
      <c r="B52" s="67" t="s">
        <v>120</v>
      </c>
      <c r="C52" s="8" t="s">
        <v>264</v>
      </c>
      <c r="D52" s="8">
        <v>0</v>
      </c>
      <c r="E52" s="8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 s="8" t="s">
        <v>265</v>
      </c>
      <c r="M52" s="105"/>
    </row>
    <row r="53" spans="1:13" x14ac:dyDescent="0.35">
      <c r="A53" s="23" t="str">
        <f t="shared" si="5"/>
        <v>ambitions_2019</v>
      </c>
      <c r="B53" s="67" t="s">
        <v>248</v>
      </c>
      <c r="C53" s="8" t="s">
        <v>264</v>
      </c>
      <c r="D53" s="8">
        <v>277.8</v>
      </c>
      <c r="E53" s="8">
        <v>277.8</v>
      </c>
      <c r="F53">
        <f>D53</f>
        <v>277.8</v>
      </c>
      <c r="G53">
        <f t="shared" ref="G53:K54" si="8">F53</f>
        <v>277.8</v>
      </c>
      <c r="H53">
        <f t="shared" si="8"/>
        <v>277.8</v>
      </c>
      <c r="I53">
        <f t="shared" si="8"/>
        <v>277.8</v>
      </c>
      <c r="J53">
        <f t="shared" si="8"/>
        <v>277.8</v>
      </c>
      <c r="K53">
        <f t="shared" si="8"/>
        <v>277.8</v>
      </c>
      <c r="L53" s="8" t="s">
        <v>265</v>
      </c>
      <c r="M53" s="105"/>
    </row>
    <row r="54" spans="1:13" x14ac:dyDescent="0.35">
      <c r="A54" s="23" t="str">
        <f t="shared" si="5"/>
        <v>ambitions_2019</v>
      </c>
      <c r="B54" s="67" t="s">
        <v>103</v>
      </c>
      <c r="C54" s="8" t="s">
        <v>264</v>
      </c>
      <c r="D54" s="8">
        <v>150</v>
      </c>
      <c r="E54" s="8">
        <v>150</v>
      </c>
      <c r="F54">
        <f>D54</f>
        <v>150</v>
      </c>
      <c r="G54">
        <f t="shared" si="8"/>
        <v>150</v>
      </c>
      <c r="H54">
        <f t="shared" si="8"/>
        <v>150</v>
      </c>
      <c r="I54">
        <f t="shared" si="8"/>
        <v>150</v>
      </c>
      <c r="J54">
        <f t="shared" si="8"/>
        <v>150</v>
      </c>
      <c r="K54">
        <f t="shared" si="8"/>
        <v>150</v>
      </c>
      <c r="L54" s="8" t="s">
        <v>265</v>
      </c>
      <c r="M54" s="105"/>
    </row>
    <row r="55" spans="1:13" x14ac:dyDescent="0.35">
      <c r="A55" s="23" t="str">
        <f t="shared" si="5"/>
        <v>ambitions_2019</v>
      </c>
      <c r="B55" s="67" t="s">
        <v>93</v>
      </c>
      <c r="C55" s="8" t="s">
        <v>264</v>
      </c>
      <c r="D55" s="8">
        <v>9.1</v>
      </c>
      <c r="E55" s="8">
        <v>9.1</v>
      </c>
      <c r="F55" s="8">
        <v>9.1</v>
      </c>
      <c r="G55" s="8">
        <v>9.1</v>
      </c>
      <c r="H55" s="8">
        <v>9.1</v>
      </c>
      <c r="I55" s="8">
        <v>9.1</v>
      </c>
      <c r="J55" s="8">
        <v>9.1</v>
      </c>
      <c r="K55" s="8">
        <v>9.1</v>
      </c>
      <c r="L55" s="8" t="s">
        <v>265</v>
      </c>
      <c r="M55" s="105"/>
    </row>
    <row r="56" spans="1:13" x14ac:dyDescent="0.35">
      <c r="A56" s="23" t="str">
        <f t="shared" si="5"/>
        <v>ambitions_2019</v>
      </c>
      <c r="B56" s="67" t="s">
        <v>266</v>
      </c>
      <c r="C56" s="8" t="s">
        <v>264</v>
      </c>
      <c r="D56" s="8"/>
      <c r="E56" s="8"/>
      <c r="L56" s="8" t="s">
        <v>265</v>
      </c>
      <c r="M56" s="105"/>
    </row>
    <row r="57" spans="1:13" x14ac:dyDescent="0.35">
      <c r="A57" s="23" t="str">
        <f t="shared" si="5"/>
        <v>ambitions_2019</v>
      </c>
      <c r="B57" s="67" t="s">
        <v>255</v>
      </c>
      <c r="C57" s="8" t="s">
        <v>267</v>
      </c>
      <c r="D57" s="8">
        <v>12286.033869999999</v>
      </c>
      <c r="E57" s="8">
        <v>11397.07964</v>
      </c>
      <c r="F57">
        <v>8587.8391360000005</v>
      </c>
      <c r="G57">
        <v>7192.4046479999997</v>
      </c>
      <c r="H57">
        <v>6742.8793580000001</v>
      </c>
      <c r="I57">
        <v>6293.3540670000002</v>
      </c>
      <c r="J57">
        <v>5843.8287769999997</v>
      </c>
      <c r="K57">
        <v>5394.3034859999998</v>
      </c>
      <c r="L57" s="8" t="s">
        <v>258</v>
      </c>
      <c r="M57" s="105"/>
    </row>
    <row r="58" spans="1:13" x14ac:dyDescent="0.35">
      <c r="A58" s="23" t="str">
        <f t="shared" si="5"/>
        <v>ambitions_2019</v>
      </c>
      <c r="B58" s="67" t="s">
        <v>268</v>
      </c>
      <c r="C58" s="8" t="s">
        <v>267</v>
      </c>
      <c r="D58" s="8">
        <v>0</v>
      </c>
      <c r="E58" s="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s="8" t="s">
        <v>269</v>
      </c>
      <c r="M58" s="105"/>
    </row>
    <row r="59" spans="1:13" x14ac:dyDescent="0.35">
      <c r="A59" s="23" t="str">
        <f t="shared" si="5"/>
        <v>ambitions_2019</v>
      </c>
      <c r="B59" s="67" t="s">
        <v>163</v>
      </c>
      <c r="C59" s="8" t="s">
        <v>267</v>
      </c>
      <c r="D59" s="137">
        <v>52707.754730000001</v>
      </c>
      <c r="E59" s="137">
        <v>52707.754730000001</v>
      </c>
      <c r="F59" s="137">
        <v>52707.754730000001</v>
      </c>
      <c r="G59" s="137">
        <v>52707.754730000001</v>
      </c>
      <c r="H59" s="137">
        <v>52707.754730000001</v>
      </c>
      <c r="I59" s="137">
        <v>52707.754730000001</v>
      </c>
      <c r="J59" s="137">
        <v>52707.754730000001</v>
      </c>
      <c r="K59" s="137">
        <v>52707.754730000001</v>
      </c>
      <c r="L59" s="8" t="s">
        <v>258</v>
      </c>
      <c r="M59" s="105"/>
    </row>
    <row r="60" spans="1:13" x14ac:dyDescent="0.35">
      <c r="A60" s="23" t="str">
        <f t="shared" ref="A60:A89" si="9">A59</f>
        <v>ambitions_2019</v>
      </c>
      <c r="B60" s="67" t="s">
        <v>227</v>
      </c>
      <c r="C60" s="8" t="s">
        <v>267</v>
      </c>
      <c r="D60" s="137">
        <v>12198.93492</v>
      </c>
      <c r="E60" s="137">
        <v>12198.93492</v>
      </c>
      <c r="F60" s="137">
        <v>12198.93492</v>
      </c>
      <c r="G60" s="137">
        <v>12198.93492</v>
      </c>
      <c r="H60" s="137">
        <v>12198.93492</v>
      </c>
      <c r="I60" s="137">
        <v>12198.93492</v>
      </c>
      <c r="J60" s="137">
        <v>12198.93492</v>
      </c>
      <c r="K60" s="137">
        <v>12198.93492</v>
      </c>
      <c r="L60" s="8" t="s">
        <v>258</v>
      </c>
      <c r="M60" s="105"/>
    </row>
    <row r="61" spans="1:13" x14ac:dyDescent="0.35">
      <c r="A61" s="23" t="str">
        <f t="shared" si="9"/>
        <v>ambitions_2019</v>
      </c>
      <c r="B61" s="67" t="s">
        <v>56</v>
      </c>
      <c r="C61" s="8" t="s">
        <v>267</v>
      </c>
      <c r="D61" s="137">
        <v>48188.416069999999</v>
      </c>
      <c r="E61" s="137">
        <v>48188.416069999999</v>
      </c>
      <c r="F61" s="137">
        <v>48188.416069999999</v>
      </c>
      <c r="G61" s="137">
        <v>48188.416069999999</v>
      </c>
      <c r="H61" s="137">
        <v>48188.416069999999</v>
      </c>
      <c r="I61" s="137">
        <v>48188.416069999999</v>
      </c>
      <c r="J61" s="137">
        <v>48188.416069999999</v>
      </c>
      <c r="K61" s="137">
        <v>48188.416069999999</v>
      </c>
      <c r="L61" s="8" t="s">
        <v>258</v>
      </c>
      <c r="M61" s="105"/>
    </row>
    <row r="62" spans="1:13" x14ac:dyDescent="0.35">
      <c r="A62" s="23" t="str">
        <f t="shared" si="9"/>
        <v>ambitions_2019</v>
      </c>
      <c r="B62" s="67" t="s">
        <v>120</v>
      </c>
      <c r="C62" s="8" t="s">
        <v>267</v>
      </c>
      <c r="D62" s="138">
        <v>126012.6516</v>
      </c>
      <c r="E62" s="138">
        <v>120571.6629</v>
      </c>
      <c r="F62" s="138">
        <v>98228.262260000003</v>
      </c>
      <c r="G62" s="138">
        <v>83707.864979999998</v>
      </c>
      <c r="H62" s="138">
        <v>74928.170740000001</v>
      </c>
      <c r="I62" s="138">
        <v>70234.076790000006</v>
      </c>
      <c r="J62" s="138">
        <v>67921.800889999999</v>
      </c>
      <c r="K62" s="138">
        <v>66343.194480000006</v>
      </c>
      <c r="L62" s="8" t="s">
        <v>258</v>
      </c>
      <c r="M62" s="105"/>
    </row>
    <row r="63" spans="1:13" x14ac:dyDescent="0.35">
      <c r="A63" s="23" t="str">
        <f t="shared" si="9"/>
        <v>ambitions_2019</v>
      </c>
      <c r="B63" s="67" t="s">
        <v>248</v>
      </c>
      <c r="C63" s="8" t="s">
        <v>267</v>
      </c>
      <c r="D63" s="8">
        <v>400</v>
      </c>
      <c r="E63" s="8">
        <v>400</v>
      </c>
      <c r="F63">
        <v>400</v>
      </c>
      <c r="G63">
        <v>400</v>
      </c>
      <c r="H63">
        <v>400</v>
      </c>
      <c r="I63">
        <v>400</v>
      </c>
      <c r="J63">
        <v>400</v>
      </c>
      <c r="K63">
        <v>400</v>
      </c>
      <c r="L63" s="8" t="s">
        <v>258</v>
      </c>
      <c r="M63" s="105"/>
    </row>
    <row r="64" spans="1:13" x14ac:dyDescent="0.35">
      <c r="A64" s="23" t="str">
        <f t="shared" si="9"/>
        <v>ambitions_2019</v>
      </c>
      <c r="B64" s="67" t="s">
        <v>260</v>
      </c>
      <c r="C64" s="8" t="s">
        <v>267</v>
      </c>
      <c r="D64" s="8">
        <v>6000</v>
      </c>
      <c r="E64" s="8">
        <v>6000</v>
      </c>
      <c r="F64">
        <v>6000</v>
      </c>
      <c r="G64">
        <v>6000</v>
      </c>
      <c r="H64">
        <v>6000</v>
      </c>
      <c r="I64">
        <v>6000</v>
      </c>
      <c r="J64">
        <v>6000</v>
      </c>
      <c r="K64">
        <v>6000</v>
      </c>
      <c r="L64" s="8" t="s">
        <v>270</v>
      </c>
      <c r="M64" s="105"/>
    </row>
    <row r="65" spans="1:13" x14ac:dyDescent="0.35">
      <c r="A65" s="23" t="str">
        <f t="shared" si="9"/>
        <v>ambitions_2019</v>
      </c>
      <c r="B65" s="67" t="s">
        <v>261</v>
      </c>
      <c r="C65" s="8" t="s">
        <v>267</v>
      </c>
      <c r="D65" s="8"/>
      <c r="E65" s="8"/>
      <c r="L65" s="8" t="s">
        <v>271</v>
      </c>
      <c r="M65" s="105"/>
    </row>
    <row r="66" spans="1:13" x14ac:dyDescent="0.35">
      <c r="A66" s="23" t="str">
        <f t="shared" si="9"/>
        <v>ambitions_2019</v>
      </c>
      <c r="B66" s="67" t="s">
        <v>262</v>
      </c>
      <c r="C66" s="8" t="s">
        <v>267</v>
      </c>
      <c r="D66" s="8">
        <v>6000</v>
      </c>
      <c r="E66" s="8">
        <v>6000</v>
      </c>
      <c r="F66">
        <v>6000</v>
      </c>
      <c r="G66">
        <v>6000</v>
      </c>
      <c r="H66">
        <v>6000</v>
      </c>
      <c r="I66">
        <v>6000</v>
      </c>
      <c r="J66">
        <v>6000</v>
      </c>
      <c r="K66">
        <v>6000</v>
      </c>
      <c r="L66" s="8" t="s">
        <v>270</v>
      </c>
      <c r="M66" s="105"/>
    </row>
    <row r="67" spans="1:13" x14ac:dyDescent="0.35">
      <c r="A67" s="23" t="str">
        <f t="shared" si="9"/>
        <v>ambitions_2019</v>
      </c>
      <c r="B67" s="67" t="s">
        <v>263</v>
      </c>
      <c r="C67" s="8" t="s">
        <v>267</v>
      </c>
      <c r="D67" s="8"/>
      <c r="E67" s="8"/>
      <c r="L67" s="8" t="s">
        <v>270</v>
      </c>
      <c r="M67" s="105"/>
    </row>
    <row r="68" spans="1:13" x14ac:dyDescent="0.35">
      <c r="A68" s="23" t="str">
        <f t="shared" si="9"/>
        <v>ambitions_2019</v>
      </c>
      <c r="B68" s="67" t="s">
        <v>93</v>
      </c>
      <c r="C68" s="8" t="s">
        <v>267</v>
      </c>
      <c r="D68" s="138">
        <v>94145.259030000001</v>
      </c>
      <c r="E68" s="138">
        <v>93963.861610000007</v>
      </c>
      <c r="F68" s="138">
        <v>93056.874530000001</v>
      </c>
      <c r="G68" s="138">
        <v>92149.887449999995</v>
      </c>
      <c r="H68" s="138">
        <v>91968.490030000001</v>
      </c>
      <c r="I68" s="138">
        <v>91968.490030000001</v>
      </c>
      <c r="J68" s="138">
        <v>91968.490030000001</v>
      </c>
      <c r="K68" s="138">
        <v>91968.490030000001</v>
      </c>
      <c r="L68" s="8" t="s">
        <v>258</v>
      </c>
      <c r="M68" s="105"/>
    </row>
    <row r="69" spans="1:13" x14ac:dyDescent="0.35">
      <c r="A69" s="23" t="str">
        <f t="shared" si="9"/>
        <v>ambitions_2019</v>
      </c>
      <c r="B69" s="67" t="s">
        <v>228</v>
      </c>
      <c r="C69" s="8" t="s">
        <v>267</v>
      </c>
      <c r="D69" s="138">
        <v>10753.788920000001</v>
      </c>
      <c r="E69" s="138">
        <v>10753.788920000001</v>
      </c>
      <c r="F69" s="138">
        <v>10753.788920000001</v>
      </c>
      <c r="G69" s="138">
        <v>10753.788920000001</v>
      </c>
      <c r="H69" s="138">
        <v>10753.788920000001</v>
      </c>
      <c r="I69" s="138">
        <v>10753.788920000001</v>
      </c>
      <c r="J69" s="138">
        <v>10753.788920000001</v>
      </c>
      <c r="K69" s="138">
        <v>10753.788920000001</v>
      </c>
      <c r="L69" s="8" t="s">
        <v>258</v>
      </c>
      <c r="M69" s="105"/>
    </row>
    <row r="70" spans="1:13" x14ac:dyDescent="0.35">
      <c r="A70" s="23" t="str">
        <f t="shared" si="9"/>
        <v>ambitions_2019</v>
      </c>
      <c r="B70" s="67" t="s">
        <v>91</v>
      </c>
      <c r="C70" s="8" t="s">
        <v>267</v>
      </c>
      <c r="D70" s="137">
        <v>14691</v>
      </c>
      <c r="E70" s="137">
        <v>14431</v>
      </c>
      <c r="F70" s="138">
        <v>13131</v>
      </c>
      <c r="G70" s="138">
        <v>11831</v>
      </c>
      <c r="H70" s="138">
        <v>11190</v>
      </c>
      <c r="I70" s="138">
        <v>10544</v>
      </c>
      <c r="J70" s="138">
        <v>9893</v>
      </c>
      <c r="K70" s="138">
        <v>9238</v>
      </c>
      <c r="L70" s="8" t="s">
        <v>258</v>
      </c>
      <c r="M70" s="105"/>
    </row>
    <row r="71" spans="1:13" x14ac:dyDescent="0.35">
      <c r="A71" s="23" t="str">
        <f t="shared" si="9"/>
        <v>ambitions_2019</v>
      </c>
      <c r="B71" s="67" t="s">
        <v>95</v>
      </c>
      <c r="C71" s="8" t="s">
        <v>267</v>
      </c>
      <c r="D71" s="138">
        <v>30777.19181</v>
      </c>
      <c r="E71" s="138">
        <v>30777.19181</v>
      </c>
      <c r="F71" s="138">
        <v>30777.19181</v>
      </c>
      <c r="G71" s="138">
        <v>30777.19181</v>
      </c>
      <c r="H71" s="138">
        <v>30777.19181</v>
      </c>
      <c r="I71" s="138">
        <v>30777.19181</v>
      </c>
      <c r="J71" s="138">
        <v>30777.19181</v>
      </c>
      <c r="K71" s="138">
        <v>30777.19181</v>
      </c>
      <c r="L71" s="8" t="s">
        <v>258</v>
      </c>
      <c r="M71" s="105"/>
    </row>
    <row r="72" spans="1:13" x14ac:dyDescent="0.35">
      <c r="A72" s="23" t="str">
        <f t="shared" si="9"/>
        <v>ambitions_2019</v>
      </c>
      <c r="B72" s="67" t="s">
        <v>100</v>
      </c>
      <c r="C72" s="8" t="s">
        <v>267</v>
      </c>
      <c r="D72" s="138">
        <v>74339.707999999999</v>
      </c>
      <c r="E72" s="138">
        <v>74339.707999999999</v>
      </c>
      <c r="F72" s="138">
        <v>74339.707999999999</v>
      </c>
      <c r="G72" s="138">
        <v>74339.707999999999</v>
      </c>
      <c r="H72" s="138">
        <v>74339.707999999999</v>
      </c>
      <c r="I72" s="138">
        <v>74339.707999999999</v>
      </c>
      <c r="J72" s="138">
        <v>74339.707999999999</v>
      </c>
      <c r="K72" s="138">
        <v>74339.707999999999</v>
      </c>
      <c r="L72" s="8" t="s">
        <v>258</v>
      </c>
      <c r="M72" s="105"/>
    </row>
    <row r="73" spans="1:13" x14ac:dyDescent="0.35">
      <c r="A73" s="23" t="str">
        <f t="shared" si="9"/>
        <v>ambitions_2019</v>
      </c>
      <c r="B73" s="67" t="s">
        <v>218</v>
      </c>
      <c r="C73" s="8" t="s">
        <v>267</v>
      </c>
      <c r="D73" s="138">
        <v>74339.707999999999</v>
      </c>
      <c r="E73" s="138">
        <v>74339.707999999999</v>
      </c>
      <c r="F73" s="138">
        <v>74339.707999999999</v>
      </c>
      <c r="G73" s="138">
        <v>74339.707999999999</v>
      </c>
      <c r="H73" s="138">
        <v>74339.707999999999</v>
      </c>
      <c r="I73" s="138">
        <v>74339.707999999999</v>
      </c>
      <c r="J73" s="138">
        <v>74339.707999999999</v>
      </c>
      <c r="K73" s="138">
        <v>74339.707999999999</v>
      </c>
      <c r="L73" s="8" t="s">
        <v>258</v>
      </c>
      <c r="M73" s="105"/>
    </row>
    <row r="74" spans="1:13" x14ac:dyDescent="0.35">
      <c r="A74" s="23" t="str">
        <f t="shared" si="9"/>
        <v>ambitions_2019</v>
      </c>
      <c r="B74" s="67" t="s">
        <v>110</v>
      </c>
      <c r="C74" s="8" t="s">
        <v>267</v>
      </c>
      <c r="D74" s="8">
        <v>8746</v>
      </c>
      <c r="E74" s="8">
        <v>8206</v>
      </c>
      <c r="F74">
        <v>6671</v>
      </c>
      <c r="G74">
        <v>5136</v>
      </c>
      <c r="H74">
        <v>4402</v>
      </c>
      <c r="I74">
        <v>3844</v>
      </c>
      <c r="J74">
        <v>3506</v>
      </c>
      <c r="K74">
        <v>3238</v>
      </c>
      <c r="L74" s="8" t="s">
        <v>258</v>
      </c>
      <c r="M74" s="105"/>
    </row>
    <row r="75" spans="1:13" x14ac:dyDescent="0.35">
      <c r="A75" s="23" t="str">
        <f t="shared" si="9"/>
        <v>ambitions_2019</v>
      </c>
      <c r="B75" s="67" t="s">
        <v>251</v>
      </c>
      <c r="C75" s="8" t="s">
        <v>267</v>
      </c>
      <c r="D75" s="8">
        <v>8746</v>
      </c>
      <c r="E75" s="8">
        <v>8206</v>
      </c>
      <c r="F75">
        <v>6671</v>
      </c>
      <c r="G75">
        <v>5136</v>
      </c>
      <c r="H75">
        <v>4402</v>
      </c>
      <c r="I75">
        <v>3844</v>
      </c>
      <c r="J75">
        <v>3506</v>
      </c>
      <c r="K75">
        <v>3238</v>
      </c>
      <c r="L75" s="8" t="s">
        <v>258</v>
      </c>
      <c r="M75" s="105"/>
    </row>
    <row r="76" spans="1:13" x14ac:dyDescent="0.35">
      <c r="A76" s="23" t="str">
        <f t="shared" si="9"/>
        <v>ambitions_2019</v>
      </c>
      <c r="B76" s="67" t="s">
        <v>252</v>
      </c>
      <c r="C76" s="8" t="s">
        <v>267</v>
      </c>
      <c r="D76" s="8">
        <v>8746</v>
      </c>
      <c r="E76" s="8">
        <v>8206</v>
      </c>
      <c r="F76">
        <v>6671</v>
      </c>
      <c r="G76">
        <v>5136</v>
      </c>
      <c r="H76">
        <v>4402</v>
      </c>
      <c r="I76">
        <v>3844</v>
      </c>
      <c r="J76">
        <v>3506</v>
      </c>
      <c r="K76">
        <v>3238</v>
      </c>
      <c r="L76" s="8" t="s">
        <v>258</v>
      </c>
      <c r="M76" s="105"/>
    </row>
    <row r="77" spans="1:13" x14ac:dyDescent="0.35">
      <c r="A77" s="23" t="str">
        <f t="shared" si="9"/>
        <v>ambitions_2019</v>
      </c>
      <c r="B77" s="67" t="s">
        <v>255</v>
      </c>
      <c r="C77" s="8" t="s">
        <v>272</v>
      </c>
      <c r="D77" s="8">
        <f>F77</f>
        <v>20</v>
      </c>
      <c r="E77" s="8">
        <v>20</v>
      </c>
      <c r="F77">
        <v>20</v>
      </c>
      <c r="G77">
        <v>20</v>
      </c>
      <c r="H77">
        <v>20</v>
      </c>
      <c r="I77">
        <v>20</v>
      </c>
      <c r="J77">
        <v>20</v>
      </c>
      <c r="K77">
        <v>20</v>
      </c>
      <c r="L77" s="8" t="s">
        <v>273</v>
      </c>
      <c r="M77" s="105"/>
    </row>
    <row r="78" spans="1:13" x14ac:dyDescent="0.35">
      <c r="A78" s="23" t="str">
        <f t="shared" si="9"/>
        <v>ambitions_2019</v>
      </c>
      <c r="B78" s="67" t="s">
        <v>268</v>
      </c>
      <c r="C78" s="8" t="s">
        <v>272</v>
      </c>
      <c r="D78" s="8">
        <f>F78</f>
        <v>20</v>
      </c>
      <c r="E78" s="8">
        <v>20</v>
      </c>
      <c r="F78">
        <v>20</v>
      </c>
      <c r="G78">
        <v>20</v>
      </c>
      <c r="H78">
        <v>20</v>
      </c>
      <c r="I78">
        <v>20</v>
      </c>
      <c r="J78">
        <v>20</v>
      </c>
      <c r="K78">
        <v>20</v>
      </c>
      <c r="L78" s="8" t="s">
        <v>273</v>
      </c>
      <c r="M78" s="105"/>
    </row>
    <row r="79" spans="1:13" x14ac:dyDescent="0.35">
      <c r="A79" s="23" t="str">
        <f t="shared" si="9"/>
        <v>ambitions_2019</v>
      </c>
      <c r="B79" s="67" t="s">
        <v>163</v>
      </c>
      <c r="C79" s="8" t="s">
        <v>272</v>
      </c>
      <c r="D79" s="8">
        <v>30</v>
      </c>
      <c r="E79" s="8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 s="8" t="s">
        <v>273</v>
      </c>
      <c r="M79" s="105"/>
    </row>
    <row r="80" spans="1:13" x14ac:dyDescent="0.35">
      <c r="A80" s="23" t="str">
        <f t="shared" si="9"/>
        <v>ambitions_2019</v>
      </c>
      <c r="B80" s="67" t="s">
        <v>227</v>
      </c>
      <c r="C80" s="8" t="s">
        <v>272</v>
      </c>
      <c r="D80" s="8">
        <f>F80</f>
        <v>30</v>
      </c>
      <c r="E80" s="8">
        <v>30</v>
      </c>
      <c r="F80">
        <v>30</v>
      </c>
      <c r="G80">
        <v>30</v>
      </c>
      <c r="H80">
        <v>30</v>
      </c>
      <c r="I80">
        <v>30</v>
      </c>
      <c r="J80">
        <v>30</v>
      </c>
      <c r="K80">
        <v>30</v>
      </c>
      <c r="L80" s="8" t="s">
        <v>273</v>
      </c>
      <c r="M80" s="105"/>
    </row>
    <row r="81" spans="1:13" x14ac:dyDescent="0.35">
      <c r="A81" s="23" t="str">
        <f t="shared" si="9"/>
        <v>ambitions_2019</v>
      </c>
      <c r="B81" s="67" t="s">
        <v>56</v>
      </c>
      <c r="C81" s="8" t="s">
        <v>272</v>
      </c>
      <c r="D81" s="8">
        <v>50</v>
      </c>
      <c r="E81" s="8">
        <v>50</v>
      </c>
      <c r="F81">
        <v>50</v>
      </c>
      <c r="G81">
        <v>50</v>
      </c>
      <c r="H81">
        <v>50</v>
      </c>
      <c r="I81">
        <v>50</v>
      </c>
      <c r="J81">
        <v>50</v>
      </c>
      <c r="K81">
        <v>50</v>
      </c>
      <c r="L81" s="8" t="s">
        <v>273</v>
      </c>
      <c r="M81" s="105"/>
    </row>
    <row r="82" spans="1:13" x14ac:dyDescent="0.35">
      <c r="A82" s="23" t="str">
        <f t="shared" si="9"/>
        <v>ambitions_2019</v>
      </c>
      <c r="B82" s="67" t="s">
        <v>120</v>
      </c>
      <c r="C82" s="8" t="s">
        <v>272</v>
      </c>
      <c r="D82" s="8">
        <f>F82</f>
        <v>30</v>
      </c>
      <c r="E82" s="8">
        <v>30</v>
      </c>
      <c r="F82">
        <v>30</v>
      </c>
      <c r="G82">
        <v>30</v>
      </c>
      <c r="H82">
        <v>30</v>
      </c>
      <c r="I82">
        <v>30</v>
      </c>
      <c r="J82">
        <v>30</v>
      </c>
      <c r="K82">
        <v>30</v>
      </c>
      <c r="L82" s="8" t="s">
        <v>273</v>
      </c>
      <c r="M82" s="105"/>
    </row>
    <row r="83" spans="1:13" x14ac:dyDescent="0.35">
      <c r="A83" s="23" t="str">
        <f t="shared" si="9"/>
        <v>ambitions_2019</v>
      </c>
      <c r="B83" s="67" t="s">
        <v>248</v>
      </c>
      <c r="C83" s="8" t="s">
        <v>272</v>
      </c>
      <c r="D83" s="8">
        <v>30</v>
      </c>
      <c r="E83" s="8">
        <v>30</v>
      </c>
      <c r="F83">
        <v>30</v>
      </c>
      <c r="G83">
        <v>30</v>
      </c>
      <c r="H83">
        <v>30</v>
      </c>
      <c r="I83">
        <v>30</v>
      </c>
      <c r="J83">
        <v>30</v>
      </c>
      <c r="K83">
        <v>30</v>
      </c>
      <c r="L83" s="8" t="s">
        <v>273</v>
      </c>
      <c r="M83" s="105"/>
    </row>
    <row r="84" spans="1:13" x14ac:dyDescent="0.35">
      <c r="A84" s="23" t="str">
        <f t="shared" si="9"/>
        <v>ambitions_2019</v>
      </c>
      <c r="B84" s="67" t="s">
        <v>260</v>
      </c>
      <c r="C84" s="8" t="s">
        <v>272</v>
      </c>
      <c r="D84" s="8">
        <f>F84</f>
        <v>40</v>
      </c>
      <c r="E84" s="8">
        <v>40</v>
      </c>
      <c r="F84">
        <v>40</v>
      </c>
      <c r="G84">
        <v>40</v>
      </c>
      <c r="H84">
        <v>40</v>
      </c>
      <c r="I84">
        <v>40</v>
      </c>
      <c r="J84">
        <v>40</v>
      </c>
      <c r="K84">
        <v>40</v>
      </c>
      <c r="L84" s="8" t="s">
        <v>273</v>
      </c>
      <c r="M84" s="105"/>
    </row>
    <row r="85" spans="1:13" x14ac:dyDescent="0.35">
      <c r="A85" s="23" t="str">
        <f t="shared" si="9"/>
        <v>ambitions_2019</v>
      </c>
      <c r="B85" s="67" t="s">
        <v>261</v>
      </c>
      <c r="C85" s="8" t="s">
        <v>272</v>
      </c>
      <c r="D85" s="8">
        <f>F85</f>
        <v>40</v>
      </c>
      <c r="E85" s="8">
        <v>40</v>
      </c>
      <c r="F85">
        <v>40</v>
      </c>
      <c r="G85">
        <v>40</v>
      </c>
      <c r="H85">
        <v>40</v>
      </c>
      <c r="I85">
        <v>40</v>
      </c>
      <c r="J85">
        <v>40</v>
      </c>
      <c r="K85">
        <v>40</v>
      </c>
      <c r="L85" s="8" t="s">
        <v>273</v>
      </c>
      <c r="M85" s="105"/>
    </row>
    <row r="86" spans="1:13" x14ac:dyDescent="0.35">
      <c r="A86" s="23" t="str">
        <f t="shared" si="9"/>
        <v>ambitions_2019</v>
      </c>
      <c r="B86" s="67" t="s">
        <v>262</v>
      </c>
      <c r="C86" s="8" t="s">
        <v>272</v>
      </c>
      <c r="D86" s="8">
        <f>F86</f>
        <v>40</v>
      </c>
      <c r="E86" s="8">
        <v>40</v>
      </c>
      <c r="F86">
        <v>40</v>
      </c>
      <c r="G86">
        <v>40</v>
      </c>
      <c r="H86">
        <v>40</v>
      </c>
      <c r="I86">
        <v>40</v>
      </c>
      <c r="J86">
        <v>40</v>
      </c>
      <c r="K86">
        <v>40</v>
      </c>
      <c r="L86" s="8" t="s">
        <v>273</v>
      </c>
      <c r="M86" s="105"/>
    </row>
    <row r="87" spans="1:13" x14ac:dyDescent="0.35">
      <c r="A87" s="23" t="str">
        <f t="shared" si="9"/>
        <v>ambitions_2019</v>
      </c>
      <c r="B87" s="67" t="s">
        <v>263</v>
      </c>
      <c r="C87" s="8" t="s">
        <v>272</v>
      </c>
      <c r="D87" s="8">
        <f>F87</f>
        <v>40</v>
      </c>
      <c r="E87" s="8">
        <v>40</v>
      </c>
      <c r="F87">
        <v>40</v>
      </c>
      <c r="G87">
        <v>40</v>
      </c>
      <c r="H87">
        <v>40</v>
      </c>
      <c r="I87">
        <v>40</v>
      </c>
      <c r="J87">
        <v>40</v>
      </c>
      <c r="K87">
        <v>40</v>
      </c>
      <c r="L87" s="8" t="s">
        <v>273</v>
      </c>
      <c r="M87" s="105"/>
    </row>
    <row r="88" spans="1:13" x14ac:dyDescent="0.35">
      <c r="A88" s="23" t="str">
        <f t="shared" si="9"/>
        <v>ambitions_2019</v>
      </c>
      <c r="B88" s="67" t="s">
        <v>100</v>
      </c>
      <c r="C88" s="8" t="s">
        <v>272</v>
      </c>
      <c r="D88" s="8">
        <v>60</v>
      </c>
      <c r="E88" s="8">
        <v>60</v>
      </c>
      <c r="F88">
        <v>60</v>
      </c>
      <c r="G88">
        <v>60</v>
      </c>
      <c r="H88">
        <v>60</v>
      </c>
      <c r="I88">
        <v>60</v>
      </c>
      <c r="J88">
        <v>60</v>
      </c>
      <c r="K88">
        <v>60</v>
      </c>
      <c r="L88" s="8" t="s">
        <v>273</v>
      </c>
      <c r="M88" s="105"/>
    </row>
    <row r="89" spans="1:13" x14ac:dyDescent="0.35">
      <c r="A89" s="23" t="str">
        <f t="shared" si="9"/>
        <v>ambitions_2019</v>
      </c>
      <c r="B89" s="67" t="s">
        <v>218</v>
      </c>
      <c r="C89" s="8" t="s">
        <v>272</v>
      </c>
      <c r="D89" s="8">
        <v>60</v>
      </c>
      <c r="E89" s="8">
        <v>60</v>
      </c>
      <c r="F89">
        <v>60</v>
      </c>
      <c r="G89">
        <v>60</v>
      </c>
      <c r="H89">
        <v>60</v>
      </c>
      <c r="I89">
        <v>60</v>
      </c>
      <c r="J89">
        <v>60</v>
      </c>
      <c r="K89">
        <v>60</v>
      </c>
      <c r="L89" s="8" t="s">
        <v>273</v>
      </c>
      <c r="M89" s="105"/>
    </row>
    <row r="90" spans="1:13" x14ac:dyDescent="0.35">
      <c r="A90" s="23" t="str">
        <f>A88</f>
        <v>ambitions_2019</v>
      </c>
      <c r="B90" s="67" t="s">
        <v>93</v>
      </c>
      <c r="C90" s="8" t="s">
        <v>272</v>
      </c>
      <c r="D90" s="8">
        <f>F90</f>
        <v>60</v>
      </c>
      <c r="E90" s="8">
        <v>60</v>
      </c>
      <c r="F90">
        <v>60</v>
      </c>
      <c r="G90">
        <v>60</v>
      </c>
      <c r="H90">
        <v>60</v>
      </c>
      <c r="I90">
        <v>60</v>
      </c>
      <c r="J90">
        <v>60</v>
      </c>
      <c r="K90">
        <v>60</v>
      </c>
      <c r="L90" s="8" t="s">
        <v>273</v>
      </c>
      <c r="M90" s="105"/>
    </row>
    <row r="91" spans="1:13" x14ac:dyDescent="0.35">
      <c r="A91" s="23" t="str">
        <f t="shared" ref="A91:A105" si="10">A90</f>
        <v>ambitions_2019</v>
      </c>
      <c r="B91" s="67" t="s">
        <v>228</v>
      </c>
      <c r="C91" s="8" t="s">
        <v>272</v>
      </c>
      <c r="D91" s="8">
        <f>F91</f>
        <v>30</v>
      </c>
      <c r="E91" s="8">
        <v>30</v>
      </c>
      <c r="F91">
        <v>30</v>
      </c>
      <c r="G91">
        <v>30</v>
      </c>
      <c r="H91">
        <v>30</v>
      </c>
      <c r="I91">
        <v>30</v>
      </c>
      <c r="J91">
        <v>30</v>
      </c>
      <c r="K91">
        <v>30</v>
      </c>
      <c r="L91" s="8" t="s">
        <v>273</v>
      </c>
      <c r="M91" s="105"/>
    </row>
    <row r="92" spans="1:13" x14ac:dyDescent="0.35">
      <c r="A92" s="23" t="str">
        <f t="shared" si="10"/>
        <v>ambitions_2019</v>
      </c>
      <c r="B92" s="67" t="s">
        <v>91</v>
      </c>
      <c r="C92" s="8" t="s">
        <v>272</v>
      </c>
      <c r="D92" s="8">
        <f>F92</f>
        <v>20</v>
      </c>
      <c r="E92" s="8">
        <v>20</v>
      </c>
      <c r="F92">
        <v>20</v>
      </c>
      <c r="G92">
        <v>20</v>
      </c>
      <c r="H92">
        <v>20</v>
      </c>
      <c r="I92">
        <v>20</v>
      </c>
      <c r="J92">
        <v>20</v>
      </c>
      <c r="K92">
        <v>20</v>
      </c>
      <c r="L92" s="8" t="s">
        <v>273</v>
      </c>
      <c r="M92" s="105"/>
    </row>
    <row r="93" spans="1:13" x14ac:dyDescent="0.35">
      <c r="A93" s="23" t="str">
        <f t="shared" si="10"/>
        <v>ambitions_2019</v>
      </c>
      <c r="B93" s="67" t="s">
        <v>95</v>
      </c>
      <c r="C93" s="8" t="s">
        <v>272</v>
      </c>
      <c r="D93" s="8">
        <v>50</v>
      </c>
      <c r="E93" s="8">
        <v>50</v>
      </c>
      <c r="F93">
        <v>50</v>
      </c>
      <c r="G93">
        <v>50</v>
      </c>
      <c r="H93">
        <v>50</v>
      </c>
      <c r="I93">
        <v>50</v>
      </c>
      <c r="J93">
        <v>50</v>
      </c>
      <c r="K93">
        <v>50</v>
      </c>
      <c r="L93" s="8" t="s">
        <v>273</v>
      </c>
      <c r="M93" s="105"/>
    </row>
    <row r="94" spans="1:13" x14ac:dyDescent="0.35">
      <c r="A94" s="23" t="str">
        <f t="shared" si="10"/>
        <v>ambitions_2019</v>
      </c>
      <c r="B94" s="67" t="s">
        <v>274</v>
      </c>
      <c r="C94" s="8" t="s">
        <v>272</v>
      </c>
      <c r="D94" s="8">
        <v>60</v>
      </c>
      <c r="E94" s="8">
        <v>60</v>
      </c>
      <c r="F94">
        <v>60</v>
      </c>
      <c r="G94">
        <v>60</v>
      </c>
      <c r="H94">
        <v>60</v>
      </c>
      <c r="I94">
        <v>60</v>
      </c>
      <c r="J94">
        <v>60</v>
      </c>
      <c r="K94">
        <v>60</v>
      </c>
      <c r="L94" s="8" t="s">
        <v>273</v>
      </c>
      <c r="M94" s="105"/>
    </row>
    <row r="95" spans="1:13" x14ac:dyDescent="0.35">
      <c r="A95" s="23" t="str">
        <f t="shared" si="10"/>
        <v>ambitions_2019</v>
      </c>
      <c r="B95" s="67" t="s">
        <v>110</v>
      </c>
      <c r="C95" s="8" t="s">
        <v>272</v>
      </c>
      <c r="D95" s="8">
        <f>F95</f>
        <v>25</v>
      </c>
      <c r="E95" s="8">
        <v>25</v>
      </c>
      <c r="F95">
        <v>25</v>
      </c>
      <c r="G95">
        <v>25</v>
      </c>
      <c r="H95">
        <v>25</v>
      </c>
      <c r="I95">
        <v>25</v>
      </c>
      <c r="J95">
        <v>25</v>
      </c>
      <c r="K95">
        <v>25</v>
      </c>
      <c r="L95" s="8" t="s">
        <v>273</v>
      </c>
      <c r="M95" s="105"/>
    </row>
    <row r="96" spans="1:13" x14ac:dyDescent="0.35">
      <c r="A96" s="23" t="str">
        <f t="shared" si="10"/>
        <v>ambitions_2019</v>
      </c>
      <c r="B96" s="67" t="s">
        <v>251</v>
      </c>
      <c r="C96" s="8" t="s">
        <v>272</v>
      </c>
      <c r="D96" s="8">
        <f>F96</f>
        <v>25</v>
      </c>
      <c r="E96" s="8">
        <v>25</v>
      </c>
      <c r="F96">
        <v>25</v>
      </c>
      <c r="G96">
        <v>25</v>
      </c>
      <c r="H96">
        <v>25</v>
      </c>
      <c r="I96">
        <v>25</v>
      </c>
      <c r="J96">
        <v>25</v>
      </c>
      <c r="K96">
        <v>25</v>
      </c>
      <c r="L96" s="8" t="s">
        <v>273</v>
      </c>
      <c r="M96" s="105"/>
    </row>
    <row r="97" spans="1:13" x14ac:dyDescent="0.35">
      <c r="A97" s="23" t="str">
        <f t="shared" si="10"/>
        <v>ambitions_2019</v>
      </c>
      <c r="B97" s="67" t="s">
        <v>252</v>
      </c>
      <c r="C97" s="8" t="s">
        <v>272</v>
      </c>
      <c r="D97" s="8">
        <f>F97</f>
        <v>25</v>
      </c>
      <c r="E97" s="8">
        <v>25</v>
      </c>
      <c r="F97">
        <v>25</v>
      </c>
      <c r="G97">
        <v>25</v>
      </c>
      <c r="H97">
        <v>25</v>
      </c>
      <c r="I97">
        <v>25</v>
      </c>
      <c r="J97">
        <v>25</v>
      </c>
      <c r="K97">
        <v>25</v>
      </c>
      <c r="L97" s="8" t="s">
        <v>273</v>
      </c>
      <c r="M97" s="105"/>
    </row>
    <row r="98" spans="1:13" x14ac:dyDescent="0.35">
      <c r="A98" s="23" t="str">
        <f t="shared" si="10"/>
        <v>ambitions_2019</v>
      </c>
      <c r="B98" s="67" t="s">
        <v>227</v>
      </c>
      <c r="C98" s="8" t="s">
        <v>275</v>
      </c>
      <c r="D98" s="8">
        <v>27</v>
      </c>
      <c r="E98" s="8">
        <v>27</v>
      </c>
      <c r="F98" s="8">
        <v>27</v>
      </c>
      <c r="G98" s="8">
        <v>27</v>
      </c>
      <c r="H98" s="8">
        <v>27</v>
      </c>
      <c r="I98" s="8">
        <v>27</v>
      </c>
      <c r="J98" s="8">
        <v>27</v>
      </c>
      <c r="K98" s="8">
        <v>27</v>
      </c>
      <c r="L98" s="8" t="s">
        <v>276</v>
      </c>
      <c r="M98" s="105"/>
    </row>
    <row r="99" spans="1:13" x14ac:dyDescent="0.35">
      <c r="A99" s="23" t="str">
        <f t="shared" si="10"/>
        <v>ambitions_2019</v>
      </c>
      <c r="B99" s="67" t="s">
        <v>56</v>
      </c>
      <c r="C99" s="8" t="s">
        <v>275</v>
      </c>
      <c r="D99" s="8">
        <v>98</v>
      </c>
      <c r="E99" s="8">
        <v>98</v>
      </c>
      <c r="F99" s="8">
        <v>98</v>
      </c>
      <c r="G99" s="8">
        <v>98</v>
      </c>
      <c r="H99" s="8">
        <v>98</v>
      </c>
      <c r="I99" s="8">
        <v>98</v>
      </c>
      <c r="J99" s="8">
        <v>98</v>
      </c>
      <c r="K99" s="8">
        <v>98</v>
      </c>
      <c r="L99" s="8" t="s">
        <v>276</v>
      </c>
      <c r="M99" s="105"/>
    </row>
    <row r="100" spans="1:13" x14ac:dyDescent="0.35">
      <c r="A100" s="23" t="str">
        <f t="shared" si="10"/>
        <v>ambitions_2019</v>
      </c>
      <c r="B100" s="67" t="s">
        <v>120</v>
      </c>
      <c r="C100" s="8" t="s">
        <v>275</v>
      </c>
      <c r="D100" s="8">
        <v>1</v>
      </c>
      <c r="E100" s="8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 s="8" t="s">
        <v>276</v>
      </c>
      <c r="M100" s="105"/>
    </row>
    <row r="101" spans="1:13" x14ac:dyDescent="0.35">
      <c r="A101" s="23" t="str">
        <f t="shared" si="10"/>
        <v>ambitions_2019</v>
      </c>
      <c r="B101" s="67" t="s">
        <v>248</v>
      </c>
      <c r="C101" s="8" t="s">
        <v>275</v>
      </c>
      <c r="D101" s="8">
        <f>F101</f>
        <v>3</v>
      </c>
      <c r="E101" s="8">
        <v>3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  <c r="L101" s="8" t="s">
        <v>277</v>
      </c>
      <c r="M101" s="105"/>
    </row>
    <row r="102" spans="1:13" x14ac:dyDescent="0.35">
      <c r="A102" s="23" t="str">
        <f t="shared" si="10"/>
        <v>ambitions_2019</v>
      </c>
      <c r="B102" s="67" t="s">
        <v>93</v>
      </c>
      <c r="C102" s="8" t="s">
        <v>275</v>
      </c>
      <c r="D102" s="8">
        <v>45</v>
      </c>
      <c r="E102" s="8">
        <v>45</v>
      </c>
      <c r="F102">
        <f>D102</f>
        <v>45</v>
      </c>
      <c r="G102">
        <f>F102</f>
        <v>45</v>
      </c>
      <c r="H102">
        <f>G102</f>
        <v>45</v>
      </c>
      <c r="I102">
        <f>H102</f>
        <v>45</v>
      </c>
      <c r="J102">
        <f>I102</f>
        <v>45</v>
      </c>
      <c r="K102">
        <f>J102</f>
        <v>45</v>
      </c>
      <c r="L102" s="8" t="s">
        <v>276</v>
      </c>
      <c r="M102" s="105"/>
    </row>
    <row r="103" spans="1:13" x14ac:dyDescent="0.35">
      <c r="A103" s="23" t="str">
        <f t="shared" si="10"/>
        <v>ambitions_2019</v>
      </c>
      <c r="B103" s="67" t="s">
        <v>228</v>
      </c>
      <c r="C103" s="8" t="s">
        <v>275</v>
      </c>
      <c r="D103" s="8">
        <v>3</v>
      </c>
      <c r="E103" s="8">
        <v>3</v>
      </c>
      <c r="F103">
        <v>3</v>
      </c>
      <c r="G103">
        <v>3</v>
      </c>
      <c r="H103">
        <v>3</v>
      </c>
      <c r="I103">
        <v>3</v>
      </c>
      <c r="J103">
        <v>3</v>
      </c>
      <c r="K103">
        <v>3</v>
      </c>
      <c r="L103" s="8" t="s">
        <v>276</v>
      </c>
      <c r="M103" s="105"/>
    </row>
    <row r="104" spans="1:13" x14ac:dyDescent="0.35">
      <c r="A104" s="23" t="str">
        <f t="shared" si="10"/>
        <v>ambitions_2019</v>
      </c>
      <c r="B104" s="67" t="s">
        <v>91</v>
      </c>
      <c r="C104" s="8" t="s">
        <v>275</v>
      </c>
      <c r="D104" s="8">
        <v>0.01</v>
      </c>
      <c r="E104" s="8">
        <v>0.01</v>
      </c>
      <c r="F104" s="8">
        <v>0.01</v>
      </c>
      <c r="G104" s="8">
        <v>0.01</v>
      </c>
      <c r="H104" s="8">
        <v>0.01</v>
      </c>
      <c r="I104" s="8">
        <v>0.01</v>
      </c>
      <c r="J104" s="8">
        <v>0.01</v>
      </c>
      <c r="K104" s="8">
        <v>0.01</v>
      </c>
      <c r="L104" s="8" t="s">
        <v>276</v>
      </c>
      <c r="M104" s="105"/>
    </row>
    <row r="105" spans="1:13" x14ac:dyDescent="0.35">
      <c r="A105" s="23" t="str">
        <f t="shared" si="10"/>
        <v>ambitions_2019</v>
      </c>
      <c r="B105" s="71" t="s">
        <v>110</v>
      </c>
      <c r="C105" s="56" t="s">
        <v>275</v>
      </c>
      <c r="D105" s="139">
        <v>0</v>
      </c>
      <c r="E105" s="139">
        <v>0</v>
      </c>
      <c r="F105" s="139">
        <v>0</v>
      </c>
      <c r="G105" s="139">
        <v>0</v>
      </c>
      <c r="H105" s="139">
        <v>0</v>
      </c>
      <c r="I105" s="139">
        <v>0</v>
      </c>
      <c r="J105" s="139">
        <v>0</v>
      </c>
      <c r="K105" s="139">
        <v>0</v>
      </c>
      <c r="L105" s="56" t="s">
        <v>276</v>
      </c>
      <c r="M105" s="140"/>
    </row>
  </sheetData>
  <autoFilter ref="A1:M120" xr:uid="{00000000-0009-0000-0000-000005000000}"/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5"/>
  <sheetViews>
    <sheetView zoomScaleNormal="100" workbookViewId="0">
      <selection activeCell="F17" sqref="F17"/>
    </sheetView>
  </sheetViews>
  <sheetFormatPr defaultColWidth="9.1796875" defaultRowHeight="14.5" x14ac:dyDescent="0.35"/>
  <cols>
    <col min="1" max="1" width="14.81640625" customWidth="1"/>
    <col min="2" max="2" width="15" customWidth="1"/>
    <col min="3" max="3" width="12.6328125" customWidth="1"/>
    <col min="5" max="5" width="10.81640625" customWidth="1"/>
    <col min="6" max="6" width="53.81640625" customWidth="1"/>
  </cols>
  <sheetData>
    <row r="1" spans="1:6" ht="17" x14ac:dyDescent="0.35">
      <c r="A1" s="127" t="s">
        <v>223</v>
      </c>
      <c r="B1" s="128" t="s">
        <v>278</v>
      </c>
      <c r="C1" s="129" t="s">
        <v>224</v>
      </c>
      <c r="D1" s="132"/>
      <c r="E1" s="129" t="s">
        <v>231</v>
      </c>
      <c r="F1" s="130" t="s">
        <v>244</v>
      </c>
    </row>
    <row r="2" spans="1:6" x14ac:dyDescent="0.35">
      <c r="A2" s="86" t="s">
        <v>11</v>
      </c>
      <c r="B2" s="131" t="s">
        <v>56</v>
      </c>
      <c r="C2" s="132" t="s">
        <v>245</v>
      </c>
      <c r="D2" s="132">
        <v>0.3</v>
      </c>
      <c r="E2" s="132" t="s">
        <v>246</v>
      </c>
      <c r="F2" s="133" t="s">
        <v>247</v>
      </c>
    </row>
    <row r="3" spans="1:6" x14ac:dyDescent="0.35">
      <c r="A3" s="23" t="str">
        <f>A2</f>
        <v>ambitions_2019</v>
      </c>
      <c r="B3" s="67" t="s">
        <v>120</v>
      </c>
      <c r="C3" s="8" t="s">
        <v>245</v>
      </c>
      <c r="D3">
        <v>0</v>
      </c>
      <c r="E3" s="8" t="s">
        <v>246</v>
      </c>
      <c r="F3" s="105" t="s">
        <v>247</v>
      </c>
    </row>
    <row r="4" spans="1:6" x14ac:dyDescent="0.35">
      <c r="A4" s="23" t="str">
        <f>A3</f>
        <v>ambitions_2019</v>
      </c>
      <c r="B4" s="67" t="s">
        <v>248</v>
      </c>
      <c r="C4" s="8" t="s">
        <v>245</v>
      </c>
      <c r="D4">
        <v>0.248</v>
      </c>
      <c r="E4" s="8" t="s">
        <v>246</v>
      </c>
      <c r="F4" s="105" t="s">
        <v>247</v>
      </c>
    </row>
    <row r="5" spans="1:6" x14ac:dyDescent="0.35">
      <c r="A5" s="23" t="str">
        <f>A4</f>
        <v>ambitions_2019</v>
      </c>
      <c r="B5" s="67" t="s">
        <v>103</v>
      </c>
      <c r="C5" s="8" t="s">
        <v>245</v>
      </c>
      <c r="D5" s="8">
        <v>0.1794</v>
      </c>
      <c r="E5" s="8" t="s">
        <v>246</v>
      </c>
      <c r="F5" s="105" t="s">
        <v>247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10411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model_setup</vt:lpstr>
      <vt:lpstr>existing_eskom</vt:lpstr>
      <vt:lpstr>existing_non_eskom</vt:lpstr>
      <vt:lpstr>new_build_limits</vt:lpstr>
      <vt:lpstr>projected_parameters</vt:lpstr>
      <vt:lpstr>costs</vt:lpstr>
      <vt:lpstr>carriers</vt:lpstr>
    </vt:vector>
  </TitlesOfParts>
  <Company>CSIR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JRCalitz</dc:creator>
  <dc:description/>
  <cp:lastModifiedBy>Peter Klein</cp:lastModifiedBy>
  <cp:revision>204</cp:revision>
  <dcterms:created xsi:type="dcterms:W3CDTF">2017-06-07T09:49:00Z</dcterms:created>
  <dcterms:modified xsi:type="dcterms:W3CDTF">2023-01-26T07:07:32Z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