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15" windowWidth="22695" windowHeight="10680"/>
  </bookViews>
  <sheets>
    <sheet name="ЗВЕДЕНИЙ" sheetId="2" r:id="rId1"/>
    <sheet name="СІЧЕНЬ" sheetId="1" r:id="rId2"/>
    <sheet name="ЛЮТИЙ" sheetId="4" r:id="rId3"/>
    <sheet name="БЕРЕЗЕНЬ" sheetId="5" r:id="rId4"/>
  </sheets>
  <definedNames>
    <definedName name="OLE_LINK1" localSheetId="3">БЕРЕЗЕНЬ!$B$32</definedName>
    <definedName name="OLE_LINK1" localSheetId="2">ЛЮТИЙ!$B$32</definedName>
    <definedName name="OLE_LINK1" localSheetId="1">СІЧЕНЬ!$B$32</definedName>
  </definedNames>
  <calcPr calcId="145621"/>
</workbook>
</file>

<file path=xl/calcChain.xml><?xml version="1.0" encoding="utf-8"?>
<calcChain xmlns="http://schemas.openxmlformats.org/spreadsheetml/2006/main">
  <c r="K31" i="2" l="1"/>
  <c r="N9" i="2"/>
  <c r="N12" i="2"/>
  <c r="N13" i="2"/>
  <c r="N16" i="2"/>
  <c r="N17" i="2"/>
  <c r="N18" i="2"/>
  <c r="N20" i="2"/>
  <c r="N21" i="2"/>
  <c r="N23" i="2"/>
  <c r="N24" i="2"/>
  <c r="N26" i="2"/>
  <c r="N27" i="2"/>
  <c r="N28" i="2"/>
  <c r="N29" i="2"/>
  <c r="N30" i="2"/>
  <c r="N32" i="2"/>
  <c r="N33" i="2"/>
  <c r="N34" i="2"/>
  <c r="N35" i="2"/>
  <c r="N36" i="2"/>
  <c r="N37" i="2"/>
  <c r="N38" i="2"/>
  <c r="N39" i="2"/>
  <c r="N40" i="2"/>
  <c r="N41" i="2"/>
  <c r="N42" i="2"/>
  <c r="N43" i="2"/>
  <c r="N45" i="2"/>
  <c r="N46" i="2"/>
  <c r="N47" i="2"/>
  <c r="N48" i="2"/>
  <c r="N50" i="2"/>
  <c r="N51" i="2"/>
  <c r="N52" i="2"/>
  <c r="N53" i="2"/>
  <c r="L9" i="2"/>
  <c r="L10" i="2"/>
  <c r="N10" i="2" s="1"/>
  <c r="L11" i="2"/>
  <c r="N11" i="2" s="1"/>
  <c r="L12" i="2"/>
  <c r="L13" i="2"/>
  <c r="L14" i="2"/>
  <c r="N14" i="2" s="1"/>
  <c r="L15" i="2"/>
  <c r="N15" i="2" s="1"/>
  <c r="L16" i="2"/>
  <c r="L17" i="2"/>
  <c r="L18" i="2"/>
  <c r="L19" i="2"/>
  <c r="N19" i="2" s="1"/>
  <c r="L20" i="2"/>
  <c r="L21" i="2"/>
  <c r="L22" i="2"/>
  <c r="N22" i="2" s="1"/>
  <c r="L23" i="2"/>
  <c r="L24" i="2"/>
  <c r="L25" i="2"/>
  <c r="N25" i="2" s="1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N44" i="2" s="1"/>
  <c r="L45" i="2"/>
  <c r="L46" i="2"/>
  <c r="L47" i="2"/>
  <c r="L48" i="2"/>
  <c r="L49" i="2"/>
  <c r="N49" i="2" s="1"/>
  <c r="L50" i="2"/>
  <c r="L51" i="2"/>
  <c r="L52" i="2"/>
  <c r="L53" i="2"/>
  <c r="L54" i="2"/>
  <c r="N54" i="2" s="1"/>
  <c r="L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8" i="2"/>
  <c r="G55" i="5"/>
  <c r="F55" i="5"/>
  <c r="L55" i="2" l="1"/>
  <c r="K55" i="2"/>
  <c r="N31" i="2"/>
  <c r="N8" i="2"/>
  <c r="N55" i="2" s="1"/>
  <c r="I51" i="2"/>
  <c r="I52" i="2"/>
  <c r="I53" i="2"/>
  <c r="I54" i="2"/>
  <c r="AJ53" i="2"/>
  <c r="AJ54" i="2"/>
  <c r="J53" i="2"/>
  <c r="J54" i="2"/>
  <c r="AJ52" i="2"/>
  <c r="J52" i="2"/>
  <c r="AI53" i="2"/>
  <c r="H53" i="2"/>
  <c r="H54" i="2"/>
  <c r="G53" i="2"/>
  <c r="G54" i="2"/>
  <c r="H52" i="2"/>
  <c r="G52" i="2"/>
  <c r="AI52" i="2"/>
  <c r="F55" i="4"/>
  <c r="G55" i="4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F52" i="1"/>
  <c r="H9" i="2"/>
  <c r="H10" i="2"/>
  <c r="J10" i="2" s="1"/>
  <c r="H11" i="2"/>
  <c r="J11" i="2" s="1"/>
  <c r="H12" i="2"/>
  <c r="H13" i="2"/>
  <c r="H14" i="2"/>
  <c r="J14" i="2" s="1"/>
  <c r="H15" i="2"/>
  <c r="J15" i="2" s="1"/>
  <c r="H16" i="2"/>
  <c r="H17" i="2"/>
  <c r="H18" i="2"/>
  <c r="J18" i="2" s="1"/>
  <c r="H19" i="2"/>
  <c r="J19" i="2" s="1"/>
  <c r="H20" i="2"/>
  <c r="H21" i="2"/>
  <c r="H22" i="2"/>
  <c r="J22" i="2" s="1"/>
  <c r="H23" i="2"/>
  <c r="J23" i="2" s="1"/>
  <c r="H24" i="2"/>
  <c r="H25" i="2"/>
  <c r="H26" i="2"/>
  <c r="J26" i="2" s="1"/>
  <c r="H27" i="2"/>
  <c r="J27" i="2" s="1"/>
  <c r="H28" i="2"/>
  <c r="H29" i="2"/>
  <c r="H30" i="2"/>
  <c r="J30" i="2" s="1"/>
  <c r="H31" i="2"/>
  <c r="J31" i="2" s="1"/>
  <c r="H32" i="2"/>
  <c r="H33" i="2"/>
  <c r="H34" i="2"/>
  <c r="J34" i="2" s="1"/>
  <c r="H35" i="2"/>
  <c r="J35" i="2" s="1"/>
  <c r="H36" i="2"/>
  <c r="H37" i="2"/>
  <c r="H38" i="2"/>
  <c r="J38" i="2" s="1"/>
  <c r="H39" i="2"/>
  <c r="J39" i="2" s="1"/>
  <c r="H40" i="2"/>
  <c r="H41" i="2"/>
  <c r="H42" i="2"/>
  <c r="J42" i="2" s="1"/>
  <c r="H43" i="2"/>
  <c r="J43" i="2" s="1"/>
  <c r="H44" i="2"/>
  <c r="H45" i="2"/>
  <c r="H46" i="2"/>
  <c r="J46" i="2" s="1"/>
  <c r="H47" i="2"/>
  <c r="J47" i="2" s="1"/>
  <c r="H48" i="2"/>
  <c r="H49" i="2"/>
  <c r="H50" i="2"/>
  <c r="J50" i="2" s="1"/>
  <c r="H51" i="2"/>
  <c r="J51" i="2" s="1"/>
  <c r="H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8" i="2"/>
  <c r="J49" i="2" l="1"/>
  <c r="J45" i="2"/>
  <c r="J41" i="2"/>
  <c r="J37" i="2"/>
  <c r="J33" i="2"/>
  <c r="J29" i="2"/>
  <c r="J25" i="2"/>
  <c r="J21" i="2"/>
  <c r="J17" i="2"/>
  <c r="J13" i="2"/>
  <c r="J9" i="2"/>
  <c r="AI51" i="2"/>
  <c r="J48" i="2"/>
  <c r="J44" i="2"/>
  <c r="J40" i="2"/>
  <c r="J36" i="2"/>
  <c r="J32" i="2"/>
  <c r="J28" i="2"/>
  <c r="J24" i="2"/>
  <c r="J20" i="2"/>
  <c r="J16" i="2"/>
  <c r="J12" i="2"/>
  <c r="G55" i="2"/>
  <c r="H55" i="2"/>
  <c r="AJ51" i="2"/>
  <c r="F55" i="2"/>
  <c r="G52" i="1"/>
  <c r="AJ50" i="2"/>
  <c r="AI50" i="2"/>
  <c r="AI54" i="2"/>
  <c r="I10" i="2" l="1"/>
  <c r="I39" i="2"/>
  <c r="I49" i="2"/>
  <c r="I36" i="2"/>
  <c r="I8" i="2"/>
  <c r="I32" i="2"/>
  <c r="I27" i="2"/>
  <c r="I29" i="2"/>
  <c r="I12" i="2"/>
  <c r="I17" i="2"/>
  <c r="I43" i="2"/>
  <c r="I11" i="2"/>
  <c r="I44" i="2"/>
  <c r="I9" i="2"/>
  <c r="I45" i="2"/>
  <c r="I16" i="2"/>
  <c r="I23" i="2"/>
  <c r="I21" i="2"/>
  <c r="I38" i="2"/>
  <c r="I22" i="2"/>
  <c r="I37" i="2"/>
  <c r="I48" i="2"/>
  <c r="I35" i="2"/>
  <c r="I19" i="2"/>
  <c r="I41" i="2"/>
  <c r="I13" i="2"/>
  <c r="I28" i="2"/>
  <c r="I50" i="2"/>
  <c r="I34" i="2"/>
  <c r="I18" i="2"/>
  <c r="I25" i="2"/>
  <c r="I40" i="2"/>
  <c r="I47" i="2"/>
  <c r="I31" i="2"/>
  <c r="I15" i="2"/>
  <c r="I33" i="2"/>
  <c r="I24" i="2"/>
  <c r="I46" i="2"/>
  <c r="I30" i="2"/>
  <c r="I14" i="2"/>
  <c r="I20" i="2"/>
  <c r="I42" i="2"/>
  <c r="I26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AJ49" i="2"/>
  <c r="AI49" i="2"/>
  <c r="AJ48" i="2"/>
  <c r="AI48" i="2"/>
  <c r="AJ47" i="2"/>
  <c r="AI47" i="2"/>
  <c r="AJ46" i="2"/>
  <c r="AI46" i="2"/>
  <c r="AJ45" i="2"/>
  <c r="AI45" i="2"/>
  <c r="AJ44" i="2"/>
  <c r="AI44" i="2"/>
  <c r="AJ43" i="2"/>
  <c r="AI43" i="2"/>
  <c r="AJ42" i="2"/>
  <c r="AI42" i="2"/>
  <c r="AJ41" i="2"/>
  <c r="AI41" i="2"/>
  <c r="AJ40" i="2"/>
  <c r="AI40" i="2"/>
  <c r="AJ39" i="2"/>
  <c r="AI39" i="2"/>
  <c r="AJ38" i="2"/>
  <c r="AI38" i="2"/>
  <c r="AJ37" i="2"/>
  <c r="AI37" i="2"/>
  <c r="AJ36" i="2"/>
  <c r="AI36" i="2"/>
  <c r="AJ35" i="2"/>
  <c r="AI35" i="2"/>
  <c r="AJ34" i="2"/>
  <c r="AI34" i="2"/>
  <c r="AJ33" i="2"/>
  <c r="AI33" i="2"/>
  <c r="AJ32" i="2"/>
  <c r="AI32" i="2"/>
  <c r="AJ31" i="2"/>
  <c r="AI31" i="2"/>
  <c r="AJ30" i="2"/>
  <c r="AI30" i="2"/>
  <c r="AJ29" i="2"/>
  <c r="AI29" i="2"/>
  <c r="AJ28" i="2"/>
  <c r="AI28" i="2"/>
  <c r="AJ27" i="2"/>
  <c r="AI27" i="2"/>
  <c r="AJ26" i="2"/>
  <c r="AI26" i="2"/>
  <c r="AJ25" i="2"/>
  <c r="AI25" i="2"/>
  <c r="AJ24" i="2"/>
  <c r="AI24" i="2"/>
  <c r="AI23" i="2"/>
  <c r="AJ23" i="2"/>
  <c r="AJ22" i="2"/>
  <c r="AI22" i="2"/>
  <c r="AJ21" i="2"/>
  <c r="AI21" i="2"/>
  <c r="AJ20" i="2"/>
  <c r="AI20" i="2"/>
  <c r="AJ19" i="2"/>
  <c r="AI19" i="2"/>
  <c r="AJ18" i="2"/>
  <c r="AI18" i="2"/>
  <c r="AJ17" i="2"/>
  <c r="AI17" i="2"/>
  <c r="AJ16" i="2"/>
  <c r="AI16" i="2"/>
  <c r="AJ15" i="2"/>
  <c r="AI15" i="2"/>
  <c r="AJ14" i="2"/>
  <c r="AI14" i="2"/>
  <c r="AJ13" i="2"/>
  <c r="AI13" i="2"/>
  <c r="AJ12" i="2"/>
  <c r="AI12" i="2"/>
  <c r="AJ11" i="2"/>
  <c r="AI11" i="2"/>
  <c r="AJ10" i="2"/>
  <c r="AI10" i="2"/>
  <c r="AJ9" i="2"/>
  <c r="AI9" i="2"/>
  <c r="D8" i="2"/>
  <c r="J8" i="2" s="1"/>
  <c r="J55" i="2" s="1"/>
  <c r="C8" i="2"/>
  <c r="C55" i="2" s="1"/>
  <c r="M10" i="2" l="1"/>
  <c r="M14" i="2"/>
  <c r="M18" i="2"/>
  <c r="M22" i="2"/>
  <c r="M34" i="2"/>
  <c r="M42" i="2"/>
  <c r="M54" i="2"/>
  <c r="M11" i="2"/>
  <c r="M15" i="2"/>
  <c r="M19" i="2"/>
  <c r="M23" i="2"/>
  <c r="M27" i="2"/>
  <c r="M31" i="2"/>
  <c r="M35" i="2"/>
  <c r="M39" i="2"/>
  <c r="M43" i="2"/>
  <c r="M47" i="2"/>
  <c r="M51" i="2"/>
  <c r="M12" i="2"/>
  <c r="M16" i="2"/>
  <c r="M20" i="2"/>
  <c r="M24" i="2"/>
  <c r="M28" i="2"/>
  <c r="M32" i="2"/>
  <c r="M36" i="2"/>
  <c r="M40" i="2"/>
  <c r="M44" i="2"/>
  <c r="M48" i="2"/>
  <c r="M52" i="2"/>
  <c r="M30" i="2"/>
  <c r="M46" i="2"/>
  <c r="M9" i="2"/>
  <c r="M13" i="2"/>
  <c r="M17" i="2"/>
  <c r="M21" i="2"/>
  <c r="M25" i="2"/>
  <c r="M29" i="2"/>
  <c r="M33" i="2"/>
  <c r="M37" i="2"/>
  <c r="M41" i="2"/>
  <c r="M45" i="2"/>
  <c r="M49" i="2"/>
  <c r="M53" i="2"/>
  <c r="M26" i="2"/>
  <c r="M38" i="2"/>
  <c r="M50" i="2"/>
  <c r="M8" i="2"/>
  <c r="AJ8" i="2"/>
  <c r="AJ55" i="2" s="1"/>
  <c r="D55" i="2"/>
  <c r="AI8" i="2"/>
  <c r="AI55" i="2" s="1"/>
  <c r="M55" i="2" l="1"/>
  <c r="AK52" i="2"/>
  <c r="AK53" i="2"/>
  <c r="E28" i="2"/>
  <c r="E52" i="2"/>
  <c r="AK22" i="2"/>
  <c r="E20" i="2"/>
  <c r="E13" i="2"/>
  <c r="E29" i="2"/>
  <c r="E36" i="2"/>
  <c r="E19" i="2"/>
  <c r="E45" i="2"/>
  <c r="E44" i="2"/>
  <c r="E35" i="2"/>
  <c r="E12" i="2"/>
  <c r="AK19" i="2"/>
  <c r="AK26" i="2"/>
  <c r="AK16" i="2"/>
  <c r="AK13" i="2"/>
  <c r="AK43" i="2"/>
  <c r="AK42" i="2"/>
  <c r="AK54" i="2"/>
  <c r="AK37" i="2"/>
  <c r="AK36" i="2"/>
  <c r="AK48" i="2"/>
  <c r="AK45" i="2"/>
  <c r="AK11" i="2"/>
  <c r="AK38" i="2"/>
  <c r="AK50" i="2"/>
  <c r="AK40" i="2"/>
  <c r="AK27" i="2"/>
  <c r="AK15" i="2"/>
  <c r="AK10" i="2"/>
  <c r="AK30" i="2"/>
  <c r="AK21" i="2"/>
  <c r="AK28" i="2"/>
  <c r="E54" i="2"/>
  <c r="E51" i="2"/>
  <c r="E50" i="2"/>
  <c r="AK17" i="2"/>
  <c r="AK51" i="2"/>
  <c r="E23" i="2"/>
  <c r="E39" i="2"/>
  <c r="E17" i="2"/>
  <c r="E33" i="2"/>
  <c r="E47" i="2"/>
  <c r="E14" i="2"/>
  <c r="E22" i="2"/>
  <c r="E30" i="2"/>
  <c r="E38" i="2"/>
  <c r="E46" i="2"/>
  <c r="E8" i="2"/>
  <c r="E11" i="2"/>
  <c r="E27" i="2"/>
  <c r="E43" i="2"/>
  <c r="E21" i="2"/>
  <c r="E37" i="2"/>
  <c r="E49" i="2"/>
  <c r="E16" i="2"/>
  <c r="E24" i="2"/>
  <c r="E32" i="2"/>
  <c r="E40" i="2"/>
  <c r="E48" i="2"/>
  <c r="AK41" i="2"/>
  <c r="AK32" i="2"/>
  <c r="AK25" i="2"/>
  <c r="AK31" i="2"/>
  <c r="AK14" i="2"/>
  <c r="AK44" i="2"/>
  <c r="AK39" i="2"/>
  <c r="AK18" i="2"/>
  <c r="AK35" i="2"/>
  <c r="AK20" i="2"/>
  <c r="AK49" i="2"/>
  <c r="E15" i="2"/>
  <c r="E31" i="2"/>
  <c r="E9" i="2"/>
  <c r="E25" i="2"/>
  <c r="E41" i="2"/>
  <c r="E10" i="2"/>
  <c r="E18" i="2"/>
  <c r="E26" i="2"/>
  <c r="E34" i="2"/>
  <c r="E42" i="2"/>
  <c r="AK47" i="2"/>
  <c r="AK23" i="2"/>
  <c r="AK24" i="2"/>
  <c r="AK8" i="2"/>
  <c r="AK46" i="2"/>
  <c r="AK33" i="2"/>
  <c r="AK34" i="2"/>
  <c r="AK9" i="2"/>
  <c r="AK29" i="2"/>
  <c r="AK12" i="2"/>
  <c r="AK55" i="2" l="1"/>
  <c r="E55" i="2"/>
  <c r="I55" i="2"/>
</calcChain>
</file>

<file path=xl/sharedStrings.xml><?xml version="1.0" encoding="utf-8"?>
<sst xmlns="http://schemas.openxmlformats.org/spreadsheetml/2006/main" count="418" uniqueCount="123">
  <si>
    <t xml:space="preserve">№ </t>
  </si>
  <si>
    <t>Контрагент</t>
  </si>
  <si>
    <t>ЄДРПОУ</t>
  </si>
  <si>
    <t>Договір</t>
  </si>
  <si>
    <t>№</t>
  </si>
  <si>
    <t>Дата</t>
  </si>
  <si>
    <t>Примітки</t>
  </si>
  <si>
    <t>ТОВ КФ «УКРТРАНСАГЕНТ»</t>
  </si>
  <si>
    <t>№1Р-1219</t>
  </si>
  <si>
    <t>ПАТ «ПЛАСКЕ»</t>
  </si>
  <si>
    <t>№2Р-1219</t>
  </si>
  <si>
    <t>ТОВ «КАРПАТНАФТОХІМ»</t>
  </si>
  <si>
    <t>№3-РІ-0120</t>
  </si>
  <si>
    <t>№3-РЕ-0120</t>
  </si>
  <si>
    <t>№3-РТ-0120</t>
  </si>
  <si>
    <t xml:space="preserve">«TRANSCOREMA-MOLDOVA»  </t>
  </si>
  <si>
    <t>№4-Н-0120</t>
  </si>
  <si>
    <t>ТОВ «ІНТРАНСЛОГІСТИК»</t>
  </si>
  <si>
    <t>№5Р-0220</t>
  </si>
  <si>
    <t>ТОВ «КАРПАТСМОЛИ»</t>
  </si>
  <si>
    <t>№6Р-0320</t>
  </si>
  <si>
    <t>ТОВ «БНК-УКРАЇНА»</t>
  </si>
  <si>
    <t>№8Р-0320</t>
  </si>
  <si>
    <t>ТОВ «ТРАНССТРІМ»</t>
  </si>
  <si>
    <t>№7Р-0320</t>
  </si>
  <si>
    <t>ТОВ «ГАЗТРЕЙД ПОЛТАВА»</t>
  </si>
  <si>
    <t>№9Р-0420</t>
  </si>
  <si>
    <t>ТОВ «ЕКОВІС ЛОДЖИСТІК УКРАЇНА»</t>
  </si>
  <si>
    <t>№10Р-0420</t>
  </si>
  <si>
    <t>ТОВ «КВАЙССЕР ФАРМА УКРАЇНА»</t>
  </si>
  <si>
    <t>№11Р-0520</t>
  </si>
  <si>
    <t>ТОВ «ОСТ ВЕСТ ЕКСПРЕСС»</t>
  </si>
  <si>
    <t>№12Р-0620</t>
  </si>
  <si>
    <t>ТОВ «МОТОР- АВТО УКРАЇНА»</t>
  </si>
  <si>
    <t>№13Р-0620</t>
  </si>
  <si>
    <t>WEXLER GLOBAL LP и ПЗТ</t>
  </si>
  <si>
    <t>№14Н-0620</t>
  </si>
  <si>
    <t>WEXLER SA</t>
  </si>
  <si>
    <t>№15Н-0620</t>
  </si>
  <si>
    <t>ПрАТ «ІЛЛІЧІВСЬКЗОВНІШТРАНС»</t>
  </si>
  <si>
    <t>№16Р-0720</t>
  </si>
  <si>
    <t>WEXLER GLOBAL LP</t>
  </si>
  <si>
    <t>№17Н-0720</t>
  </si>
  <si>
    <t>ТОВ «ВІКОНТ ГРУПП»</t>
  </si>
  <si>
    <t>№18Р-0720</t>
  </si>
  <si>
    <t>№19Н-0720</t>
  </si>
  <si>
    <t>ТОВ «ЛОГІСТИК ЕКСПРЕСС»</t>
  </si>
  <si>
    <t>№20Р-0820</t>
  </si>
  <si>
    <t>Не підписаний</t>
  </si>
  <si>
    <t>ТОВ «ЄВРОКОРДОН»</t>
  </si>
  <si>
    <t>№21Р-0820</t>
  </si>
  <si>
    <t>ПАТ «УКРТАТНАФТА»</t>
  </si>
  <si>
    <t>№22-1-0820</t>
  </si>
  <si>
    <t>«NORDWIND TRADE SA»</t>
  </si>
  <si>
    <t>№23-2-0820</t>
  </si>
  <si>
    <t>ТОВ «ОККО-БІЗНЕС ПАРТНЕР»</t>
  </si>
  <si>
    <t>№24-1-0820</t>
  </si>
  <si>
    <t>№25-1-0920</t>
  </si>
  <si>
    <t>ТОВ «МИТНЕ ОФОРМЛЕННЯ В УКРАЇНІ»</t>
  </si>
  <si>
    <t>№26-1-0920</t>
  </si>
  <si>
    <t>ТОВ «ОККО-РЕСУРС»</t>
  </si>
  <si>
    <t>№27-1-0920</t>
  </si>
  <si>
    <t>ТОВ «КОМПАНІЯ «МОСТКОМ»</t>
  </si>
  <si>
    <t>№28-1-0920</t>
  </si>
  <si>
    <t>ПП «НАФТОТЕРМІНАЛ»</t>
  </si>
  <si>
    <t>№29-1-0920</t>
  </si>
  <si>
    <t>ТОВ «НАФТА-ТРАНСШИПМЕНТ»</t>
  </si>
  <si>
    <t>№30-1-0920</t>
  </si>
  <si>
    <t>ТОВ «УКРТРАНСАГЕНТ» (імпорт)</t>
  </si>
  <si>
    <t>№31-1-0920</t>
  </si>
  <si>
    <t>ТОВ «ДЖОСС ИНТЕРНЕШНЛ»</t>
  </si>
  <si>
    <t>№32-1-0920</t>
  </si>
  <si>
    <t>ТОВ «ФІРМА «АРКТУР»</t>
  </si>
  <si>
    <t>№33-1-1020</t>
  </si>
  <si>
    <t>Резерв</t>
  </si>
  <si>
    <t>№34-</t>
  </si>
  <si>
    <t>ТОВ «РОНСТРІТ КОРПОРЕЙШН»</t>
  </si>
  <si>
    <t>№35-1-1120</t>
  </si>
  <si>
    <t>ТОВ «АВ-ЛАЙН»</t>
  </si>
  <si>
    <t>№36-1-1120</t>
  </si>
  <si>
    <t>ТОВ «АЛЬЯНС РЕБУС ЛОГІСТИКА»</t>
  </si>
  <si>
    <t>№37-1-1120</t>
  </si>
  <si>
    <t>№38-1-1120</t>
  </si>
  <si>
    <t>№39-1-1220</t>
  </si>
  <si>
    <t>Кількість</t>
  </si>
  <si>
    <t>Сума</t>
  </si>
  <si>
    <t>Видано гарантій</t>
  </si>
  <si>
    <t>ЗВІТ</t>
  </si>
  <si>
    <t>про видані фінансові гарантій в розрізі клієнтів</t>
  </si>
  <si>
    <t>ВСЬОГО</t>
  </si>
  <si>
    <t>№АЮ/09/10/1220</t>
  </si>
  <si>
    <t>Січень</t>
  </si>
  <si>
    <t>%</t>
  </si>
  <si>
    <t>Різниця</t>
  </si>
  <si>
    <t>Лютий</t>
  </si>
  <si>
    <t>за 2021 рік</t>
  </si>
  <si>
    <t>Березень</t>
  </si>
  <si>
    <t>Квітень</t>
  </si>
  <si>
    <t>Травень</t>
  </si>
  <si>
    <t>Червень</t>
  </si>
  <si>
    <t>Липень</t>
  </si>
  <si>
    <t>Серпень</t>
  </si>
  <si>
    <t>за СІЧЕНЬ 2021 року</t>
  </si>
  <si>
    <t>ТОВ «TRANSPRIM» (TRANSPRIM KFt)</t>
  </si>
  <si>
    <t>ТОВ «ФРАНКО ПОРТ»</t>
  </si>
  <si>
    <t>ТОВ «БЕЛКАЗТРАНС УКРАЇНА»</t>
  </si>
  <si>
    <t>ТОВ «ПАСТЕЛІ»</t>
  </si>
  <si>
    <t>ТОВ «ТЕРМІНАЛ-БК»</t>
  </si>
  <si>
    <t>за ЛЮТИЙ 2021 року</t>
  </si>
  <si>
    <t>ТОВ «АВ ЛОГИСТИК»</t>
  </si>
  <si>
    <t>№40-1-0121</t>
  </si>
  <si>
    <t>ПП "МЕРИДІАН"</t>
  </si>
  <si>
    <t>№41-1-0121</t>
  </si>
  <si>
    <t>ПП «ІНТЕРВІД»</t>
  </si>
  <si>
    <t>№42-1-0221</t>
  </si>
  <si>
    <t>Сума, грн.</t>
  </si>
  <si>
    <t>Різниця, грн.</t>
  </si>
  <si>
    <t>ФОП ТУЧКОВ ДЕНИС ВАЛЕРІЙОВИЧ</t>
  </si>
  <si>
    <t>ТОВ «ТВОЯ ЛОГІСТИКА»</t>
  </si>
  <si>
    <t>ПП «МЕРИДІАН»</t>
  </si>
  <si>
    <t>№43-1-0221</t>
  </si>
  <si>
    <t>№44-1-0221</t>
  </si>
  <si>
    <t>за БЕРЕЗЕНЬ 2021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</si>
</sst>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#,##0.00\ _₴"/>
  </numFmts>
  <fonts count="9" x14ac:knownFonts="1">
    <font>
      <sz val="11"/>
      <color theme="1"/>
      <name val="Arial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  <font>
      <sz val="9"/>
      <name val="Arial"/>
      <family val="2"/>
      <charset val="204"/>
    </font>
    <font>
      <sz val="9"/>
      <color theme="1"/>
      <name val="Calibri"/>
      <family val="2"/>
      <charset val="204"/>
    </font>
    <font>
      <sz val="9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 wrapText="1"/>
    </xf>
    <xf numFmtId="0" fontId="3" fillId="3" borderId="17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left" vertical="top" wrapText="1"/>
    </xf>
    <xf numFmtId="14" fontId="6" fillId="0" borderId="4" xfId="0" applyNumberFormat="1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2" fillId="0" borderId="0" xfId="0" applyFont="1" applyFill="1" applyAlignment="1"/>
    <xf numFmtId="0" fontId="6" fillId="0" borderId="3" xfId="0" applyFont="1" applyFill="1" applyBorder="1" applyAlignment="1">
      <alignment horizontal="left" vertical="top" wrapText="1"/>
    </xf>
    <xf numFmtId="14" fontId="6" fillId="0" borderId="3" xfId="0" applyNumberFormat="1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14" fontId="7" fillId="0" borderId="3" xfId="0" applyNumberFormat="1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14" fontId="6" fillId="0" borderId="3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4" fontId="6" fillId="0" borderId="2" xfId="0" applyNumberFormat="1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164" fontId="6" fillId="0" borderId="18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3" fontId="6" fillId="0" borderId="4" xfId="0" applyNumberFormat="1" applyFont="1" applyFill="1" applyBorder="1" applyAlignment="1" applyProtection="1">
      <alignment horizontal="right" vertical="top" wrapText="1"/>
      <protection locked="0"/>
    </xf>
    <xf numFmtId="4" fontId="6" fillId="0" borderId="4" xfId="0" applyNumberFormat="1" applyFont="1" applyFill="1" applyBorder="1" applyAlignment="1" applyProtection="1">
      <alignment horizontal="right" vertical="top" wrapText="1"/>
      <protection locked="0"/>
    </xf>
    <xf numFmtId="0" fontId="6" fillId="0" borderId="4" xfId="0" applyFont="1" applyFill="1" applyBorder="1" applyAlignment="1" applyProtection="1">
      <alignment horizontal="left" vertical="top"/>
      <protection locked="0"/>
    </xf>
    <xf numFmtId="3" fontId="6" fillId="0" borderId="3" xfId="0" applyNumberFormat="1" applyFont="1" applyFill="1" applyBorder="1" applyAlignment="1" applyProtection="1">
      <alignment horizontal="right" vertical="top" wrapText="1"/>
      <protection locked="0"/>
    </xf>
    <xf numFmtId="4" fontId="6" fillId="0" borderId="3" xfId="0" applyNumberFormat="1" applyFont="1" applyFill="1" applyBorder="1" applyAlignment="1" applyProtection="1">
      <alignment horizontal="right" vertical="top" wrapText="1"/>
      <protection locked="0"/>
    </xf>
    <xf numFmtId="0" fontId="6" fillId="0" borderId="3" xfId="0" applyFont="1" applyFill="1" applyBorder="1" applyAlignment="1" applyProtection="1">
      <alignment horizontal="left" vertical="top"/>
      <protection locked="0"/>
    </xf>
    <xf numFmtId="0" fontId="6" fillId="0" borderId="3" xfId="0" applyFont="1" applyFill="1" applyBorder="1" applyAlignment="1" applyProtection="1">
      <alignment horizontal="left" vertical="top" wrapText="1"/>
      <protection locked="0"/>
    </xf>
    <xf numFmtId="3" fontId="7" fillId="0" borderId="3" xfId="0" applyNumberFormat="1" applyFont="1" applyFill="1" applyBorder="1" applyAlignment="1" applyProtection="1">
      <alignment horizontal="right" vertical="top" wrapText="1"/>
      <protection locked="0"/>
    </xf>
    <xf numFmtId="4" fontId="8" fillId="0" borderId="0" xfId="0" applyNumberFormat="1" applyFont="1" applyFill="1" applyAlignment="1" applyProtection="1">
      <alignment horizontal="right"/>
      <protection locked="0"/>
    </xf>
    <xf numFmtId="0" fontId="7" fillId="0" borderId="3" xfId="0" applyFont="1" applyFill="1" applyBorder="1" applyAlignment="1" applyProtection="1">
      <alignment horizontal="left" vertical="top" wrapText="1"/>
      <protection locked="0"/>
    </xf>
    <xf numFmtId="3" fontId="7" fillId="0" borderId="3" xfId="0" applyNumberFormat="1" applyFont="1" applyBorder="1" applyAlignment="1" applyProtection="1">
      <alignment horizontal="right" vertical="top" wrapText="1"/>
      <protection locked="0"/>
    </xf>
    <xf numFmtId="4" fontId="7" fillId="0" borderId="3" xfId="0" applyNumberFormat="1" applyFont="1" applyBorder="1" applyAlignment="1" applyProtection="1">
      <alignment horizontal="right" vertical="top" wrapText="1"/>
      <protection locked="0"/>
    </xf>
    <xf numFmtId="0" fontId="7" fillId="0" borderId="3" xfId="0" applyFont="1" applyBorder="1" applyAlignment="1" applyProtection="1">
      <alignment horizontal="left" vertical="top"/>
      <protection locked="0"/>
    </xf>
    <xf numFmtId="3" fontId="6" fillId="0" borderId="3" xfId="0" applyNumberFormat="1" applyFont="1" applyBorder="1" applyAlignment="1" applyProtection="1">
      <alignment horizontal="right" vertical="top" wrapText="1"/>
      <protection locked="0"/>
    </xf>
    <xf numFmtId="4" fontId="6" fillId="0" borderId="3" xfId="0" applyNumberFormat="1" applyFont="1" applyBorder="1" applyAlignment="1" applyProtection="1">
      <alignment horizontal="right" vertical="top" wrapText="1"/>
      <protection locked="0"/>
    </xf>
    <xf numFmtId="0" fontId="6" fillId="0" borderId="3" xfId="0" applyFont="1" applyBorder="1" applyAlignment="1" applyProtection="1">
      <alignment horizontal="left" vertical="top"/>
      <protection locked="0"/>
    </xf>
    <xf numFmtId="0" fontId="6" fillId="0" borderId="3" xfId="0" applyFont="1" applyBorder="1" applyAlignment="1" applyProtection="1">
      <alignment horizontal="left" vertical="top" wrapText="1"/>
      <protection locked="0"/>
    </xf>
    <xf numFmtId="3" fontId="6" fillId="0" borderId="2" xfId="0" applyNumberFormat="1" applyFont="1" applyBorder="1" applyAlignment="1" applyProtection="1">
      <alignment horizontal="right" vertical="top" wrapText="1"/>
      <protection locked="0"/>
    </xf>
    <xf numFmtId="4" fontId="6" fillId="0" borderId="2" xfId="0" applyNumberFormat="1" applyFont="1" applyBorder="1" applyAlignment="1" applyProtection="1">
      <alignment horizontal="righ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3" fontId="6" fillId="0" borderId="18" xfId="0" applyNumberFormat="1" applyFont="1" applyBorder="1" applyAlignment="1" applyProtection="1">
      <alignment horizontal="right" vertical="top" wrapText="1"/>
      <protection locked="0"/>
    </xf>
    <xf numFmtId="0" fontId="6" fillId="0" borderId="18" xfId="0" applyFont="1" applyBorder="1" applyAlignment="1" applyProtection="1">
      <alignment horizontal="left" vertical="top" wrapText="1"/>
      <protection locked="0"/>
    </xf>
    <xf numFmtId="0" fontId="3" fillId="3" borderId="33" xfId="0" applyFont="1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34" xfId="0" applyFont="1" applyFill="1" applyBorder="1" applyAlignment="1" applyProtection="1">
      <alignment horizontal="center" vertical="center" wrapText="1"/>
    </xf>
    <xf numFmtId="0" fontId="3" fillId="5" borderId="33" xfId="0" applyFont="1" applyFill="1" applyBorder="1" applyAlignment="1" applyProtection="1">
      <alignment horizontal="center" vertical="center" wrapText="1"/>
    </xf>
    <xf numFmtId="0" fontId="3" fillId="5" borderId="5" xfId="0" applyFont="1" applyFill="1" applyBorder="1" applyAlignment="1" applyProtection="1">
      <alignment horizontal="center" vertical="center" wrapText="1"/>
    </xf>
    <xf numFmtId="0" fontId="3" fillId="5" borderId="34" xfId="0" applyFont="1" applyFill="1" applyBorder="1" applyAlignment="1" applyProtection="1">
      <alignment horizontal="center" vertical="center" wrapText="1"/>
    </xf>
    <xf numFmtId="0" fontId="3" fillId="3" borderId="14" xfId="0" applyFont="1" applyFill="1" applyBorder="1" applyAlignment="1" applyProtection="1">
      <alignment horizontal="center" vertical="top" wrapText="1"/>
    </xf>
    <xf numFmtId="0" fontId="3" fillId="3" borderId="29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0" fontId="3" fillId="3" borderId="1" xfId="0" applyFont="1" applyFill="1" applyBorder="1" applyAlignment="1" applyProtection="1">
      <alignment horizontal="center" vertical="top" wrapText="1"/>
    </xf>
    <xf numFmtId="0" fontId="3" fillId="3" borderId="47" xfId="0" applyFont="1" applyFill="1" applyBorder="1" applyAlignment="1" applyProtection="1">
      <alignment horizontal="center" vertical="top" wrapText="1"/>
    </xf>
    <xf numFmtId="0" fontId="3" fillId="3" borderId="35" xfId="0" applyFont="1" applyFill="1" applyBorder="1" applyAlignment="1" applyProtection="1">
      <alignment horizontal="center" vertical="top" wrapText="1"/>
    </xf>
    <xf numFmtId="0" fontId="3" fillId="3" borderId="16" xfId="0" applyFont="1" applyFill="1" applyBorder="1" applyAlignment="1" applyProtection="1">
      <alignment horizontal="center" vertical="top" wrapText="1"/>
    </xf>
    <xf numFmtId="0" fontId="3" fillId="3" borderId="36" xfId="0" applyFont="1" applyFill="1" applyBorder="1" applyAlignment="1" applyProtection="1">
      <alignment horizontal="center" vertical="top" wrapText="1"/>
    </xf>
    <xf numFmtId="0" fontId="3" fillId="5" borderId="12" xfId="0" applyFont="1" applyFill="1" applyBorder="1" applyAlignment="1" applyProtection="1">
      <alignment horizontal="center" vertical="top" wrapText="1"/>
    </xf>
    <xf numFmtId="0" fontId="3" fillId="5" borderId="1" xfId="0" applyFont="1" applyFill="1" applyBorder="1" applyAlignment="1" applyProtection="1">
      <alignment horizontal="center" vertical="top" wrapText="1"/>
    </xf>
    <xf numFmtId="0" fontId="3" fillId="5" borderId="47" xfId="0" applyFont="1" applyFill="1" applyBorder="1" applyAlignment="1" applyProtection="1">
      <alignment horizontal="center" vertical="top" wrapText="1"/>
    </xf>
    <xf numFmtId="3" fontId="6" fillId="0" borderId="48" xfId="0" applyNumberFormat="1" applyFont="1" applyFill="1" applyBorder="1" applyAlignment="1" applyProtection="1">
      <alignment horizontal="right" vertical="top" wrapText="1"/>
    </xf>
    <xf numFmtId="165" fontId="6" fillId="0" borderId="10" xfId="0" applyNumberFormat="1" applyFont="1" applyFill="1" applyBorder="1" applyAlignment="1" applyProtection="1">
      <alignment horizontal="right" vertical="top" wrapText="1"/>
    </xf>
    <xf numFmtId="165" fontId="5" fillId="0" borderId="39" xfId="0" applyNumberFormat="1" applyFont="1" applyFill="1" applyBorder="1" applyAlignment="1" applyProtection="1">
      <alignment horizontal="right" vertical="top"/>
    </xf>
    <xf numFmtId="3" fontId="6" fillId="0" borderId="46" xfId="0" applyNumberFormat="1" applyFont="1" applyFill="1" applyBorder="1" applyAlignment="1" applyProtection="1">
      <alignment horizontal="right" vertical="top" wrapText="1"/>
    </xf>
    <xf numFmtId="165" fontId="6" fillId="0" borderId="9" xfId="0" applyNumberFormat="1" applyFont="1" applyFill="1" applyBorder="1" applyAlignment="1" applyProtection="1">
      <alignment horizontal="right" vertical="top" wrapText="1"/>
    </xf>
    <xf numFmtId="165" fontId="5" fillId="0" borderId="39" xfId="0" applyNumberFormat="1" applyFont="1" applyFill="1" applyBorder="1" applyAlignment="1" applyProtection="1">
      <alignment horizontal="left" vertical="top"/>
    </xf>
    <xf numFmtId="3" fontId="6" fillId="0" borderId="38" xfId="0" applyNumberFormat="1" applyFont="1" applyFill="1" applyBorder="1" applyAlignment="1" applyProtection="1">
      <alignment horizontal="right" vertical="top" wrapText="1"/>
    </xf>
    <xf numFmtId="9" fontId="5" fillId="0" borderId="10" xfId="0" applyNumberFormat="1" applyFont="1" applyFill="1" applyBorder="1" applyAlignment="1" applyProtection="1">
      <alignment horizontal="left" vertical="top"/>
    </xf>
    <xf numFmtId="165" fontId="5" fillId="0" borderId="49" xfId="0" applyNumberFormat="1" applyFont="1" applyFill="1" applyBorder="1" applyAlignment="1" applyProtection="1">
      <alignment horizontal="left" vertical="top"/>
    </xf>
    <xf numFmtId="3" fontId="6" fillId="0" borderId="33" xfId="0" applyNumberFormat="1" applyFont="1" applyFill="1" applyBorder="1" applyAlignment="1" applyProtection="1">
      <alignment horizontal="right" vertical="top" wrapText="1"/>
    </xf>
    <xf numFmtId="165" fontId="6" fillId="0" borderId="5" xfId="0" applyNumberFormat="1" applyFont="1" applyFill="1" applyBorder="1" applyAlignment="1" applyProtection="1">
      <alignment horizontal="right" vertical="top" wrapText="1"/>
    </xf>
    <xf numFmtId="165" fontId="5" fillId="0" borderId="34" xfId="0" applyNumberFormat="1" applyFont="1" applyFill="1" applyBorder="1" applyAlignment="1" applyProtection="1">
      <alignment horizontal="right" vertical="top"/>
    </xf>
    <xf numFmtId="3" fontId="6" fillId="0" borderId="25" xfId="0" applyNumberFormat="1" applyFont="1" applyFill="1" applyBorder="1" applyAlignment="1" applyProtection="1">
      <alignment horizontal="right" vertical="top" wrapText="1"/>
    </xf>
    <xf numFmtId="165" fontId="6" fillId="0" borderId="23" xfId="0" applyNumberFormat="1" applyFont="1" applyFill="1" applyBorder="1" applyAlignment="1" applyProtection="1">
      <alignment horizontal="right" vertical="top" wrapText="1"/>
    </xf>
    <xf numFmtId="165" fontId="5" fillId="0" borderId="34" xfId="0" applyNumberFormat="1" applyFont="1" applyFill="1" applyBorder="1" applyAlignment="1" applyProtection="1">
      <alignment horizontal="left" vertical="top"/>
    </xf>
    <xf numFmtId="3" fontId="6" fillId="0" borderId="40" xfId="0" applyNumberFormat="1" applyFont="1" applyFill="1" applyBorder="1" applyAlignment="1" applyProtection="1">
      <alignment horizontal="right" vertical="top" wrapText="1"/>
    </xf>
    <xf numFmtId="9" fontId="5" fillId="0" borderId="5" xfId="0" applyNumberFormat="1" applyFont="1" applyFill="1" applyBorder="1" applyAlignment="1" applyProtection="1">
      <alignment horizontal="left" vertical="top"/>
    </xf>
    <xf numFmtId="165" fontId="5" fillId="0" borderId="50" xfId="0" applyNumberFormat="1" applyFont="1" applyFill="1" applyBorder="1" applyAlignment="1" applyProtection="1">
      <alignment horizontal="left" vertical="top"/>
    </xf>
    <xf numFmtId="3" fontId="7" fillId="0" borderId="25" xfId="0" applyNumberFormat="1" applyFont="1" applyFill="1" applyBorder="1" applyAlignment="1" applyProtection="1">
      <alignment horizontal="right" vertical="top" wrapText="1"/>
    </xf>
    <xf numFmtId="165" fontId="8" fillId="0" borderId="0" xfId="0" applyNumberFormat="1" applyFont="1" applyFill="1" applyBorder="1" applyAlignment="1" applyProtection="1">
      <alignment horizontal="right"/>
    </xf>
    <xf numFmtId="3" fontId="7" fillId="0" borderId="40" xfId="0" applyNumberFormat="1" applyFont="1" applyFill="1" applyBorder="1" applyAlignment="1" applyProtection="1">
      <alignment horizontal="right" vertical="top" wrapText="1"/>
    </xf>
    <xf numFmtId="3" fontId="7" fillId="0" borderId="25" xfId="0" applyNumberFormat="1" applyFont="1" applyBorder="1" applyAlignment="1" applyProtection="1">
      <alignment horizontal="right" vertical="top" wrapText="1"/>
    </xf>
    <xf numFmtId="165" fontId="7" fillId="0" borderId="23" xfId="0" applyNumberFormat="1" applyFont="1" applyBorder="1" applyAlignment="1" applyProtection="1">
      <alignment horizontal="right" vertical="top" wrapText="1"/>
    </xf>
    <xf numFmtId="165" fontId="5" fillId="0" borderId="34" xfId="0" applyNumberFormat="1" applyFont="1" applyBorder="1" applyAlignment="1" applyProtection="1">
      <alignment horizontal="left" vertical="top"/>
    </xf>
    <xf numFmtId="3" fontId="7" fillId="0" borderId="40" xfId="0" applyNumberFormat="1" applyFont="1" applyBorder="1" applyAlignment="1" applyProtection="1">
      <alignment horizontal="right" vertical="top" wrapText="1"/>
    </xf>
    <xf numFmtId="9" fontId="5" fillId="0" borderId="5" xfId="0" applyNumberFormat="1" applyFont="1" applyBorder="1" applyAlignment="1" applyProtection="1">
      <alignment horizontal="left" vertical="top"/>
    </xf>
    <xf numFmtId="165" fontId="5" fillId="0" borderId="50" xfId="0" applyNumberFormat="1" applyFont="1" applyBorder="1" applyAlignment="1" applyProtection="1">
      <alignment horizontal="left" vertical="top"/>
    </xf>
    <xf numFmtId="3" fontId="6" fillId="0" borderId="25" xfId="0" applyNumberFormat="1" applyFont="1" applyBorder="1" applyAlignment="1" applyProtection="1">
      <alignment horizontal="right" vertical="top" wrapText="1"/>
    </xf>
    <xf numFmtId="165" fontId="6" fillId="0" borderId="23" xfId="0" applyNumberFormat="1" applyFont="1" applyBorder="1" applyAlignment="1" applyProtection="1">
      <alignment horizontal="right" vertical="top" wrapText="1"/>
    </xf>
    <xf numFmtId="3" fontId="6" fillId="0" borderId="40" xfId="0" applyNumberFormat="1" applyFont="1" applyBorder="1" applyAlignment="1" applyProtection="1">
      <alignment horizontal="right" vertical="top" wrapText="1"/>
    </xf>
    <xf numFmtId="3" fontId="6" fillId="0" borderId="26" xfId="0" applyNumberFormat="1" applyFont="1" applyBorder="1" applyAlignment="1" applyProtection="1">
      <alignment horizontal="right" vertical="top" wrapText="1"/>
    </xf>
    <xf numFmtId="165" fontId="6" fillId="0" borderId="6" xfId="0" applyNumberFormat="1" applyFont="1" applyBorder="1" applyAlignment="1" applyProtection="1">
      <alignment horizontal="right" vertical="top" wrapText="1"/>
    </xf>
    <xf numFmtId="3" fontId="6" fillId="0" borderId="41" xfId="0" applyNumberFormat="1" applyFont="1" applyBorder="1" applyAlignment="1" applyProtection="1">
      <alignment horizontal="right" vertical="top" wrapText="1"/>
    </xf>
    <xf numFmtId="0" fontId="6" fillId="0" borderId="18" xfId="0" applyFont="1" applyBorder="1" applyAlignment="1" applyProtection="1">
      <alignment horizontal="left" vertical="top" wrapText="1"/>
    </xf>
    <xf numFmtId="0" fontId="6" fillId="0" borderId="37" xfId="0" applyFont="1" applyBorder="1" applyAlignment="1" applyProtection="1">
      <alignment horizontal="left" vertical="top" wrapText="1"/>
    </xf>
    <xf numFmtId="3" fontId="6" fillId="0" borderId="27" xfId="0" applyNumberFormat="1" applyFont="1" applyBorder="1" applyAlignment="1" applyProtection="1">
      <alignment horizontal="right" vertical="top" wrapText="1"/>
    </xf>
    <xf numFmtId="3" fontId="6" fillId="0" borderId="42" xfId="0" applyNumberFormat="1" applyFont="1" applyBorder="1" applyAlignment="1" applyProtection="1">
      <alignment horizontal="right" vertical="top" wrapText="1"/>
    </xf>
    <xf numFmtId="0" fontId="6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6" fillId="2" borderId="20" xfId="0" applyFont="1" applyFill="1" applyBorder="1" applyAlignment="1">
      <alignment horizontal="left" vertical="center" wrapText="1"/>
    </xf>
    <xf numFmtId="3" fontId="3" fillId="2" borderId="20" xfId="0" applyNumberFormat="1" applyFont="1" applyFill="1" applyBorder="1" applyAlignment="1">
      <alignment horizontal="right" vertical="center" wrapText="1"/>
    </xf>
    <xf numFmtId="4" fontId="3" fillId="2" borderId="20" xfId="0" applyNumberFormat="1" applyFont="1" applyFill="1" applyBorder="1" applyAlignment="1">
      <alignment horizontal="righ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 applyProtection="1">
      <alignment horizontal="left" vertical="center" wrapText="1"/>
    </xf>
    <xf numFmtId="0" fontId="3" fillId="2" borderId="24" xfId="0" applyFont="1" applyFill="1" applyBorder="1" applyAlignment="1" applyProtection="1">
      <alignment horizontal="left" vertical="center" wrapText="1"/>
    </xf>
    <xf numFmtId="3" fontId="3" fillId="2" borderId="19" xfId="0" applyNumberFormat="1" applyFont="1" applyFill="1" applyBorder="1" applyAlignment="1" applyProtection="1">
      <alignment horizontal="right" vertical="center" wrapText="1"/>
    </xf>
    <xf numFmtId="165" fontId="3" fillId="2" borderId="24" xfId="0" applyNumberFormat="1" applyFont="1" applyFill="1" applyBorder="1" applyAlignment="1" applyProtection="1">
      <alignment horizontal="right" vertical="center" wrapText="1"/>
    </xf>
    <xf numFmtId="165" fontId="3" fillId="2" borderId="21" xfId="0" applyNumberFormat="1" applyFont="1" applyFill="1" applyBorder="1" applyAlignment="1" applyProtection="1">
      <alignment horizontal="right" vertical="center"/>
    </xf>
    <xf numFmtId="9" fontId="3" fillId="2" borderId="20" xfId="0" applyNumberFormat="1" applyFont="1" applyFill="1" applyBorder="1" applyAlignment="1" applyProtection="1">
      <alignment horizontal="right" vertical="center"/>
    </xf>
    <xf numFmtId="1" fontId="5" fillId="0" borderId="10" xfId="0" applyNumberFormat="1" applyFont="1" applyFill="1" applyBorder="1" applyAlignment="1" applyProtection="1">
      <alignment horizontal="right" vertical="top"/>
    </xf>
    <xf numFmtId="1" fontId="5" fillId="0" borderId="5" xfId="0" applyNumberFormat="1" applyFont="1" applyFill="1" applyBorder="1" applyAlignment="1" applyProtection="1">
      <alignment horizontal="right" vertical="top"/>
    </xf>
    <xf numFmtId="1" fontId="5" fillId="0" borderId="39" xfId="0" applyNumberFormat="1" applyFont="1" applyFill="1" applyBorder="1" applyAlignment="1" applyProtection="1">
      <alignment horizontal="right" vertical="top"/>
    </xf>
    <xf numFmtId="1" fontId="5" fillId="0" borderId="34" xfId="0" applyNumberFormat="1" applyFont="1" applyFill="1" applyBorder="1" applyAlignment="1" applyProtection="1">
      <alignment horizontal="right" vertical="top"/>
    </xf>
    <xf numFmtId="14" fontId="6" fillId="0" borderId="18" xfId="0" applyNumberFormat="1" applyFont="1" applyBorder="1" applyAlignment="1">
      <alignment horizontal="left" vertical="top" wrapText="1"/>
    </xf>
    <xf numFmtId="3" fontId="6" fillId="0" borderId="42" xfId="0" applyNumberFormat="1" applyFont="1" applyFill="1" applyBorder="1" applyAlignment="1" applyProtection="1">
      <alignment horizontal="right" vertical="top" wrapText="1"/>
    </xf>
    <xf numFmtId="165" fontId="6" fillId="0" borderId="18" xfId="0" applyNumberFormat="1" applyFont="1" applyFill="1" applyBorder="1" applyAlignment="1" applyProtection="1">
      <alignment horizontal="right" vertical="top" wrapText="1"/>
    </xf>
    <xf numFmtId="9" fontId="5" fillId="0" borderId="18" xfId="0" applyNumberFormat="1" applyFont="1" applyBorder="1" applyAlignment="1" applyProtection="1">
      <alignment horizontal="left" vertical="top"/>
    </xf>
    <xf numFmtId="165" fontId="5" fillId="0" borderId="52" xfId="0" applyNumberFormat="1" applyFont="1" applyBorder="1" applyAlignment="1" applyProtection="1">
      <alignment horizontal="left" vertical="top"/>
    </xf>
    <xf numFmtId="165" fontId="5" fillId="0" borderId="37" xfId="0" applyNumberFormat="1" applyFont="1" applyBorder="1" applyAlignment="1" applyProtection="1">
      <alignment horizontal="left" vertical="top"/>
    </xf>
    <xf numFmtId="1" fontId="5" fillId="0" borderId="52" xfId="0" applyNumberFormat="1" applyFont="1" applyFill="1" applyBorder="1" applyAlignment="1" applyProtection="1">
      <alignment horizontal="right" vertical="top"/>
    </xf>
    <xf numFmtId="3" fontId="6" fillId="0" borderId="5" xfId="0" applyNumberFormat="1" applyFont="1" applyBorder="1" applyAlignment="1" applyProtection="1">
      <alignment horizontal="right" vertical="top" wrapText="1"/>
    </xf>
    <xf numFmtId="165" fontId="6" fillId="0" borderId="5" xfId="0" applyNumberFormat="1" applyFont="1" applyBorder="1" applyAlignment="1" applyProtection="1">
      <alignment horizontal="right" vertical="top" wrapText="1"/>
    </xf>
    <xf numFmtId="165" fontId="5" fillId="0" borderId="5" xfId="0" applyNumberFormat="1" applyFont="1" applyBorder="1" applyAlignment="1" applyProtection="1">
      <alignment horizontal="left" vertical="top"/>
    </xf>
    <xf numFmtId="0" fontId="6" fillId="0" borderId="5" xfId="0" applyFont="1" applyBorder="1" applyAlignment="1" applyProtection="1">
      <alignment horizontal="left" vertical="top" wrapText="1"/>
    </xf>
    <xf numFmtId="1" fontId="3" fillId="2" borderId="21" xfId="0" applyNumberFormat="1" applyFont="1" applyFill="1" applyBorder="1" applyAlignment="1" applyProtection="1">
      <alignment horizontal="right" vertical="center"/>
    </xf>
    <xf numFmtId="0" fontId="6" fillId="0" borderId="53" xfId="0" applyFont="1" applyBorder="1" applyAlignment="1" applyProtection="1">
      <alignment horizontal="left" vertical="top" wrapText="1"/>
    </xf>
    <xf numFmtId="0" fontId="6" fillId="0" borderId="27" xfId="0" applyFont="1" applyBorder="1" applyAlignment="1" applyProtection="1">
      <alignment horizontal="left" vertical="top" wrapText="1"/>
    </xf>
    <xf numFmtId="0" fontId="6" fillId="0" borderId="38" xfId="0" applyFont="1" applyFill="1" applyBorder="1" applyAlignment="1" applyProtection="1">
      <alignment horizontal="left" vertical="top" wrapText="1"/>
    </xf>
    <xf numFmtId="0" fontId="6" fillId="0" borderId="40" xfId="0" applyFont="1" applyFill="1" applyBorder="1" applyAlignment="1" applyProtection="1">
      <alignment horizontal="left" vertical="top" wrapText="1"/>
    </xf>
    <xf numFmtId="0" fontId="7" fillId="0" borderId="40" xfId="0" applyFont="1" applyFill="1" applyBorder="1" applyAlignment="1" applyProtection="1">
      <alignment horizontal="left" vertical="top" wrapText="1"/>
    </xf>
    <xf numFmtId="0" fontId="7" fillId="0" borderId="40" xfId="0" applyFont="1" applyBorder="1" applyAlignment="1" applyProtection="1">
      <alignment horizontal="left" vertical="top" wrapText="1"/>
    </xf>
    <xf numFmtId="0" fontId="6" fillId="0" borderId="40" xfId="0" applyFont="1" applyBorder="1" applyAlignment="1" applyProtection="1">
      <alignment horizontal="left" vertical="top" wrapText="1"/>
    </xf>
    <xf numFmtId="0" fontId="6" fillId="0" borderId="41" xfId="0" applyFont="1" applyBorder="1" applyAlignment="1" applyProtection="1">
      <alignment horizontal="left" vertical="top" wrapText="1"/>
    </xf>
    <xf numFmtId="0" fontId="6" fillId="0" borderId="42" xfId="0" applyFont="1" applyBorder="1" applyAlignment="1" applyProtection="1">
      <alignment horizontal="left" vertical="top" wrapText="1"/>
    </xf>
    <xf numFmtId="3" fontId="6" fillId="0" borderId="53" xfId="0" applyNumberFormat="1" applyFont="1" applyBorder="1" applyAlignment="1" applyProtection="1">
      <alignment horizontal="right" vertical="top" wrapText="1"/>
    </xf>
    <xf numFmtId="0" fontId="6" fillId="0" borderId="50" xfId="0" applyFont="1" applyBorder="1" applyAlignment="1" applyProtection="1">
      <alignment horizontal="left" vertical="top" wrapText="1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5" xfId="0" applyFont="1" applyBorder="1" applyAlignment="1">
      <alignment horizontal="left" vertical="top" wrapText="1"/>
    </xf>
    <xf numFmtId="3" fontId="6" fillId="0" borderId="43" xfId="0" applyNumberFormat="1" applyFont="1" applyFill="1" applyBorder="1" applyAlignment="1" applyProtection="1">
      <alignment horizontal="right" vertical="top" wrapText="1"/>
    </xf>
    <xf numFmtId="0" fontId="6" fillId="0" borderId="9" xfId="0" applyFont="1" applyFill="1" applyBorder="1" applyAlignment="1" applyProtection="1">
      <alignment horizontal="left" vertical="top" wrapText="1"/>
    </xf>
    <xf numFmtId="0" fontId="6" fillId="0" borderId="23" xfId="0" applyFont="1" applyFill="1" applyBorder="1" applyAlignment="1" applyProtection="1">
      <alignment horizontal="left" vertical="top" wrapText="1"/>
    </xf>
    <xf numFmtId="0" fontId="7" fillId="0" borderId="23" xfId="0" applyFont="1" applyFill="1" applyBorder="1" applyAlignment="1" applyProtection="1">
      <alignment horizontal="left" vertical="top" wrapText="1"/>
    </xf>
    <xf numFmtId="0" fontId="7" fillId="0" borderId="23" xfId="0" applyFont="1" applyBorder="1" applyAlignment="1" applyProtection="1">
      <alignment horizontal="left" vertical="top" wrapText="1"/>
    </xf>
    <xf numFmtId="0" fontId="6" fillId="0" borderId="23" xfId="0" applyFont="1" applyBorder="1" applyAlignment="1" applyProtection="1">
      <alignment horizontal="left" vertical="top" wrapText="1"/>
    </xf>
    <xf numFmtId="0" fontId="6" fillId="0" borderId="6" xfId="0" applyFont="1" applyBorder="1" applyAlignment="1" applyProtection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6" fillId="0" borderId="37" xfId="0" applyFont="1" applyBorder="1" applyAlignment="1">
      <alignment horizontal="left" vertical="top" wrapText="1"/>
    </xf>
    <xf numFmtId="3" fontId="6" fillId="0" borderId="53" xfId="0" applyNumberFormat="1" applyFont="1" applyFill="1" applyBorder="1" applyAlignment="1" applyProtection="1">
      <alignment horizontal="right" vertical="top" wrapText="1"/>
    </xf>
    <xf numFmtId="3" fontId="6" fillId="0" borderId="27" xfId="0" applyNumberFormat="1" applyFont="1" applyFill="1" applyBorder="1" applyAlignment="1" applyProtection="1">
      <alignment horizontal="right" vertical="top" wrapText="1"/>
    </xf>
    <xf numFmtId="3" fontId="6" fillId="0" borderId="5" xfId="0" applyNumberFormat="1" applyFont="1" applyFill="1" applyBorder="1" applyAlignment="1" applyProtection="1">
      <alignment horizontal="right" vertical="top" wrapText="1"/>
    </xf>
    <xf numFmtId="3" fontId="6" fillId="0" borderId="18" xfId="0" applyNumberFormat="1" applyFont="1" applyFill="1" applyBorder="1" applyAlignment="1" applyProtection="1">
      <alignment horizontal="right" vertical="top" wrapText="1"/>
    </xf>
    <xf numFmtId="1" fontId="3" fillId="2" borderId="20" xfId="0" applyNumberFormat="1" applyFont="1" applyFill="1" applyBorder="1" applyAlignment="1" applyProtection="1">
      <alignment horizontal="right" vertical="center"/>
    </xf>
    <xf numFmtId="165" fontId="3" fillId="2" borderId="24" xfId="0" applyNumberFormat="1" applyFont="1" applyFill="1" applyBorder="1" applyAlignment="1" applyProtection="1">
      <alignment horizontal="right" vertical="center"/>
    </xf>
    <xf numFmtId="4" fontId="3" fillId="2" borderId="21" xfId="0" applyNumberFormat="1" applyFont="1" applyFill="1" applyBorder="1" applyAlignment="1" applyProtection="1">
      <alignment horizontal="right" vertical="center"/>
    </xf>
    <xf numFmtId="3" fontId="6" fillId="0" borderId="34" xfId="0" applyNumberFormat="1" applyFont="1" applyFill="1" applyBorder="1" applyAlignment="1" applyProtection="1">
      <alignment horizontal="right" vertical="top" wrapText="1"/>
    </xf>
    <xf numFmtId="3" fontId="6" fillId="0" borderId="44" xfId="0" applyNumberFormat="1" applyFont="1" applyFill="1" applyBorder="1" applyAlignment="1" applyProtection="1">
      <alignment horizontal="right" vertical="top" wrapText="1"/>
    </xf>
    <xf numFmtId="3" fontId="6" fillId="0" borderId="45" xfId="0" applyNumberFormat="1" applyFont="1" applyFill="1" applyBorder="1" applyAlignment="1" applyProtection="1">
      <alignment horizontal="right" vertical="top" wrapText="1"/>
    </xf>
    <xf numFmtId="3" fontId="6" fillId="0" borderId="50" xfId="0" applyNumberFormat="1" applyFont="1" applyFill="1" applyBorder="1" applyAlignment="1" applyProtection="1">
      <alignment horizontal="right" vertical="top" wrapText="1"/>
    </xf>
    <xf numFmtId="3" fontId="6" fillId="0" borderId="37" xfId="0" applyNumberFormat="1" applyFont="1" applyFill="1" applyBorder="1" applyAlignment="1" applyProtection="1">
      <alignment horizontal="right" vertical="top" wrapText="1"/>
    </xf>
    <xf numFmtId="165" fontId="5" fillId="0" borderId="39" xfId="0" applyNumberFormat="1" applyFont="1" applyFill="1" applyBorder="1" applyAlignment="1" applyProtection="1">
      <alignment vertical="top"/>
    </xf>
    <xf numFmtId="4" fontId="5" fillId="0" borderId="49" xfId="0" applyNumberFormat="1" applyFont="1" applyFill="1" applyBorder="1" applyAlignment="1" applyProtection="1">
      <alignment horizontal="right" vertical="top"/>
    </xf>
    <xf numFmtId="4" fontId="5" fillId="0" borderId="50" xfId="0" applyNumberFormat="1" applyFont="1" applyFill="1" applyBorder="1" applyAlignment="1" applyProtection="1">
      <alignment horizontal="right" vertical="top"/>
    </xf>
    <xf numFmtId="3" fontId="3" fillId="2" borderId="54" xfId="0" applyNumberFormat="1" applyFont="1" applyFill="1" applyBorder="1" applyAlignment="1" applyProtection="1">
      <alignment horizontal="right" vertical="center" wrapText="1"/>
    </xf>
    <xf numFmtId="165" fontId="3" fillId="2" borderId="55" xfId="0" applyNumberFormat="1" applyFont="1" applyFill="1" applyBorder="1" applyAlignment="1" applyProtection="1">
      <alignment horizontal="right" vertical="center" wrapText="1"/>
    </xf>
    <xf numFmtId="1" fontId="3" fillId="2" borderId="56" xfId="0" applyNumberFormat="1" applyFont="1" applyFill="1" applyBorder="1" applyAlignment="1" applyProtection="1">
      <alignment horizontal="right" vertical="center"/>
    </xf>
    <xf numFmtId="165" fontId="3" fillId="2" borderId="57" xfId="0" applyNumberFormat="1" applyFont="1" applyFill="1" applyBorder="1" applyAlignment="1" applyProtection="1">
      <alignment vertical="center"/>
    </xf>
    <xf numFmtId="4" fontId="6" fillId="0" borderId="5" xfId="0" applyNumberFormat="1" applyFont="1" applyFill="1" applyBorder="1" applyAlignment="1" applyProtection="1">
      <alignment horizontal="right" vertical="top" wrapText="1"/>
    </xf>
    <xf numFmtId="4" fontId="6" fillId="0" borderId="10" xfId="0" applyNumberFormat="1" applyFont="1" applyFill="1" applyBorder="1" applyAlignment="1" applyProtection="1">
      <alignment horizontal="right" vertical="top" wrapText="1"/>
    </xf>
    <xf numFmtId="165" fontId="5" fillId="0" borderId="34" xfId="0" applyNumberFormat="1" applyFont="1" applyFill="1" applyBorder="1" applyAlignment="1" applyProtection="1">
      <alignment vertical="top"/>
    </xf>
    <xf numFmtId="4" fontId="6" fillId="0" borderId="44" xfId="0" applyNumberFormat="1" applyFont="1" applyFill="1" applyBorder="1" applyAlignment="1" applyProtection="1">
      <alignment horizontal="right" vertical="top" wrapText="1"/>
    </xf>
    <xf numFmtId="1" fontId="5" fillId="0" borderId="44" xfId="0" applyNumberFormat="1" applyFont="1" applyFill="1" applyBorder="1" applyAlignment="1" applyProtection="1">
      <alignment horizontal="right" vertical="top"/>
    </xf>
    <xf numFmtId="165" fontId="5" fillId="0" borderId="45" xfId="0" applyNumberFormat="1" applyFont="1" applyFill="1" applyBorder="1" applyAlignment="1" applyProtection="1">
      <alignment vertical="top"/>
    </xf>
    <xf numFmtId="0" fontId="3" fillId="3" borderId="30" xfId="0" applyFont="1" applyFill="1" applyBorder="1" applyAlignment="1" applyProtection="1">
      <alignment horizontal="center" vertical="center" wrapText="1"/>
    </xf>
    <xf numFmtId="0" fontId="3" fillId="3" borderId="31" xfId="0" applyFont="1" applyFill="1" applyBorder="1" applyAlignment="1" applyProtection="1">
      <alignment horizontal="center" vertical="center" wrapText="1"/>
    </xf>
    <xf numFmtId="0" fontId="3" fillId="3" borderId="32" xfId="0" applyFont="1" applyFill="1" applyBorder="1" applyAlignment="1" applyProtection="1">
      <alignment horizontal="center" vertical="center" wrapText="1"/>
    </xf>
    <xf numFmtId="0" fontId="3" fillId="5" borderId="30" xfId="0" applyFont="1" applyFill="1" applyBorder="1" applyAlignment="1" applyProtection="1">
      <alignment horizontal="center" vertical="center" wrapText="1"/>
    </xf>
    <xf numFmtId="0" fontId="3" fillId="5" borderId="31" xfId="0" applyFont="1" applyFill="1" applyBorder="1" applyAlignment="1" applyProtection="1">
      <alignment horizontal="center" vertical="center" wrapText="1"/>
    </xf>
    <xf numFmtId="0" fontId="3" fillId="5" borderId="32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7" xfId="0" applyFont="1" applyFill="1" applyBorder="1" applyAlignment="1" applyProtection="1">
      <alignment horizontal="center" vertical="center" wrapText="1"/>
    </xf>
    <xf numFmtId="0" fontId="4" fillId="4" borderId="12" xfId="0" applyFont="1" applyFill="1" applyBorder="1" applyProtection="1"/>
    <xf numFmtId="0" fontId="3" fillId="3" borderId="28" xfId="0" applyFont="1" applyFill="1" applyBorder="1" applyAlignment="1" applyProtection="1">
      <alignment horizontal="center" vertical="center" wrapText="1"/>
    </xf>
    <xf numFmtId="0" fontId="4" fillId="4" borderId="22" xfId="0" applyFont="1" applyFill="1" applyBorder="1" applyProtection="1"/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4" fillId="4" borderId="12" xfId="0" applyFont="1" applyFill="1" applyBorder="1"/>
    <xf numFmtId="0" fontId="3" fillId="3" borderId="8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3" fillId="3" borderId="9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vertical="center"/>
    </xf>
  </cellXfs>
  <cellStyles count="1">
    <cellStyle name="Звичайни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10"/>
  <sheetViews>
    <sheetView showGridLines="0" tabSelected="1" workbookViewId="0">
      <selection activeCell="A4" sqref="A4"/>
    </sheetView>
  </sheetViews>
  <sheetFormatPr defaultColWidth="12.625" defaultRowHeight="12" x14ac:dyDescent="0.2"/>
  <cols>
    <col min="1" max="1" width="3" style="1" customWidth="1"/>
    <col min="2" max="2" width="31.5" style="1" customWidth="1"/>
    <col min="3" max="3" width="8" style="1" customWidth="1"/>
    <col min="4" max="4" width="13" style="1" customWidth="1"/>
    <col min="5" max="5" width="3.875" style="1" customWidth="1"/>
    <col min="6" max="6" width="7.375" style="1" customWidth="1"/>
    <col min="7" max="7" width="7.75" style="1" customWidth="1"/>
    <col min="8" max="8" width="10.875" style="1" customWidth="1"/>
    <col min="9" max="9" width="5.875" style="1" customWidth="1"/>
    <col min="10" max="10" width="12.625" style="1" customWidth="1"/>
    <col min="11" max="11" width="7.625" style="1" customWidth="1"/>
    <col min="12" max="12" width="10.875" style="1" customWidth="1"/>
    <col min="13" max="13" width="4.625" style="1" customWidth="1"/>
    <col min="14" max="14" width="13.5" style="1" customWidth="1"/>
    <col min="15" max="15" width="7.625" style="1" hidden="1" customWidth="1"/>
    <col min="16" max="16" width="10.875" style="1" hidden="1" customWidth="1"/>
    <col min="17" max="17" width="3.875" style="1" hidden="1" customWidth="1"/>
    <col min="18" max="18" width="11.625" style="1" hidden="1" customWidth="1"/>
    <col min="19" max="19" width="7.625" style="1" hidden="1" customWidth="1"/>
    <col min="20" max="20" width="10.875" style="1" hidden="1" customWidth="1"/>
    <col min="21" max="21" width="3.875" style="1" hidden="1" customWidth="1"/>
    <col min="22" max="22" width="11.625" style="1" hidden="1" customWidth="1"/>
    <col min="23" max="23" width="7.625" style="1" hidden="1" customWidth="1"/>
    <col min="24" max="24" width="10.875" style="1" hidden="1" customWidth="1"/>
    <col min="25" max="25" width="3.875" style="1" hidden="1" customWidth="1"/>
    <col min="26" max="26" width="11.625" style="1" hidden="1" customWidth="1"/>
    <col min="27" max="27" width="7.625" style="1" hidden="1" customWidth="1"/>
    <col min="28" max="28" width="10.875" style="1" hidden="1" customWidth="1"/>
    <col min="29" max="29" width="3.875" style="1" hidden="1" customWidth="1"/>
    <col min="30" max="30" width="11.625" style="1" hidden="1" customWidth="1"/>
    <col min="31" max="31" width="7.625" style="1" hidden="1" customWidth="1"/>
    <col min="32" max="32" width="10.875" style="1" hidden="1" customWidth="1"/>
    <col min="33" max="33" width="3.875" style="1" hidden="1" customWidth="1"/>
    <col min="34" max="34" width="11.625" style="1" hidden="1" customWidth="1"/>
    <col min="35" max="35" width="7.625" style="1" customWidth="1"/>
    <col min="36" max="36" width="12.5" style="1" customWidth="1"/>
    <col min="37" max="37" width="3.75" style="1" customWidth="1"/>
    <col min="38" max="16384" width="12.625" style="1"/>
  </cols>
  <sheetData>
    <row r="1" spans="1:37" ht="15" customHeight="1" x14ac:dyDescent="0.2">
      <c r="A1" s="186" t="s">
        <v>87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</row>
    <row r="2" spans="1:37" ht="15" customHeight="1" x14ac:dyDescent="0.2">
      <c r="A2" s="186" t="s">
        <v>88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</row>
    <row r="3" spans="1:37" ht="15" customHeight="1" x14ac:dyDescent="0.2">
      <c r="A3" s="187" t="s">
        <v>95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</row>
    <row r="4" spans="1:37" ht="15" customHeight="1" thickBot="1" x14ac:dyDescent="0.25"/>
    <row r="5" spans="1:37" ht="20.25" customHeight="1" x14ac:dyDescent="0.2">
      <c r="A5" s="188" t="s">
        <v>0</v>
      </c>
      <c r="B5" s="190" t="s">
        <v>1</v>
      </c>
      <c r="C5" s="180" t="s">
        <v>91</v>
      </c>
      <c r="D5" s="181"/>
      <c r="E5" s="181"/>
      <c r="F5" s="182"/>
      <c r="G5" s="180" t="s">
        <v>94</v>
      </c>
      <c r="H5" s="181"/>
      <c r="I5" s="181"/>
      <c r="J5" s="182"/>
      <c r="K5" s="180" t="s">
        <v>96</v>
      </c>
      <c r="L5" s="181"/>
      <c r="M5" s="181"/>
      <c r="N5" s="182"/>
      <c r="O5" s="180" t="s">
        <v>97</v>
      </c>
      <c r="P5" s="181"/>
      <c r="Q5" s="181"/>
      <c r="R5" s="182"/>
      <c r="S5" s="180" t="s">
        <v>98</v>
      </c>
      <c r="T5" s="181"/>
      <c r="U5" s="181"/>
      <c r="V5" s="182"/>
      <c r="W5" s="180" t="s">
        <v>99</v>
      </c>
      <c r="X5" s="181"/>
      <c r="Y5" s="181"/>
      <c r="Z5" s="182"/>
      <c r="AA5" s="180" t="s">
        <v>100</v>
      </c>
      <c r="AB5" s="181"/>
      <c r="AC5" s="181"/>
      <c r="AD5" s="182"/>
      <c r="AE5" s="180" t="s">
        <v>101</v>
      </c>
      <c r="AF5" s="181"/>
      <c r="AG5" s="181"/>
      <c r="AH5" s="182"/>
      <c r="AI5" s="183" t="s">
        <v>89</v>
      </c>
      <c r="AJ5" s="184"/>
      <c r="AK5" s="185"/>
    </row>
    <row r="6" spans="1:37" ht="24" x14ac:dyDescent="0.2">
      <c r="A6" s="189"/>
      <c r="B6" s="191"/>
      <c r="C6" s="51" t="s">
        <v>84</v>
      </c>
      <c r="D6" s="52" t="s">
        <v>115</v>
      </c>
      <c r="E6" s="52" t="s">
        <v>92</v>
      </c>
      <c r="F6" s="53" t="s">
        <v>93</v>
      </c>
      <c r="G6" s="51" t="s">
        <v>84</v>
      </c>
      <c r="H6" s="52" t="s">
        <v>115</v>
      </c>
      <c r="I6" s="52" t="s">
        <v>92</v>
      </c>
      <c r="J6" s="53" t="s">
        <v>116</v>
      </c>
      <c r="K6" s="51" t="s">
        <v>84</v>
      </c>
      <c r="L6" s="52" t="s">
        <v>85</v>
      </c>
      <c r="M6" s="52" t="s">
        <v>92</v>
      </c>
      <c r="N6" s="53" t="s">
        <v>93</v>
      </c>
      <c r="O6" s="51" t="s">
        <v>84</v>
      </c>
      <c r="P6" s="52" t="s">
        <v>85</v>
      </c>
      <c r="Q6" s="52" t="s">
        <v>92</v>
      </c>
      <c r="R6" s="53" t="s">
        <v>93</v>
      </c>
      <c r="S6" s="51" t="s">
        <v>84</v>
      </c>
      <c r="T6" s="52" t="s">
        <v>85</v>
      </c>
      <c r="U6" s="52" t="s">
        <v>92</v>
      </c>
      <c r="V6" s="53" t="s">
        <v>93</v>
      </c>
      <c r="W6" s="51" t="s">
        <v>84</v>
      </c>
      <c r="X6" s="52" t="s">
        <v>85</v>
      </c>
      <c r="Y6" s="52" t="s">
        <v>92</v>
      </c>
      <c r="Z6" s="53" t="s">
        <v>93</v>
      </c>
      <c r="AA6" s="51" t="s">
        <v>84</v>
      </c>
      <c r="AB6" s="52" t="s">
        <v>85</v>
      </c>
      <c r="AC6" s="52" t="s">
        <v>92</v>
      </c>
      <c r="AD6" s="53" t="s">
        <v>93</v>
      </c>
      <c r="AE6" s="51" t="s">
        <v>84</v>
      </c>
      <c r="AF6" s="52" t="s">
        <v>85</v>
      </c>
      <c r="AG6" s="52" t="s">
        <v>92</v>
      </c>
      <c r="AH6" s="53" t="s">
        <v>93</v>
      </c>
      <c r="AI6" s="54" t="s">
        <v>84</v>
      </c>
      <c r="AJ6" s="55" t="s">
        <v>85</v>
      </c>
      <c r="AK6" s="56" t="s">
        <v>92</v>
      </c>
    </row>
    <row r="7" spans="1:37" ht="12.75" thickBot="1" x14ac:dyDescent="0.25">
      <c r="A7" s="57">
        <v>1</v>
      </c>
      <c r="B7" s="58">
        <v>2</v>
      </c>
      <c r="C7" s="59">
        <v>3</v>
      </c>
      <c r="D7" s="60">
        <v>4</v>
      </c>
      <c r="E7" s="60">
        <v>5</v>
      </c>
      <c r="F7" s="61">
        <v>6</v>
      </c>
      <c r="G7" s="59">
        <v>7</v>
      </c>
      <c r="H7" s="60">
        <v>8</v>
      </c>
      <c r="I7" s="60">
        <v>9</v>
      </c>
      <c r="J7" s="61">
        <v>10</v>
      </c>
      <c r="K7" s="59">
        <v>11</v>
      </c>
      <c r="L7" s="60">
        <v>12</v>
      </c>
      <c r="M7" s="60">
        <v>13</v>
      </c>
      <c r="N7" s="61">
        <v>14</v>
      </c>
      <c r="O7" s="62">
        <v>15</v>
      </c>
      <c r="P7" s="63">
        <v>16</v>
      </c>
      <c r="Q7" s="63">
        <v>17</v>
      </c>
      <c r="R7" s="64">
        <v>18</v>
      </c>
      <c r="S7" s="62">
        <v>19</v>
      </c>
      <c r="T7" s="63">
        <v>20</v>
      </c>
      <c r="U7" s="63">
        <v>21</v>
      </c>
      <c r="V7" s="64">
        <v>22</v>
      </c>
      <c r="W7" s="62">
        <v>23</v>
      </c>
      <c r="X7" s="63">
        <v>24</v>
      </c>
      <c r="Y7" s="63">
        <v>25</v>
      </c>
      <c r="Z7" s="64">
        <v>26</v>
      </c>
      <c r="AA7" s="62">
        <v>27</v>
      </c>
      <c r="AB7" s="63">
        <v>28</v>
      </c>
      <c r="AC7" s="63">
        <v>29</v>
      </c>
      <c r="AD7" s="64">
        <v>30</v>
      </c>
      <c r="AE7" s="62">
        <v>31</v>
      </c>
      <c r="AF7" s="63">
        <v>32</v>
      </c>
      <c r="AG7" s="63">
        <v>33</v>
      </c>
      <c r="AH7" s="64">
        <v>34</v>
      </c>
      <c r="AI7" s="65">
        <v>35</v>
      </c>
      <c r="AJ7" s="66">
        <v>36</v>
      </c>
      <c r="AK7" s="67">
        <v>37</v>
      </c>
    </row>
    <row r="8" spans="1:37" s="13" customFormat="1" ht="13.5" customHeight="1" x14ac:dyDescent="0.2">
      <c r="A8" s="135">
        <v>1</v>
      </c>
      <c r="B8" s="147" t="s">
        <v>7</v>
      </c>
      <c r="C8" s="68">
        <f>СІЧЕНЬ!F8</f>
        <v>642</v>
      </c>
      <c r="D8" s="69">
        <f>СІЧЕНЬ!G8</f>
        <v>198242018.31999999</v>
      </c>
      <c r="E8" s="117">
        <f t="shared" ref="E8:E52" si="0">D8*100/$D$55</f>
        <v>37.638104741313981</v>
      </c>
      <c r="F8" s="70">
        <v>0</v>
      </c>
      <c r="G8" s="68">
        <f>ЛЮТИЙ!F8</f>
        <v>693</v>
      </c>
      <c r="H8" s="69">
        <f>ЛЮТИЙ!G8</f>
        <v>197259299</v>
      </c>
      <c r="I8" s="117">
        <f t="shared" ref="I8:I50" si="1">H8*100/$H$55</f>
        <v>20.524581829872435</v>
      </c>
      <c r="J8" s="168">
        <f>H8-D8</f>
        <v>-982719.31999999285</v>
      </c>
      <c r="K8" s="68">
        <f>БЕРЕЗЕНЬ!F8</f>
        <v>464</v>
      </c>
      <c r="L8" s="175">
        <f>БЕРЕЗЕНЬ!G8</f>
        <v>142081195.72999999</v>
      </c>
      <c r="M8" s="117">
        <f>L8*100/$L$55</f>
        <v>17.954691298474277</v>
      </c>
      <c r="N8" s="167">
        <f>L8-H8</f>
        <v>-55178103.270000011</v>
      </c>
      <c r="O8" s="71"/>
      <c r="P8" s="72"/>
      <c r="Q8" s="75"/>
      <c r="R8" s="73"/>
      <c r="S8" s="74"/>
      <c r="T8" s="72"/>
      <c r="U8" s="75"/>
      <c r="V8" s="73"/>
      <c r="W8" s="74"/>
      <c r="X8" s="72"/>
      <c r="Y8" s="75"/>
      <c r="Z8" s="73"/>
      <c r="AA8" s="74"/>
      <c r="AB8" s="72"/>
      <c r="AC8" s="75"/>
      <c r="AD8" s="73"/>
      <c r="AE8" s="74"/>
      <c r="AF8" s="72"/>
      <c r="AG8" s="75"/>
      <c r="AH8" s="76"/>
      <c r="AI8" s="68">
        <f>SUM(AE8+AA8+W8+S8+O8+K8+G8+C8)</f>
        <v>1799</v>
      </c>
      <c r="AJ8" s="69">
        <f>AF8+AB8+X8+T8+P8+L8+H8+D8</f>
        <v>537582513.04999995</v>
      </c>
      <c r="AK8" s="119">
        <f t="shared" ref="AK8:AK54" si="2">AJ8*100/$AJ$55</f>
        <v>23.587226917384601</v>
      </c>
    </row>
    <row r="9" spans="1:37" s="13" customFormat="1" x14ac:dyDescent="0.2">
      <c r="A9" s="136">
        <v>2</v>
      </c>
      <c r="B9" s="148" t="s">
        <v>9</v>
      </c>
      <c r="C9" s="77">
        <f>СІЧЕНЬ!F9</f>
        <v>0</v>
      </c>
      <c r="D9" s="78">
        <f>СІЧЕНЬ!G9</f>
        <v>0</v>
      </c>
      <c r="E9" s="118">
        <f t="shared" si="0"/>
        <v>0</v>
      </c>
      <c r="F9" s="79">
        <v>0</v>
      </c>
      <c r="G9" s="77">
        <f>ЛЮТИЙ!F9</f>
        <v>0</v>
      </c>
      <c r="H9" s="78">
        <f>ЛЮТИЙ!G9</f>
        <v>0</v>
      </c>
      <c r="I9" s="118">
        <f t="shared" si="1"/>
        <v>0</v>
      </c>
      <c r="J9" s="169">
        <f t="shared" ref="J9:J54" si="3">H9-D9</f>
        <v>0</v>
      </c>
      <c r="K9" s="77">
        <f>БЕРЕЗЕНЬ!F9</f>
        <v>0</v>
      </c>
      <c r="L9" s="174">
        <f>БЕРЕЗЕНЬ!G9</f>
        <v>0</v>
      </c>
      <c r="M9" s="118">
        <f t="shared" ref="M9:M54" si="4">L9*100/$L$55</f>
        <v>0</v>
      </c>
      <c r="N9" s="176">
        <f t="shared" ref="N9:N54" si="5">L9-H9</f>
        <v>0</v>
      </c>
      <c r="O9" s="80"/>
      <c r="P9" s="81"/>
      <c r="Q9" s="84"/>
      <c r="R9" s="82"/>
      <c r="S9" s="83"/>
      <c r="T9" s="81"/>
      <c r="U9" s="84"/>
      <c r="V9" s="82"/>
      <c r="W9" s="83"/>
      <c r="X9" s="81"/>
      <c r="Y9" s="84"/>
      <c r="Z9" s="82"/>
      <c r="AA9" s="83"/>
      <c r="AB9" s="81"/>
      <c r="AC9" s="84"/>
      <c r="AD9" s="82"/>
      <c r="AE9" s="83"/>
      <c r="AF9" s="81"/>
      <c r="AG9" s="84"/>
      <c r="AH9" s="85"/>
      <c r="AI9" s="77">
        <f t="shared" ref="AI9:AI54" si="6">SUM(AE9+AA9+W9+S9+O9+K9+G9+C9)</f>
        <v>0</v>
      </c>
      <c r="AJ9" s="78">
        <f t="shared" ref="AJ9:AJ50" si="7">AF9+AB9+X9+T9+P9+L9+H9+D9</f>
        <v>0</v>
      </c>
      <c r="AK9" s="120">
        <f t="shared" si="2"/>
        <v>0</v>
      </c>
    </row>
    <row r="10" spans="1:37" s="13" customFormat="1" x14ac:dyDescent="0.2">
      <c r="A10" s="136">
        <v>3</v>
      </c>
      <c r="B10" s="148" t="s">
        <v>11</v>
      </c>
      <c r="C10" s="77">
        <f>СІЧЕНЬ!F10</f>
        <v>98</v>
      </c>
      <c r="D10" s="78">
        <f>СІЧЕНЬ!G10</f>
        <v>157464563</v>
      </c>
      <c r="E10" s="118">
        <f t="shared" si="0"/>
        <v>29.8961227567431</v>
      </c>
      <c r="F10" s="79">
        <v>0</v>
      </c>
      <c r="G10" s="77">
        <f>ЛЮТИЙ!F10</f>
        <v>165</v>
      </c>
      <c r="H10" s="78">
        <f>ЛЮТИЙ!G10</f>
        <v>634828192</v>
      </c>
      <c r="I10" s="118">
        <f t="shared" si="1"/>
        <v>66.053074509881384</v>
      </c>
      <c r="J10" s="169">
        <f t="shared" si="3"/>
        <v>477363629</v>
      </c>
      <c r="K10" s="77">
        <f>БЕРЕЗЕНЬ!F10</f>
        <v>23</v>
      </c>
      <c r="L10" s="174">
        <f>БЕРЕЗЕНЬ!G10</f>
        <v>528149702.64999998</v>
      </c>
      <c r="M10" s="118">
        <f t="shared" si="4"/>
        <v>66.741871235951848</v>
      </c>
      <c r="N10" s="176">
        <f t="shared" si="5"/>
        <v>-106678489.35000002</v>
      </c>
      <c r="O10" s="80"/>
      <c r="P10" s="81"/>
      <c r="Q10" s="84"/>
      <c r="R10" s="82"/>
      <c r="S10" s="83"/>
      <c r="T10" s="81"/>
      <c r="U10" s="84"/>
      <c r="V10" s="82"/>
      <c r="W10" s="83"/>
      <c r="X10" s="81"/>
      <c r="Y10" s="84"/>
      <c r="Z10" s="82"/>
      <c r="AA10" s="83"/>
      <c r="AB10" s="81"/>
      <c r="AC10" s="84"/>
      <c r="AD10" s="82"/>
      <c r="AE10" s="83"/>
      <c r="AF10" s="81"/>
      <c r="AG10" s="84"/>
      <c r="AH10" s="85"/>
      <c r="AI10" s="77">
        <f t="shared" si="6"/>
        <v>286</v>
      </c>
      <c r="AJ10" s="78">
        <f t="shared" si="7"/>
        <v>1320442457.6500001</v>
      </c>
      <c r="AK10" s="120">
        <f t="shared" si="2"/>
        <v>57.936363486292841</v>
      </c>
    </row>
    <row r="11" spans="1:37" s="13" customFormat="1" x14ac:dyDescent="0.2">
      <c r="A11" s="136">
        <v>4</v>
      </c>
      <c r="B11" s="148" t="s">
        <v>11</v>
      </c>
      <c r="C11" s="77">
        <f>СІЧЕНЬ!F11</f>
        <v>8</v>
      </c>
      <c r="D11" s="78">
        <f>СІЧЕНЬ!G11</f>
        <v>29020966</v>
      </c>
      <c r="E11" s="118">
        <f t="shared" si="0"/>
        <v>5.5099023267556886</v>
      </c>
      <c r="F11" s="79">
        <v>0</v>
      </c>
      <c r="G11" s="77">
        <f>ЛЮТИЙ!F11</f>
        <v>8</v>
      </c>
      <c r="H11" s="78">
        <f>ЛЮТИЙ!G11</f>
        <v>21565613</v>
      </c>
      <c r="I11" s="118">
        <f t="shared" si="1"/>
        <v>2.2438748944852573</v>
      </c>
      <c r="J11" s="169">
        <f t="shared" si="3"/>
        <v>-7455353</v>
      </c>
      <c r="K11" s="77">
        <f>БЕРЕЗЕНЬ!F11</f>
        <v>3</v>
      </c>
      <c r="L11" s="174">
        <f>БЕРЕЗЕНЬ!G11</f>
        <v>10168779</v>
      </c>
      <c r="M11" s="118">
        <f t="shared" si="4"/>
        <v>1.2850207720264657</v>
      </c>
      <c r="N11" s="176">
        <f t="shared" si="5"/>
        <v>-11396834</v>
      </c>
      <c r="O11" s="80"/>
      <c r="P11" s="81"/>
      <c r="Q11" s="84"/>
      <c r="R11" s="82"/>
      <c r="S11" s="83"/>
      <c r="T11" s="81"/>
      <c r="U11" s="84"/>
      <c r="V11" s="82"/>
      <c r="W11" s="83"/>
      <c r="X11" s="81"/>
      <c r="Y11" s="84"/>
      <c r="Z11" s="82"/>
      <c r="AA11" s="83"/>
      <c r="AB11" s="81"/>
      <c r="AC11" s="84"/>
      <c r="AD11" s="82"/>
      <c r="AE11" s="83"/>
      <c r="AF11" s="81"/>
      <c r="AG11" s="84"/>
      <c r="AH11" s="85"/>
      <c r="AI11" s="77">
        <f t="shared" si="6"/>
        <v>19</v>
      </c>
      <c r="AJ11" s="78">
        <f t="shared" si="7"/>
        <v>60755358</v>
      </c>
      <c r="AK11" s="120">
        <f t="shared" si="2"/>
        <v>2.6657310846337956</v>
      </c>
    </row>
    <row r="12" spans="1:37" s="13" customFormat="1" x14ac:dyDescent="0.2">
      <c r="A12" s="136">
        <v>5</v>
      </c>
      <c r="B12" s="148" t="s">
        <v>11</v>
      </c>
      <c r="C12" s="77">
        <f>СІЧЕНЬ!F12</f>
        <v>0</v>
      </c>
      <c r="D12" s="78">
        <f>СІЧЕНЬ!G12</f>
        <v>0</v>
      </c>
      <c r="E12" s="118">
        <f t="shared" si="0"/>
        <v>0</v>
      </c>
      <c r="F12" s="79">
        <v>0</v>
      </c>
      <c r="G12" s="77">
        <f>ЛЮТИЙ!F12</f>
        <v>0</v>
      </c>
      <c r="H12" s="78">
        <f>ЛЮТИЙ!G12</f>
        <v>0</v>
      </c>
      <c r="I12" s="118">
        <f t="shared" si="1"/>
        <v>0</v>
      </c>
      <c r="J12" s="169">
        <f t="shared" si="3"/>
        <v>0</v>
      </c>
      <c r="K12" s="77">
        <f>БЕРЕЗЕНЬ!F12</f>
        <v>0</v>
      </c>
      <c r="L12" s="174">
        <f>БЕРЕЗЕНЬ!G12</f>
        <v>0</v>
      </c>
      <c r="M12" s="118">
        <f t="shared" si="4"/>
        <v>0</v>
      </c>
      <c r="N12" s="176">
        <f t="shared" si="5"/>
        <v>0</v>
      </c>
      <c r="O12" s="80"/>
      <c r="P12" s="81"/>
      <c r="Q12" s="84"/>
      <c r="R12" s="82"/>
      <c r="S12" s="83"/>
      <c r="T12" s="81"/>
      <c r="U12" s="84"/>
      <c r="V12" s="82"/>
      <c r="W12" s="83"/>
      <c r="X12" s="81"/>
      <c r="Y12" s="84"/>
      <c r="Z12" s="82"/>
      <c r="AA12" s="83"/>
      <c r="AB12" s="81"/>
      <c r="AC12" s="84"/>
      <c r="AD12" s="82"/>
      <c r="AE12" s="83"/>
      <c r="AF12" s="81"/>
      <c r="AG12" s="84"/>
      <c r="AH12" s="85"/>
      <c r="AI12" s="77">
        <f t="shared" si="6"/>
        <v>0</v>
      </c>
      <c r="AJ12" s="78">
        <f t="shared" si="7"/>
        <v>0</v>
      </c>
      <c r="AK12" s="120">
        <f t="shared" si="2"/>
        <v>0</v>
      </c>
    </row>
    <row r="13" spans="1:37" s="13" customFormat="1" x14ac:dyDescent="0.2">
      <c r="A13" s="136">
        <v>6</v>
      </c>
      <c r="B13" s="148" t="s">
        <v>15</v>
      </c>
      <c r="C13" s="77">
        <f>СІЧЕНЬ!F13</f>
        <v>0</v>
      </c>
      <c r="D13" s="78">
        <f>СІЧЕНЬ!G13</f>
        <v>0</v>
      </c>
      <c r="E13" s="118">
        <f t="shared" si="0"/>
        <v>0</v>
      </c>
      <c r="F13" s="79">
        <v>0</v>
      </c>
      <c r="G13" s="77">
        <f>ЛЮТИЙ!F13</f>
        <v>0</v>
      </c>
      <c r="H13" s="78">
        <f>ЛЮТИЙ!G13</f>
        <v>0</v>
      </c>
      <c r="I13" s="118">
        <f t="shared" si="1"/>
        <v>0</v>
      </c>
      <c r="J13" s="169">
        <f t="shared" si="3"/>
        <v>0</v>
      </c>
      <c r="K13" s="77">
        <f>БЕРЕЗЕНЬ!F13</f>
        <v>0</v>
      </c>
      <c r="L13" s="174">
        <f>БЕРЕЗЕНЬ!G13</f>
        <v>0</v>
      </c>
      <c r="M13" s="118">
        <f t="shared" si="4"/>
        <v>0</v>
      </c>
      <c r="N13" s="176">
        <f t="shared" si="5"/>
        <v>0</v>
      </c>
      <c r="O13" s="80"/>
      <c r="P13" s="81"/>
      <c r="Q13" s="84"/>
      <c r="R13" s="82"/>
      <c r="S13" s="83"/>
      <c r="T13" s="81"/>
      <c r="U13" s="84"/>
      <c r="V13" s="82"/>
      <c r="W13" s="83"/>
      <c r="X13" s="81"/>
      <c r="Y13" s="84"/>
      <c r="Z13" s="82"/>
      <c r="AA13" s="83"/>
      <c r="AB13" s="81"/>
      <c r="AC13" s="84"/>
      <c r="AD13" s="82"/>
      <c r="AE13" s="83"/>
      <c r="AF13" s="81"/>
      <c r="AG13" s="84"/>
      <c r="AH13" s="85"/>
      <c r="AI13" s="77">
        <f t="shared" si="6"/>
        <v>0</v>
      </c>
      <c r="AJ13" s="78">
        <f t="shared" si="7"/>
        <v>0</v>
      </c>
      <c r="AK13" s="120">
        <f t="shared" si="2"/>
        <v>0</v>
      </c>
    </row>
    <row r="14" spans="1:37" s="13" customFormat="1" ht="14.25" customHeight="1" x14ac:dyDescent="0.2">
      <c r="A14" s="136">
        <v>7</v>
      </c>
      <c r="B14" s="148" t="s">
        <v>17</v>
      </c>
      <c r="C14" s="77">
        <f>СІЧЕНЬ!F14</f>
        <v>111</v>
      </c>
      <c r="D14" s="78">
        <f>СІЧЕНЬ!G14</f>
        <v>36240000</v>
      </c>
      <c r="E14" s="118">
        <f t="shared" si="0"/>
        <v>6.8805035752988433</v>
      </c>
      <c r="F14" s="79">
        <v>0</v>
      </c>
      <c r="G14" s="77">
        <f>ЛЮТИЙ!F14</f>
        <v>105</v>
      </c>
      <c r="H14" s="78">
        <f>ЛЮТИЙ!G14</f>
        <v>32534125.149999999</v>
      </c>
      <c r="I14" s="118">
        <f t="shared" si="1"/>
        <v>3.3851347809184187</v>
      </c>
      <c r="J14" s="169">
        <f t="shared" si="3"/>
        <v>-3705874.8500000015</v>
      </c>
      <c r="K14" s="77">
        <f>БЕРЕЗЕНЬ!F14</f>
        <v>73</v>
      </c>
      <c r="L14" s="174">
        <f>БЕРЕЗЕНЬ!G14</f>
        <v>21482500</v>
      </c>
      <c r="M14" s="118">
        <f t="shared" si="4"/>
        <v>2.7147269829601517</v>
      </c>
      <c r="N14" s="176">
        <f t="shared" si="5"/>
        <v>-11051625.149999999</v>
      </c>
      <c r="O14" s="80"/>
      <c r="P14" s="81"/>
      <c r="Q14" s="84"/>
      <c r="R14" s="82"/>
      <c r="S14" s="83"/>
      <c r="T14" s="81"/>
      <c r="U14" s="84"/>
      <c r="V14" s="82"/>
      <c r="W14" s="83"/>
      <c r="X14" s="81"/>
      <c r="Y14" s="84"/>
      <c r="Z14" s="82"/>
      <c r="AA14" s="83"/>
      <c r="AB14" s="81"/>
      <c r="AC14" s="84"/>
      <c r="AD14" s="82"/>
      <c r="AE14" s="83"/>
      <c r="AF14" s="81"/>
      <c r="AG14" s="84"/>
      <c r="AH14" s="85"/>
      <c r="AI14" s="77">
        <f t="shared" si="6"/>
        <v>289</v>
      </c>
      <c r="AJ14" s="78">
        <f t="shared" si="7"/>
        <v>90256625.150000006</v>
      </c>
      <c r="AK14" s="120">
        <f t="shared" si="2"/>
        <v>3.9601427623304506</v>
      </c>
    </row>
    <row r="15" spans="1:37" s="13" customFormat="1" x14ac:dyDescent="0.2">
      <c r="A15" s="136">
        <v>8</v>
      </c>
      <c r="B15" s="148" t="s">
        <v>19</v>
      </c>
      <c r="C15" s="77">
        <f>СІЧЕНЬ!F15</f>
        <v>13</v>
      </c>
      <c r="D15" s="78">
        <f>СІЧЕНЬ!G15</f>
        <v>12820000</v>
      </c>
      <c r="E15" s="118">
        <f t="shared" si="0"/>
        <v>2.4339971256989839</v>
      </c>
      <c r="F15" s="79">
        <v>0</v>
      </c>
      <c r="G15" s="77">
        <f>ЛЮТИЙ!F15</f>
        <v>11</v>
      </c>
      <c r="H15" s="78">
        <f>ЛЮТИЙ!G15</f>
        <v>10890000</v>
      </c>
      <c r="I15" s="118">
        <f t="shared" si="1"/>
        <v>1.1330907960253414</v>
      </c>
      <c r="J15" s="169">
        <f t="shared" si="3"/>
        <v>-1930000</v>
      </c>
      <c r="K15" s="77">
        <f>БЕРЕЗЕНЬ!F15</f>
        <v>6</v>
      </c>
      <c r="L15" s="174">
        <f>БЕРЕЗЕНЬ!G15</f>
        <v>5940000</v>
      </c>
      <c r="M15" s="118">
        <f t="shared" si="4"/>
        <v>0.75063322605764227</v>
      </c>
      <c r="N15" s="176">
        <f t="shared" si="5"/>
        <v>-4950000</v>
      </c>
      <c r="O15" s="80"/>
      <c r="P15" s="81"/>
      <c r="Q15" s="84"/>
      <c r="R15" s="82"/>
      <c r="S15" s="83"/>
      <c r="T15" s="81"/>
      <c r="U15" s="84"/>
      <c r="V15" s="82"/>
      <c r="W15" s="83"/>
      <c r="X15" s="81"/>
      <c r="Y15" s="84"/>
      <c r="Z15" s="82"/>
      <c r="AA15" s="83"/>
      <c r="AB15" s="81"/>
      <c r="AC15" s="84"/>
      <c r="AD15" s="82"/>
      <c r="AE15" s="83"/>
      <c r="AF15" s="81"/>
      <c r="AG15" s="84"/>
      <c r="AH15" s="85"/>
      <c r="AI15" s="77">
        <f t="shared" si="6"/>
        <v>30</v>
      </c>
      <c r="AJ15" s="78">
        <f t="shared" si="7"/>
        <v>29650000</v>
      </c>
      <c r="AK15" s="120">
        <f t="shared" si="2"/>
        <v>1.3009375512097558</v>
      </c>
    </row>
    <row r="16" spans="1:37" s="13" customFormat="1" x14ac:dyDescent="0.2">
      <c r="A16" s="136">
        <v>9</v>
      </c>
      <c r="B16" s="148" t="s">
        <v>21</v>
      </c>
      <c r="C16" s="77">
        <f>СІЧЕНЬ!F16</f>
        <v>0</v>
      </c>
      <c r="D16" s="78">
        <f>СІЧЕНЬ!G16</f>
        <v>0</v>
      </c>
      <c r="E16" s="118">
        <f t="shared" si="0"/>
        <v>0</v>
      </c>
      <c r="F16" s="79">
        <v>0</v>
      </c>
      <c r="G16" s="77">
        <f>ЛЮТИЙ!F16</f>
        <v>0</v>
      </c>
      <c r="H16" s="78">
        <f>ЛЮТИЙ!G16</f>
        <v>0</v>
      </c>
      <c r="I16" s="118">
        <f t="shared" si="1"/>
        <v>0</v>
      </c>
      <c r="J16" s="169">
        <f t="shared" si="3"/>
        <v>0</v>
      </c>
      <c r="K16" s="77">
        <f>БЕРЕЗЕНЬ!F16</f>
        <v>0</v>
      </c>
      <c r="L16" s="174">
        <f>БЕРЕЗЕНЬ!G16</f>
        <v>0</v>
      </c>
      <c r="M16" s="118">
        <f t="shared" si="4"/>
        <v>0</v>
      </c>
      <c r="N16" s="176">
        <f t="shared" si="5"/>
        <v>0</v>
      </c>
      <c r="O16" s="80"/>
      <c r="P16" s="81"/>
      <c r="Q16" s="84"/>
      <c r="R16" s="82"/>
      <c r="S16" s="83"/>
      <c r="T16" s="81"/>
      <c r="U16" s="84"/>
      <c r="V16" s="82"/>
      <c r="W16" s="83"/>
      <c r="X16" s="81"/>
      <c r="Y16" s="84"/>
      <c r="Z16" s="82"/>
      <c r="AA16" s="83"/>
      <c r="AB16" s="81"/>
      <c r="AC16" s="84"/>
      <c r="AD16" s="82"/>
      <c r="AE16" s="83"/>
      <c r="AF16" s="81"/>
      <c r="AG16" s="84"/>
      <c r="AH16" s="85"/>
      <c r="AI16" s="77">
        <f t="shared" si="6"/>
        <v>0</v>
      </c>
      <c r="AJ16" s="78">
        <f t="shared" si="7"/>
        <v>0</v>
      </c>
      <c r="AK16" s="120">
        <f t="shared" si="2"/>
        <v>0</v>
      </c>
    </row>
    <row r="17" spans="1:37" s="13" customFormat="1" x14ac:dyDescent="0.2">
      <c r="A17" s="136">
        <v>10</v>
      </c>
      <c r="B17" s="148" t="s">
        <v>23</v>
      </c>
      <c r="C17" s="77">
        <f>СІЧЕНЬ!F17</f>
        <v>0</v>
      </c>
      <c r="D17" s="78">
        <f>СІЧЕНЬ!G17</f>
        <v>0</v>
      </c>
      <c r="E17" s="118">
        <f t="shared" si="0"/>
        <v>0</v>
      </c>
      <c r="F17" s="79">
        <v>0</v>
      </c>
      <c r="G17" s="77">
        <f>ЛЮТИЙ!F17</f>
        <v>0</v>
      </c>
      <c r="H17" s="78">
        <f>ЛЮТИЙ!G17</f>
        <v>0</v>
      </c>
      <c r="I17" s="118">
        <f t="shared" si="1"/>
        <v>0</v>
      </c>
      <c r="J17" s="169">
        <f t="shared" si="3"/>
        <v>0</v>
      </c>
      <c r="K17" s="77">
        <f>БЕРЕЗЕНЬ!F17</f>
        <v>0</v>
      </c>
      <c r="L17" s="174">
        <f>БЕРЕЗЕНЬ!G17</f>
        <v>0</v>
      </c>
      <c r="M17" s="118">
        <f t="shared" si="4"/>
        <v>0</v>
      </c>
      <c r="N17" s="176">
        <f t="shared" si="5"/>
        <v>0</v>
      </c>
      <c r="O17" s="80"/>
      <c r="P17" s="81"/>
      <c r="Q17" s="84"/>
      <c r="R17" s="82"/>
      <c r="S17" s="83"/>
      <c r="T17" s="81"/>
      <c r="U17" s="84"/>
      <c r="V17" s="82"/>
      <c r="W17" s="83"/>
      <c r="X17" s="81"/>
      <c r="Y17" s="84"/>
      <c r="Z17" s="82"/>
      <c r="AA17" s="83"/>
      <c r="AB17" s="81"/>
      <c r="AC17" s="84"/>
      <c r="AD17" s="82"/>
      <c r="AE17" s="83"/>
      <c r="AF17" s="81"/>
      <c r="AG17" s="84"/>
      <c r="AH17" s="85"/>
      <c r="AI17" s="77">
        <f t="shared" si="6"/>
        <v>0</v>
      </c>
      <c r="AJ17" s="78">
        <f t="shared" si="7"/>
        <v>0</v>
      </c>
      <c r="AK17" s="120">
        <f t="shared" si="2"/>
        <v>0</v>
      </c>
    </row>
    <row r="18" spans="1:37" s="13" customFormat="1" x14ac:dyDescent="0.2">
      <c r="A18" s="136">
        <v>11</v>
      </c>
      <c r="B18" s="148" t="s">
        <v>25</v>
      </c>
      <c r="C18" s="77">
        <f>СІЧЕНЬ!F18</f>
        <v>0</v>
      </c>
      <c r="D18" s="78">
        <f>СІЧЕНЬ!G18</f>
        <v>0</v>
      </c>
      <c r="E18" s="118">
        <f t="shared" si="0"/>
        <v>0</v>
      </c>
      <c r="F18" s="79">
        <v>0</v>
      </c>
      <c r="G18" s="77">
        <f>ЛЮТИЙ!F18</f>
        <v>0</v>
      </c>
      <c r="H18" s="78">
        <f>ЛЮТИЙ!G18</f>
        <v>0</v>
      </c>
      <c r="I18" s="118">
        <f t="shared" si="1"/>
        <v>0</v>
      </c>
      <c r="J18" s="169">
        <f t="shared" si="3"/>
        <v>0</v>
      </c>
      <c r="K18" s="77">
        <f>БЕРЕЗЕНЬ!F18</f>
        <v>0</v>
      </c>
      <c r="L18" s="174">
        <f>БЕРЕЗЕНЬ!G18</f>
        <v>0</v>
      </c>
      <c r="M18" s="118">
        <f t="shared" si="4"/>
        <v>0</v>
      </c>
      <c r="N18" s="176">
        <f t="shared" si="5"/>
        <v>0</v>
      </c>
      <c r="O18" s="80"/>
      <c r="P18" s="81"/>
      <c r="Q18" s="84"/>
      <c r="R18" s="82"/>
      <c r="S18" s="83"/>
      <c r="T18" s="81"/>
      <c r="U18" s="84"/>
      <c r="V18" s="82"/>
      <c r="W18" s="83"/>
      <c r="X18" s="81"/>
      <c r="Y18" s="84"/>
      <c r="Z18" s="82"/>
      <c r="AA18" s="83"/>
      <c r="AB18" s="81"/>
      <c r="AC18" s="84"/>
      <c r="AD18" s="82"/>
      <c r="AE18" s="83"/>
      <c r="AF18" s="81"/>
      <c r="AG18" s="84"/>
      <c r="AH18" s="85"/>
      <c r="AI18" s="77">
        <f t="shared" si="6"/>
        <v>0</v>
      </c>
      <c r="AJ18" s="78">
        <f t="shared" si="7"/>
        <v>0</v>
      </c>
      <c r="AK18" s="120">
        <f t="shared" si="2"/>
        <v>0</v>
      </c>
    </row>
    <row r="19" spans="1:37" s="13" customFormat="1" ht="13.5" customHeight="1" x14ac:dyDescent="0.2">
      <c r="A19" s="136">
        <v>12</v>
      </c>
      <c r="B19" s="148" t="s">
        <v>27</v>
      </c>
      <c r="C19" s="77">
        <f>СІЧЕНЬ!F19</f>
        <v>52</v>
      </c>
      <c r="D19" s="78">
        <f>СІЧЕНЬ!G19</f>
        <v>25929900</v>
      </c>
      <c r="E19" s="118">
        <f t="shared" si="0"/>
        <v>4.9230344828129544</v>
      </c>
      <c r="F19" s="79">
        <v>0</v>
      </c>
      <c r="G19" s="77">
        <f>ЛЮТИЙ!F19</f>
        <v>28</v>
      </c>
      <c r="H19" s="78">
        <f>ЛЮТИЙ!G19</f>
        <v>17317000</v>
      </c>
      <c r="I19" s="118">
        <f t="shared" si="1"/>
        <v>1.8018120582893331</v>
      </c>
      <c r="J19" s="169">
        <f t="shared" si="3"/>
        <v>-8612900</v>
      </c>
      <c r="K19" s="77">
        <f>БЕРЕЗЕНЬ!F19</f>
        <v>7</v>
      </c>
      <c r="L19" s="174">
        <f>БЕРЕЗЕНЬ!G19</f>
        <v>4199500</v>
      </c>
      <c r="M19" s="118">
        <f t="shared" si="4"/>
        <v>0.530687581284355</v>
      </c>
      <c r="N19" s="176">
        <f t="shared" si="5"/>
        <v>-13117500</v>
      </c>
      <c r="O19" s="80"/>
      <c r="P19" s="81"/>
      <c r="Q19" s="84"/>
      <c r="R19" s="82"/>
      <c r="S19" s="83"/>
      <c r="T19" s="81"/>
      <c r="U19" s="84"/>
      <c r="V19" s="82"/>
      <c r="W19" s="83"/>
      <c r="X19" s="81"/>
      <c r="Y19" s="84"/>
      <c r="Z19" s="82"/>
      <c r="AA19" s="83"/>
      <c r="AB19" s="81"/>
      <c r="AC19" s="84"/>
      <c r="AD19" s="82"/>
      <c r="AE19" s="83"/>
      <c r="AF19" s="81"/>
      <c r="AG19" s="84"/>
      <c r="AH19" s="85"/>
      <c r="AI19" s="77">
        <f t="shared" si="6"/>
        <v>87</v>
      </c>
      <c r="AJ19" s="78">
        <f t="shared" si="7"/>
        <v>47446400</v>
      </c>
      <c r="AK19" s="120">
        <f t="shared" si="2"/>
        <v>2.0817808913901703</v>
      </c>
    </row>
    <row r="20" spans="1:37" s="13" customFormat="1" x14ac:dyDescent="0.2">
      <c r="A20" s="136">
        <v>13</v>
      </c>
      <c r="B20" s="148" t="s">
        <v>29</v>
      </c>
      <c r="C20" s="77">
        <f>СІЧЕНЬ!F20</f>
        <v>0</v>
      </c>
      <c r="D20" s="78">
        <f>СІЧЕНЬ!G20</f>
        <v>0</v>
      </c>
      <c r="E20" s="118">
        <f t="shared" si="0"/>
        <v>0</v>
      </c>
      <c r="F20" s="79">
        <v>0</v>
      </c>
      <c r="G20" s="77">
        <f>ЛЮТИЙ!F20</f>
        <v>0</v>
      </c>
      <c r="H20" s="78">
        <f>ЛЮТИЙ!G20</f>
        <v>0</v>
      </c>
      <c r="I20" s="118">
        <f t="shared" si="1"/>
        <v>0</v>
      </c>
      <c r="J20" s="169">
        <f t="shared" si="3"/>
        <v>0</v>
      </c>
      <c r="K20" s="77">
        <f>БЕРЕЗЕНЬ!F20</f>
        <v>0</v>
      </c>
      <c r="L20" s="174">
        <f>БЕРЕЗЕНЬ!G20</f>
        <v>0</v>
      </c>
      <c r="M20" s="118">
        <f t="shared" si="4"/>
        <v>0</v>
      </c>
      <c r="N20" s="176">
        <f t="shared" si="5"/>
        <v>0</v>
      </c>
      <c r="O20" s="80"/>
      <c r="P20" s="81"/>
      <c r="Q20" s="84"/>
      <c r="R20" s="82"/>
      <c r="S20" s="83"/>
      <c r="T20" s="81"/>
      <c r="U20" s="84"/>
      <c r="V20" s="82"/>
      <c r="W20" s="83"/>
      <c r="X20" s="81"/>
      <c r="Y20" s="84"/>
      <c r="Z20" s="82"/>
      <c r="AA20" s="83"/>
      <c r="AB20" s="81"/>
      <c r="AC20" s="84"/>
      <c r="AD20" s="82"/>
      <c r="AE20" s="83"/>
      <c r="AF20" s="81"/>
      <c r="AG20" s="84"/>
      <c r="AH20" s="85"/>
      <c r="AI20" s="77">
        <f t="shared" si="6"/>
        <v>0</v>
      </c>
      <c r="AJ20" s="78">
        <f t="shared" si="7"/>
        <v>0</v>
      </c>
      <c r="AK20" s="120">
        <f t="shared" si="2"/>
        <v>0</v>
      </c>
    </row>
    <row r="21" spans="1:37" s="13" customFormat="1" x14ac:dyDescent="0.2">
      <c r="A21" s="136">
        <v>14</v>
      </c>
      <c r="B21" s="148" t="s">
        <v>31</v>
      </c>
      <c r="C21" s="77">
        <f>СІЧЕНЬ!F21</f>
        <v>1</v>
      </c>
      <c r="D21" s="78">
        <f>СІЧЕНЬ!G21</f>
        <v>550000</v>
      </c>
      <c r="E21" s="118">
        <f t="shared" si="0"/>
        <v>0.10442265359863034</v>
      </c>
      <c r="F21" s="79">
        <v>0</v>
      </c>
      <c r="G21" s="77">
        <f>ЛЮТИЙ!F21</f>
        <v>1</v>
      </c>
      <c r="H21" s="78">
        <f>ЛЮТИЙ!G21</f>
        <v>125000</v>
      </c>
      <c r="I21" s="118">
        <f t="shared" si="1"/>
        <v>1.3006092700015397E-2</v>
      </c>
      <c r="J21" s="169">
        <f t="shared" si="3"/>
        <v>-425000</v>
      </c>
      <c r="K21" s="77">
        <f>БЕРЕЗЕНЬ!F21</f>
        <v>0</v>
      </c>
      <c r="L21" s="174">
        <f>БЕРЕЗЕНЬ!G21</f>
        <v>0</v>
      </c>
      <c r="M21" s="118">
        <f t="shared" si="4"/>
        <v>0</v>
      </c>
      <c r="N21" s="176">
        <f t="shared" si="5"/>
        <v>-125000</v>
      </c>
      <c r="O21" s="80"/>
      <c r="P21" s="81"/>
      <c r="Q21" s="84"/>
      <c r="R21" s="82"/>
      <c r="S21" s="83"/>
      <c r="T21" s="81"/>
      <c r="U21" s="84"/>
      <c r="V21" s="82"/>
      <c r="W21" s="83"/>
      <c r="X21" s="81"/>
      <c r="Y21" s="84"/>
      <c r="Z21" s="82"/>
      <c r="AA21" s="83"/>
      <c r="AB21" s="81"/>
      <c r="AC21" s="84"/>
      <c r="AD21" s="82"/>
      <c r="AE21" s="83"/>
      <c r="AF21" s="81"/>
      <c r="AG21" s="84"/>
      <c r="AH21" s="85"/>
      <c r="AI21" s="77">
        <f t="shared" si="6"/>
        <v>2</v>
      </c>
      <c r="AJ21" s="78">
        <f t="shared" si="7"/>
        <v>675000</v>
      </c>
      <c r="AK21" s="120">
        <f t="shared" si="2"/>
        <v>2.9616622160761726E-2</v>
      </c>
    </row>
    <row r="22" spans="1:37" s="13" customFormat="1" x14ac:dyDescent="0.2">
      <c r="A22" s="136">
        <v>15</v>
      </c>
      <c r="B22" s="148" t="s">
        <v>33</v>
      </c>
      <c r="C22" s="77">
        <f>СІЧЕНЬ!F22</f>
        <v>178</v>
      </c>
      <c r="D22" s="78">
        <f>СІЧЕНЬ!G22</f>
        <v>10890000</v>
      </c>
      <c r="E22" s="118">
        <f t="shared" si="0"/>
        <v>2.0675685412528808</v>
      </c>
      <c r="F22" s="79">
        <v>0</v>
      </c>
      <c r="G22" s="77">
        <f>ЛЮТИЙ!F22</f>
        <v>104</v>
      </c>
      <c r="H22" s="78">
        <f>ЛЮТИЙ!G22</f>
        <v>6641500</v>
      </c>
      <c r="I22" s="118">
        <f t="shared" si="1"/>
        <v>0.69103971733721814</v>
      </c>
      <c r="J22" s="169">
        <f t="shared" si="3"/>
        <v>-4248500</v>
      </c>
      <c r="K22" s="77">
        <f>БЕРЕЗЕНЬ!F22</f>
        <v>110</v>
      </c>
      <c r="L22" s="174">
        <f>БЕРЕЗЕНЬ!G22</f>
        <v>6599000</v>
      </c>
      <c r="M22" s="118">
        <f t="shared" si="4"/>
        <v>0.83391054861184877</v>
      </c>
      <c r="N22" s="176">
        <f t="shared" si="5"/>
        <v>-42500</v>
      </c>
      <c r="O22" s="80"/>
      <c r="P22" s="81"/>
      <c r="Q22" s="84"/>
      <c r="R22" s="82"/>
      <c r="S22" s="83"/>
      <c r="T22" s="81"/>
      <c r="U22" s="84"/>
      <c r="V22" s="82"/>
      <c r="W22" s="83"/>
      <c r="X22" s="81"/>
      <c r="Y22" s="84"/>
      <c r="Z22" s="82"/>
      <c r="AA22" s="83"/>
      <c r="AB22" s="81"/>
      <c r="AC22" s="84"/>
      <c r="AD22" s="82"/>
      <c r="AE22" s="83"/>
      <c r="AF22" s="81"/>
      <c r="AG22" s="84"/>
      <c r="AH22" s="85"/>
      <c r="AI22" s="77">
        <f t="shared" si="6"/>
        <v>392</v>
      </c>
      <c r="AJ22" s="78">
        <f t="shared" si="7"/>
        <v>24130500</v>
      </c>
      <c r="AK22" s="120">
        <f t="shared" si="2"/>
        <v>1.0587613348892753</v>
      </c>
    </row>
    <row r="23" spans="1:37" s="13" customFormat="1" x14ac:dyDescent="0.2">
      <c r="A23" s="136">
        <v>16</v>
      </c>
      <c r="B23" s="148" t="s">
        <v>35</v>
      </c>
      <c r="C23" s="77">
        <f>СІЧЕНЬ!F23</f>
        <v>1</v>
      </c>
      <c r="D23" s="78">
        <f>СІЧЕНЬ!G23</f>
        <v>14833000</v>
      </c>
      <c r="E23" s="118">
        <f t="shared" si="0"/>
        <v>2.8161840378699705</v>
      </c>
      <c r="F23" s="79">
        <v>0</v>
      </c>
      <c r="G23" s="77">
        <f>ЛЮТИЙ!F23</f>
        <v>0</v>
      </c>
      <c r="H23" s="78">
        <f>ЛЮТИЙ!G23</f>
        <v>0</v>
      </c>
      <c r="I23" s="118">
        <f t="shared" si="1"/>
        <v>0</v>
      </c>
      <c r="J23" s="169">
        <f t="shared" si="3"/>
        <v>-14833000</v>
      </c>
      <c r="K23" s="77">
        <f>БЕРЕЗЕНЬ!F23</f>
        <v>0</v>
      </c>
      <c r="L23" s="174">
        <f>БЕРЕЗЕНЬ!G23</f>
        <v>0</v>
      </c>
      <c r="M23" s="118">
        <f t="shared" si="4"/>
        <v>0</v>
      </c>
      <c r="N23" s="176">
        <f t="shared" si="5"/>
        <v>0</v>
      </c>
      <c r="O23" s="80"/>
      <c r="P23" s="81"/>
      <c r="Q23" s="84"/>
      <c r="R23" s="82"/>
      <c r="S23" s="83"/>
      <c r="T23" s="81"/>
      <c r="U23" s="84"/>
      <c r="V23" s="82"/>
      <c r="W23" s="83"/>
      <c r="X23" s="81"/>
      <c r="Y23" s="84"/>
      <c r="Z23" s="82"/>
      <c r="AA23" s="83"/>
      <c r="AB23" s="81"/>
      <c r="AC23" s="84"/>
      <c r="AD23" s="82"/>
      <c r="AE23" s="83"/>
      <c r="AF23" s="81"/>
      <c r="AG23" s="84"/>
      <c r="AH23" s="85"/>
      <c r="AI23" s="77">
        <f t="shared" si="6"/>
        <v>1</v>
      </c>
      <c r="AJ23" s="78">
        <f t="shared" si="7"/>
        <v>14833000</v>
      </c>
      <c r="AK23" s="120">
        <f t="shared" si="2"/>
        <v>0.65081978742307955</v>
      </c>
    </row>
    <row r="24" spans="1:37" s="13" customFormat="1" x14ac:dyDescent="0.2">
      <c r="A24" s="136">
        <v>17</v>
      </c>
      <c r="B24" s="148" t="s">
        <v>37</v>
      </c>
      <c r="C24" s="77">
        <f>СІЧЕНЬ!F24</f>
        <v>0</v>
      </c>
      <c r="D24" s="78">
        <f>СІЧЕНЬ!G24</f>
        <v>0</v>
      </c>
      <c r="E24" s="118">
        <f t="shared" si="0"/>
        <v>0</v>
      </c>
      <c r="F24" s="79">
        <v>0</v>
      </c>
      <c r="G24" s="77">
        <f>ЛЮТИЙ!F24</f>
        <v>0</v>
      </c>
      <c r="H24" s="78">
        <f>ЛЮТИЙ!G24</f>
        <v>0</v>
      </c>
      <c r="I24" s="118">
        <f t="shared" si="1"/>
        <v>0</v>
      </c>
      <c r="J24" s="169">
        <f t="shared" si="3"/>
        <v>0</v>
      </c>
      <c r="K24" s="77">
        <f>БЕРЕЗЕНЬ!F24</f>
        <v>0</v>
      </c>
      <c r="L24" s="174">
        <f>БЕРЕЗЕНЬ!G24</f>
        <v>0</v>
      </c>
      <c r="M24" s="118">
        <f t="shared" si="4"/>
        <v>0</v>
      </c>
      <c r="N24" s="176">
        <f t="shared" si="5"/>
        <v>0</v>
      </c>
      <c r="O24" s="80"/>
      <c r="P24" s="81"/>
      <c r="Q24" s="84"/>
      <c r="R24" s="82"/>
      <c r="S24" s="83"/>
      <c r="T24" s="81"/>
      <c r="U24" s="84"/>
      <c r="V24" s="82"/>
      <c r="W24" s="83"/>
      <c r="X24" s="81"/>
      <c r="Y24" s="84"/>
      <c r="Z24" s="82"/>
      <c r="AA24" s="83"/>
      <c r="AB24" s="81"/>
      <c r="AC24" s="84"/>
      <c r="AD24" s="82"/>
      <c r="AE24" s="83"/>
      <c r="AF24" s="81"/>
      <c r="AG24" s="84"/>
      <c r="AH24" s="85"/>
      <c r="AI24" s="77">
        <f t="shared" si="6"/>
        <v>0</v>
      </c>
      <c r="AJ24" s="78">
        <f t="shared" si="7"/>
        <v>0</v>
      </c>
      <c r="AK24" s="120">
        <f t="shared" si="2"/>
        <v>0</v>
      </c>
    </row>
    <row r="25" spans="1:37" s="13" customFormat="1" ht="15.75" customHeight="1" x14ac:dyDescent="0.2">
      <c r="A25" s="136">
        <v>18</v>
      </c>
      <c r="B25" s="148" t="s">
        <v>39</v>
      </c>
      <c r="C25" s="77">
        <f>СІЧЕНЬ!F25</f>
        <v>25</v>
      </c>
      <c r="D25" s="78">
        <f>СІЧЕНЬ!G25</f>
        <v>11743500</v>
      </c>
      <c r="E25" s="118">
        <f t="shared" si="0"/>
        <v>2.229613513700937</v>
      </c>
      <c r="F25" s="79">
        <v>0</v>
      </c>
      <c r="G25" s="77">
        <f>ЛЮТИЙ!F25</f>
        <v>69</v>
      </c>
      <c r="H25" s="78">
        <f>ЛЮТИЙ!G25</f>
        <v>31253400</v>
      </c>
      <c r="I25" s="118">
        <f t="shared" si="1"/>
        <v>3.2518769407252899</v>
      </c>
      <c r="J25" s="169">
        <f t="shared" si="3"/>
        <v>19509900</v>
      </c>
      <c r="K25" s="77">
        <f>БЕРЕЗЕНЬ!F25</f>
        <v>37</v>
      </c>
      <c r="L25" s="174">
        <f>БЕРЕЗЕНЬ!G25</f>
        <v>12525000</v>
      </c>
      <c r="M25" s="118">
        <f t="shared" si="4"/>
        <v>1.5827746054498266</v>
      </c>
      <c r="N25" s="176">
        <f t="shared" si="5"/>
        <v>-18728400</v>
      </c>
      <c r="O25" s="80"/>
      <c r="P25" s="81"/>
      <c r="Q25" s="84"/>
      <c r="R25" s="82"/>
      <c r="S25" s="83"/>
      <c r="T25" s="81"/>
      <c r="U25" s="84"/>
      <c r="V25" s="82"/>
      <c r="W25" s="83"/>
      <c r="X25" s="81"/>
      <c r="Y25" s="84"/>
      <c r="Z25" s="82"/>
      <c r="AA25" s="83"/>
      <c r="AB25" s="81"/>
      <c r="AC25" s="84"/>
      <c r="AD25" s="82"/>
      <c r="AE25" s="83"/>
      <c r="AF25" s="81"/>
      <c r="AG25" s="84"/>
      <c r="AH25" s="85"/>
      <c r="AI25" s="77">
        <f t="shared" si="6"/>
        <v>131</v>
      </c>
      <c r="AJ25" s="78">
        <f t="shared" si="7"/>
        <v>55521900</v>
      </c>
      <c r="AK25" s="120">
        <f t="shared" si="2"/>
        <v>2.4361053836260687</v>
      </c>
    </row>
    <row r="26" spans="1:37" s="13" customFormat="1" ht="15.75" customHeight="1" x14ac:dyDescent="0.2">
      <c r="A26" s="136">
        <v>19</v>
      </c>
      <c r="B26" s="148" t="s">
        <v>41</v>
      </c>
      <c r="C26" s="77">
        <f>СІЧЕНЬ!F26</f>
        <v>0</v>
      </c>
      <c r="D26" s="78">
        <f>СІЧЕНЬ!G26</f>
        <v>0</v>
      </c>
      <c r="E26" s="118">
        <f t="shared" si="0"/>
        <v>0</v>
      </c>
      <c r="F26" s="79">
        <v>0</v>
      </c>
      <c r="G26" s="77">
        <f>ЛЮТИЙ!F26</f>
        <v>0</v>
      </c>
      <c r="H26" s="78">
        <f>ЛЮТИЙ!G26</f>
        <v>0</v>
      </c>
      <c r="I26" s="118">
        <f t="shared" si="1"/>
        <v>0</v>
      </c>
      <c r="J26" s="169">
        <f t="shared" si="3"/>
        <v>0</v>
      </c>
      <c r="K26" s="77">
        <f>БЕРЕЗЕНЬ!F26</f>
        <v>0</v>
      </c>
      <c r="L26" s="174">
        <f>БЕРЕЗЕНЬ!G26</f>
        <v>0</v>
      </c>
      <c r="M26" s="118">
        <f t="shared" si="4"/>
        <v>0</v>
      </c>
      <c r="N26" s="176">
        <f t="shared" si="5"/>
        <v>0</v>
      </c>
      <c r="O26" s="80"/>
      <c r="P26" s="81"/>
      <c r="Q26" s="84"/>
      <c r="R26" s="82"/>
      <c r="S26" s="83"/>
      <c r="T26" s="81"/>
      <c r="U26" s="84"/>
      <c r="V26" s="82"/>
      <c r="W26" s="83"/>
      <c r="X26" s="81"/>
      <c r="Y26" s="84"/>
      <c r="Z26" s="82"/>
      <c r="AA26" s="83"/>
      <c r="AB26" s="81"/>
      <c r="AC26" s="84"/>
      <c r="AD26" s="82"/>
      <c r="AE26" s="83"/>
      <c r="AF26" s="81"/>
      <c r="AG26" s="84"/>
      <c r="AH26" s="85"/>
      <c r="AI26" s="77">
        <f t="shared" si="6"/>
        <v>0</v>
      </c>
      <c r="AJ26" s="78">
        <f t="shared" si="7"/>
        <v>0</v>
      </c>
      <c r="AK26" s="120">
        <f t="shared" si="2"/>
        <v>0</v>
      </c>
    </row>
    <row r="27" spans="1:37" s="13" customFormat="1" ht="15.75" customHeight="1" x14ac:dyDescent="0.2">
      <c r="A27" s="136">
        <v>20</v>
      </c>
      <c r="B27" s="148" t="s">
        <v>43</v>
      </c>
      <c r="C27" s="77">
        <f>СІЧЕНЬ!F27</f>
        <v>0</v>
      </c>
      <c r="D27" s="78">
        <f>СІЧЕНЬ!G27</f>
        <v>0</v>
      </c>
      <c r="E27" s="118">
        <f t="shared" si="0"/>
        <v>0</v>
      </c>
      <c r="F27" s="79">
        <v>0</v>
      </c>
      <c r="G27" s="77">
        <f>ЛЮТИЙ!F27</f>
        <v>0</v>
      </c>
      <c r="H27" s="78">
        <f>ЛЮТИЙ!G27</f>
        <v>0</v>
      </c>
      <c r="I27" s="118">
        <f t="shared" si="1"/>
        <v>0</v>
      </c>
      <c r="J27" s="169">
        <f t="shared" si="3"/>
        <v>0</v>
      </c>
      <c r="K27" s="77">
        <f>БЕРЕЗЕНЬ!F27</f>
        <v>0</v>
      </c>
      <c r="L27" s="174">
        <f>БЕРЕЗЕНЬ!G27</f>
        <v>0</v>
      </c>
      <c r="M27" s="118">
        <f t="shared" si="4"/>
        <v>0</v>
      </c>
      <c r="N27" s="176">
        <f t="shared" si="5"/>
        <v>0</v>
      </c>
      <c r="O27" s="80"/>
      <c r="P27" s="81"/>
      <c r="Q27" s="84"/>
      <c r="R27" s="82"/>
      <c r="S27" s="83"/>
      <c r="T27" s="81"/>
      <c r="U27" s="84"/>
      <c r="V27" s="82"/>
      <c r="W27" s="83"/>
      <c r="X27" s="81"/>
      <c r="Y27" s="84"/>
      <c r="Z27" s="82"/>
      <c r="AA27" s="83"/>
      <c r="AB27" s="81"/>
      <c r="AC27" s="84"/>
      <c r="AD27" s="82"/>
      <c r="AE27" s="83"/>
      <c r="AF27" s="81"/>
      <c r="AG27" s="84"/>
      <c r="AH27" s="85"/>
      <c r="AI27" s="77">
        <f t="shared" si="6"/>
        <v>0</v>
      </c>
      <c r="AJ27" s="78">
        <f t="shared" si="7"/>
        <v>0</v>
      </c>
      <c r="AK27" s="120">
        <f t="shared" si="2"/>
        <v>0</v>
      </c>
    </row>
    <row r="28" spans="1:37" s="13" customFormat="1" ht="15" customHeight="1" x14ac:dyDescent="0.2">
      <c r="A28" s="136">
        <v>21</v>
      </c>
      <c r="B28" s="148" t="s">
        <v>103</v>
      </c>
      <c r="C28" s="77">
        <f>СІЧЕНЬ!F28</f>
        <v>0</v>
      </c>
      <c r="D28" s="78">
        <f>СІЧЕНЬ!G28</f>
        <v>0</v>
      </c>
      <c r="E28" s="118">
        <f t="shared" si="0"/>
        <v>0</v>
      </c>
      <c r="F28" s="79">
        <v>0</v>
      </c>
      <c r="G28" s="77">
        <f>ЛЮТИЙ!F28</f>
        <v>0</v>
      </c>
      <c r="H28" s="78">
        <f>ЛЮТИЙ!G28</f>
        <v>0</v>
      </c>
      <c r="I28" s="118">
        <f t="shared" si="1"/>
        <v>0</v>
      </c>
      <c r="J28" s="169">
        <f t="shared" si="3"/>
        <v>0</v>
      </c>
      <c r="K28" s="77">
        <f>БЕРЕЗЕНЬ!F28</f>
        <v>0</v>
      </c>
      <c r="L28" s="174">
        <f>БЕРЕЗЕНЬ!G28</f>
        <v>0</v>
      </c>
      <c r="M28" s="118">
        <f t="shared" si="4"/>
        <v>0</v>
      </c>
      <c r="N28" s="176">
        <f t="shared" si="5"/>
        <v>0</v>
      </c>
      <c r="O28" s="80"/>
      <c r="P28" s="81"/>
      <c r="Q28" s="84"/>
      <c r="R28" s="82"/>
      <c r="S28" s="83"/>
      <c r="T28" s="81"/>
      <c r="U28" s="84"/>
      <c r="V28" s="82"/>
      <c r="W28" s="83"/>
      <c r="X28" s="81"/>
      <c r="Y28" s="84"/>
      <c r="Z28" s="82"/>
      <c r="AA28" s="83"/>
      <c r="AB28" s="81"/>
      <c r="AC28" s="84"/>
      <c r="AD28" s="82"/>
      <c r="AE28" s="83"/>
      <c r="AF28" s="81"/>
      <c r="AG28" s="84"/>
      <c r="AH28" s="85"/>
      <c r="AI28" s="77">
        <f t="shared" si="6"/>
        <v>0</v>
      </c>
      <c r="AJ28" s="78">
        <f t="shared" si="7"/>
        <v>0</v>
      </c>
      <c r="AK28" s="120">
        <f t="shared" si="2"/>
        <v>0</v>
      </c>
    </row>
    <row r="29" spans="1:37" s="13" customFormat="1" ht="15.75" customHeight="1" x14ac:dyDescent="0.2">
      <c r="A29" s="137">
        <v>22</v>
      </c>
      <c r="B29" s="149" t="s">
        <v>46</v>
      </c>
      <c r="C29" s="77">
        <f>СІЧЕНЬ!F29</f>
        <v>0</v>
      </c>
      <c r="D29" s="78">
        <f>СІЧЕНЬ!G29</f>
        <v>0</v>
      </c>
      <c r="E29" s="118">
        <f t="shared" si="0"/>
        <v>0</v>
      </c>
      <c r="F29" s="79">
        <v>0</v>
      </c>
      <c r="G29" s="77">
        <f>ЛЮТИЙ!F29</f>
        <v>0</v>
      </c>
      <c r="H29" s="78">
        <f>ЛЮТИЙ!G29</f>
        <v>0</v>
      </c>
      <c r="I29" s="118">
        <f t="shared" si="1"/>
        <v>0</v>
      </c>
      <c r="J29" s="169">
        <f t="shared" si="3"/>
        <v>0</v>
      </c>
      <c r="K29" s="77">
        <f>БЕРЕЗЕНЬ!F29</f>
        <v>0</v>
      </c>
      <c r="L29" s="174">
        <f>БЕРЕЗЕНЬ!G29</f>
        <v>0</v>
      </c>
      <c r="M29" s="118">
        <f t="shared" si="4"/>
        <v>0</v>
      </c>
      <c r="N29" s="176">
        <f t="shared" si="5"/>
        <v>0</v>
      </c>
      <c r="O29" s="86"/>
      <c r="P29" s="87"/>
      <c r="Q29" s="84"/>
      <c r="R29" s="82"/>
      <c r="S29" s="88"/>
      <c r="T29" s="87"/>
      <c r="U29" s="84"/>
      <c r="V29" s="82"/>
      <c r="W29" s="88"/>
      <c r="X29" s="87"/>
      <c r="Y29" s="84"/>
      <c r="Z29" s="82"/>
      <c r="AA29" s="88"/>
      <c r="AB29" s="87"/>
      <c r="AC29" s="84"/>
      <c r="AD29" s="82"/>
      <c r="AE29" s="88"/>
      <c r="AF29" s="87"/>
      <c r="AG29" s="84"/>
      <c r="AH29" s="85"/>
      <c r="AI29" s="77">
        <f t="shared" si="6"/>
        <v>0</v>
      </c>
      <c r="AJ29" s="78">
        <f t="shared" si="7"/>
        <v>0</v>
      </c>
      <c r="AK29" s="120">
        <f t="shared" si="2"/>
        <v>0</v>
      </c>
    </row>
    <row r="30" spans="1:37" s="13" customFormat="1" ht="15.75" customHeight="1" x14ac:dyDescent="0.2">
      <c r="A30" s="136">
        <v>23</v>
      </c>
      <c r="B30" s="148" t="s">
        <v>49</v>
      </c>
      <c r="C30" s="77">
        <f>СІЧЕНЬ!F30</f>
        <v>0</v>
      </c>
      <c r="D30" s="78">
        <f>СІЧЕНЬ!G30</f>
        <v>0</v>
      </c>
      <c r="E30" s="118">
        <f t="shared" si="0"/>
        <v>0</v>
      </c>
      <c r="F30" s="79">
        <v>0</v>
      </c>
      <c r="G30" s="77">
        <f>ЛЮТИЙ!F30</f>
        <v>0</v>
      </c>
      <c r="H30" s="78">
        <f>ЛЮТИЙ!G30</f>
        <v>0</v>
      </c>
      <c r="I30" s="118">
        <f t="shared" si="1"/>
        <v>0</v>
      </c>
      <c r="J30" s="169">
        <f t="shared" si="3"/>
        <v>0</v>
      </c>
      <c r="K30" s="77">
        <f>БЕРЕЗЕНЬ!F30</f>
        <v>0</v>
      </c>
      <c r="L30" s="174">
        <f>БЕРЕЗЕНЬ!G30</f>
        <v>0</v>
      </c>
      <c r="M30" s="118">
        <f t="shared" si="4"/>
        <v>0</v>
      </c>
      <c r="N30" s="176">
        <f t="shared" si="5"/>
        <v>0</v>
      </c>
      <c r="O30" s="80"/>
      <c r="P30" s="81"/>
      <c r="Q30" s="84"/>
      <c r="R30" s="82"/>
      <c r="S30" s="83"/>
      <c r="T30" s="81"/>
      <c r="U30" s="84"/>
      <c r="V30" s="82"/>
      <c r="W30" s="83"/>
      <c r="X30" s="81"/>
      <c r="Y30" s="84"/>
      <c r="Z30" s="82"/>
      <c r="AA30" s="83"/>
      <c r="AB30" s="81"/>
      <c r="AC30" s="84"/>
      <c r="AD30" s="82"/>
      <c r="AE30" s="83"/>
      <c r="AF30" s="81"/>
      <c r="AG30" s="84"/>
      <c r="AH30" s="85"/>
      <c r="AI30" s="77">
        <f t="shared" si="6"/>
        <v>0</v>
      </c>
      <c r="AJ30" s="78">
        <f t="shared" si="7"/>
        <v>0</v>
      </c>
      <c r="AK30" s="120">
        <f t="shared" si="2"/>
        <v>0</v>
      </c>
    </row>
    <row r="31" spans="1:37" s="13" customFormat="1" ht="15.75" customHeight="1" x14ac:dyDescent="0.2">
      <c r="A31" s="136">
        <v>24</v>
      </c>
      <c r="B31" s="148" t="s">
        <v>51</v>
      </c>
      <c r="C31" s="77">
        <f>СІЧЕНЬ!F31</f>
        <v>1</v>
      </c>
      <c r="D31" s="78">
        <f>СІЧЕНЬ!G31</f>
        <v>6100000</v>
      </c>
      <c r="E31" s="118">
        <f t="shared" si="0"/>
        <v>1.1581421580939002</v>
      </c>
      <c r="F31" s="79">
        <v>0</v>
      </c>
      <c r="G31" s="77">
        <f>ЛЮТИЙ!F31</f>
        <v>0</v>
      </c>
      <c r="H31" s="78">
        <f>ЛЮТИЙ!G31</f>
        <v>0</v>
      </c>
      <c r="I31" s="118">
        <f t="shared" si="1"/>
        <v>0</v>
      </c>
      <c r="J31" s="169">
        <f t="shared" si="3"/>
        <v>-6100000</v>
      </c>
      <c r="K31" s="77">
        <f>БЕРЕЗЕНЬ!F31</f>
        <v>4</v>
      </c>
      <c r="L31" s="174">
        <f>БЕРЕЗЕНЬ!G31</f>
        <v>44100000</v>
      </c>
      <c r="M31" s="118">
        <f t="shared" si="4"/>
        <v>5.5728830419431015</v>
      </c>
      <c r="N31" s="176">
        <f t="shared" si="5"/>
        <v>44100000</v>
      </c>
      <c r="O31" s="80"/>
      <c r="P31" s="81"/>
      <c r="Q31" s="84"/>
      <c r="R31" s="82"/>
      <c r="S31" s="83"/>
      <c r="T31" s="81"/>
      <c r="U31" s="84"/>
      <c r="V31" s="82"/>
      <c r="W31" s="83"/>
      <c r="X31" s="81"/>
      <c r="Y31" s="84"/>
      <c r="Z31" s="82"/>
      <c r="AA31" s="83"/>
      <c r="AB31" s="81"/>
      <c r="AC31" s="84"/>
      <c r="AD31" s="82"/>
      <c r="AE31" s="83"/>
      <c r="AF31" s="81"/>
      <c r="AG31" s="84"/>
      <c r="AH31" s="85"/>
      <c r="AI31" s="77">
        <f t="shared" si="6"/>
        <v>5</v>
      </c>
      <c r="AJ31" s="78">
        <f t="shared" si="7"/>
        <v>50200000</v>
      </c>
      <c r="AK31" s="120">
        <f t="shared" si="2"/>
        <v>2.2025991592151684</v>
      </c>
    </row>
    <row r="32" spans="1:37" s="13" customFormat="1" ht="15.75" customHeight="1" x14ac:dyDescent="0.2">
      <c r="A32" s="136">
        <v>25</v>
      </c>
      <c r="B32" s="148" t="s">
        <v>53</v>
      </c>
      <c r="C32" s="77">
        <f>СІЧЕНЬ!F32</f>
        <v>0</v>
      </c>
      <c r="D32" s="78">
        <f>СІЧЕНЬ!G32</f>
        <v>0</v>
      </c>
      <c r="E32" s="118">
        <f t="shared" si="0"/>
        <v>0</v>
      </c>
      <c r="F32" s="79">
        <v>0</v>
      </c>
      <c r="G32" s="77">
        <f>ЛЮТИЙ!F32</f>
        <v>0</v>
      </c>
      <c r="H32" s="78">
        <f>ЛЮТИЙ!G32</f>
        <v>0</v>
      </c>
      <c r="I32" s="118">
        <f t="shared" si="1"/>
        <v>0</v>
      </c>
      <c r="J32" s="169">
        <f t="shared" si="3"/>
        <v>0</v>
      </c>
      <c r="K32" s="77">
        <f>БЕРЕЗЕНЬ!F32</f>
        <v>0</v>
      </c>
      <c r="L32" s="174">
        <f>БЕРЕЗЕНЬ!G32</f>
        <v>0</v>
      </c>
      <c r="M32" s="118">
        <f t="shared" si="4"/>
        <v>0</v>
      </c>
      <c r="N32" s="176">
        <f t="shared" si="5"/>
        <v>0</v>
      </c>
      <c r="O32" s="80"/>
      <c r="P32" s="81"/>
      <c r="Q32" s="84"/>
      <c r="R32" s="82"/>
      <c r="S32" s="83"/>
      <c r="T32" s="81"/>
      <c r="U32" s="84"/>
      <c r="V32" s="82"/>
      <c r="W32" s="83"/>
      <c r="X32" s="81"/>
      <c r="Y32" s="84"/>
      <c r="Z32" s="82"/>
      <c r="AA32" s="83"/>
      <c r="AB32" s="81"/>
      <c r="AC32" s="84"/>
      <c r="AD32" s="82"/>
      <c r="AE32" s="83"/>
      <c r="AF32" s="81"/>
      <c r="AG32" s="84"/>
      <c r="AH32" s="85"/>
      <c r="AI32" s="77">
        <f t="shared" si="6"/>
        <v>0</v>
      </c>
      <c r="AJ32" s="78">
        <f t="shared" si="7"/>
        <v>0</v>
      </c>
      <c r="AK32" s="120">
        <f t="shared" si="2"/>
        <v>0</v>
      </c>
    </row>
    <row r="33" spans="1:37" s="13" customFormat="1" ht="15.75" customHeight="1" x14ac:dyDescent="0.2">
      <c r="A33" s="136">
        <v>26</v>
      </c>
      <c r="B33" s="148" t="s">
        <v>55</v>
      </c>
      <c r="C33" s="77">
        <f>СІЧЕНЬ!F33</f>
        <v>0</v>
      </c>
      <c r="D33" s="78">
        <f>СІЧЕНЬ!G33</f>
        <v>0</v>
      </c>
      <c r="E33" s="118">
        <f t="shared" si="0"/>
        <v>0</v>
      </c>
      <c r="F33" s="79">
        <v>0</v>
      </c>
      <c r="G33" s="77">
        <f>ЛЮТИЙ!F33</f>
        <v>0</v>
      </c>
      <c r="H33" s="78">
        <f>ЛЮТИЙ!G33</f>
        <v>0</v>
      </c>
      <c r="I33" s="118">
        <f t="shared" si="1"/>
        <v>0</v>
      </c>
      <c r="J33" s="169">
        <f t="shared" si="3"/>
        <v>0</v>
      </c>
      <c r="K33" s="77">
        <f>БЕРЕЗЕНЬ!F33</f>
        <v>0</v>
      </c>
      <c r="L33" s="174">
        <f>БЕРЕЗЕНЬ!G33</f>
        <v>0</v>
      </c>
      <c r="M33" s="118">
        <f t="shared" si="4"/>
        <v>0</v>
      </c>
      <c r="N33" s="176">
        <f t="shared" si="5"/>
        <v>0</v>
      </c>
      <c r="O33" s="80"/>
      <c r="P33" s="81"/>
      <c r="Q33" s="84"/>
      <c r="R33" s="82"/>
      <c r="S33" s="83"/>
      <c r="T33" s="81"/>
      <c r="U33" s="84"/>
      <c r="V33" s="82"/>
      <c r="W33" s="83"/>
      <c r="X33" s="81"/>
      <c r="Y33" s="84"/>
      <c r="Z33" s="82"/>
      <c r="AA33" s="83"/>
      <c r="AB33" s="81"/>
      <c r="AC33" s="84"/>
      <c r="AD33" s="82"/>
      <c r="AE33" s="83"/>
      <c r="AF33" s="81"/>
      <c r="AG33" s="84"/>
      <c r="AH33" s="85"/>
      <c r="AI33" s="77">
        <f t="shared" si="6"/>
        <v>0</v>
      </c>
      <c r="AJ33" s="78">
        <f t="shared" si="7"/>
        <v>0</v>
      </c>
      <c r="AK33" s="120">
        <f t="shared" si="2"/>
        <v>0</v>
      </c>
    </row>
    <row r="34" spans="1:37" s="13" customFormat="1" ht="15.75" customHeight="1" x14ac:dyDescent="0.2">
      <c r="A34" s="136">
        <v>27</v>
      </c>
      <c r="B34" s="148" t="s">
        <v>104</v>
      </c>
      <c r="C34" s="77">
        <f>СІЧЕНЬ!F34</f>
        <v>0</v>
      </c>
      <c r="D34" s="78">
        <f>СІЧЕНЬ!G34</f>
        <v>0</v>
      </c>
      <c r="E34" s="118">
        <f t="shared" si="0"/>
        <v>0</v>
      </c>
      <c r="F34" s="79">
        <v>0</v>
      </c>
      <c r="G34" s="77">
        <f>ЛЮТИЙ!F34</f>
        <v>0</v>
      </c>
      <c r="H34" s="78">
        <f>ЛЮТИЙ!G34</f>
        <v>0</v>
      </c>
      <c r="I34" s="118">
        <f t="shared" si="1"/>
        <v>0</v>
      </c>
      <c r="J34" s="169">
        <f t="shared" si="3"/>
        <v>0</v>
      </c>
      <c r="K34" s="77">
        <f>БЕРЕЗЕНЬ!F34</f>
        <v>0</v>
      </c>
      <c r="L34" s="174">
        <f>БЕРЕЗЕНЬ!G34</f>
        <v>0</v>
      </c>
      <c r="M34" s="118">
        <f t="shared" si="4"/>
        <v>0</v>
      </c>
      <c r="N34" s="176">
        <f t="shared" si="5"/>
        <v>0</v>
      </c>
      <c r="O34" s="80"/>
      <c r="P34" s="81"/>
      <c r="Q34" s="84"/>
      <c r="R34" s="82"/>
      <c r="S34" s="83"/>
      <c r="T34" s="81"/>
      <c r="U34" s="84"/>
      <c r="V34" s="82"/>
      <c r="W34" s="83"/>
      <c r="X34" s="81"/>
      <c r="Y34" s="84"/>
      <c r="Z34" s="82"/>
      <c r="AA34" s="83"/>
      <c r="AB34" s="81"/>
      <c r="AC34" s="84"/>
      <c r="AD34" s="82"/>
      <c r="AE34" s="83"/>
      <c r="AF34" s="81"/>
      <c r="AG34" s="84"/>
      <c r="AH34" s="85"/>
      <c r="AI34" s="77">
        <f t="shared" si="6"/>
        <v>0</v>
      </c>
      <c r="AJ34" s="78">
        <f t="shared" si="7"/>
        <v>0</v>
      </c>
      <c r="AK34" s="120">
        <f t="shared" si="2"/>
        <v>0</v>
      </c>
    </row>
    <row r="35" spans="1:37" s="13" customFormat="1" ht="15.75" customHeight="1" x14ac:dyDescent="0.2">
      <c r="A35" s="136">
        <v>28</v>
      </c>
      <c r="B35" s="148" t="s">
        <v>58</v>
      </c>
      <c r="C35" s="77">
        <f>СІЧЕНЬ!F35</f>
        <v>0</v>
      </c>
      <c r="D35" s="78">
        <f>СІЧЕНЬ!G35</f>
        <v>0</v>
      </c>
      <c r="E35" s="118">
        <f t="shared" si="0"/>
        <v>0</v>
      </c>
      <c r="F35" s="79">
        <v>0</v>
      </c>
      <c r="G35" s="77">
        <f>ЛЮТИЙ!F35</f>
        <v>0</v>
      </c>
      <c r="H35" s="78">
        <f>ЛЮТИЙ!G35</f>
        <v>0</v>
      </c>
      <c r="I35" s="118">
        <f t="shared" si="1"/>
        <v>0</v>
      </c>
      <c r="J35" s="169">
        <f t="shared" si="3"/>
        <v>0</v>
      </c>
      <c r="K35" s="77">
        <f>БЕРЕЗЕНЬ!F35</f>
        <v>0</v>
      </c>
      <c r="L35" s="174">
        <f>БЕРЕЗЕНЬ!G35</f>
        <v>0</v>
      </c>
      <c r="M35" s="118">
        <f t="shared" si="4"/>
        <v>0</v>
      </c>
      <c r="N35" s="176">
        <f t="shared" si="5"/>
        <v>0</v>
      </c>
      <c r="O35" s="80"/>
      <c r="P35" s="81"/>
      <c r="Q35" s="84"/>
      <c r="R35" s="82"/>
      <c r="S35" s="83"/>
      <c r="T35" s="81"/>
      <c r="U35" s="84"/>
      <c r="V35" s="82"/>
      <c r="W35" s="83"/>
      <c r="X35" s="81"/>
      <c r="Y35" s="84"/>
      <c r="Z35" s="82"/>
      <c r="AA35" s="83"/>
      <c r="AB35" s="81"/>
      <c r="AC35" s="84"/>
      <c r="AD35" s="82"/>
      <c r="AE35" s="83"/>
      <c r="AF35" s="81"/>
      <c r="AG35" s="84"/>
      <c r="AH35" s="85"/>
      <c r="AI35" s="77">
        <f t="shared" si="6"/>
        <v>0</v>
      </c>
      <c r="AJ35" s="78">
        <f t="shared" si="7"/>
        <v>0</v>
      </c>
      <c r="AK35" s="120">
        <f t="shared" si="2"/>
        <v>0</v>
      </c>
    </row>
    <row r="36" spans="1:37" s="13" customFormat="1" ht="15.75" customHeight="1" x14ac:dyDescent="0.2">
      <c r="A36" s="136">
        <v>29</v>
      </c>
      <c r="B36" s="148" t="s">
        <v>60</v>
      </c>
      <c r="C36" s="77">
        <f>СІЧЕНЬ!F36</f>
        <v>0</v>
      </c>
      <c r="D36" s="78">
        <f>СІЧЕНЬ!G36</f>
        <v>0</v>
      </c>
      <c r="E36" s="118">
        <f t="shared" si="0"/>
        <v>0</v>
      </c>
      <c r="F36" s="79">
        <v>0</v>
      </c>
      <c r="G36" s="77">
        <f>ЛЮТИЙ!F36</f>
        <v>0</v>
      </c>
      <c r="H36" s="78">
        <f>ЛЮТИЙ!G36</f>
        <v>0</v>
      </c>
      <c r="I36" s="118">
        <f t="shared" si="1"/>
        <v>0</v>
      </c>
      <c r="J36" s="169">
        <f t="shared" si="3"/>
        <v>0</v>
      </c>
      <c r="K36" s="77">
        <f>БЕРЕЗЕНЬ!F36</f>
        <v>0</v>
      </c>
      <c r="L36" s="174">
        <f>БЕРЕЗЕНЬ!G36</f>
        <v>0</v>
      </c>
      <c r="M36" s="118">
        <f t="shared" si="4"/>
        <v>0</v>
      </c>
      <c r="N36" s="176">
        <f t="shared" si="5"/>
        <v>0</v>
      </c>
      <c r="O36" s="80"/>
      <c r="P36" s="81"/>
      <c r="Q36" s="84"/>
      <c r="R36" s="82"/>
      <c r="S36" s="83"/>
      <c r="T36" s="81"/>
      <c r="U36" s="84"/>
      <c r="V36" s="82"/>
      <c r="W36" s="83"/>
      <c r="X36" s="81"/>
      <c r="Y36" s="84"/>
      <c r="Z36" s="82"/>
      <c r="AA36" s="83"/>
      <c r="AB36" s="81"/>
      <c r="AC36" s="84"/>
      <c r="AD36" s="82"/>
      <c r="AE36" s="83"/>
      <c r="AF36" s="81"/>
      <c r="AG36" s="84"/>
      <c r="AH36" s="85"/>
      <c r="AI36" s="77">
        <f t="shared" si="6"/>
        <v>0</v>
      </c>
      <c r="AJ36" s="78">
        <f t="shared" si="7"/>
        <v>0</v>
      </c>
      <c r="AK36" s="120">
        <f t="shared" si="2"/>
        <v>0</v>
      </c>
    </row>
    <row r="37" spans="1:37" s="13" customFormat="1" ht="15.75" customHeight="1" x14ac:dyDescent="0.2">
      <c r="A37" s="136">
        <v>30</v>
      </c>
      <c r="B37" s="148" t="s">
        <v>62</v>
      </c>
      <c r="C37" s="77">
        <f>СІЧЕНЬ!F37</f>
        <v>0</v>
      </c>
      <c r="D37" s="78">
        <f>СІЧЕНЬ!G37</f>
        <v>0</v>
      </c>
      <c r="E37" s="118">
        <f t="shared" si="0"/>
        <v>0</v>
      </c>
      <c r="F37" s="79">
        <v>0</v>
      </c>
      <c r="G37" s="77">
        <f>ЛЮТИЙ!F37</f>
        <v>0</v>
      </c>
      <c r="H37" s="78">
        <f>ЛЮТИЙ!G37</f>
        <v>0</v>
      </c>
      <c r="I37" s="118">
        <f t="shared" si="1"/>
        <v>0</v>
      </c>
      <c r="J37" s="169">
        <f t="shared" si="3"/>
        <v>0</v>
      </c>
      <c r="K37" s="77">
        <f>БЕРЕЗЕНЬ!F37</f>
        <v>0</v>
      </c>
      <c r="L37" s="174">
        <f>БЕРЕЗЕНЬ!G37</f>
        <v>0</v>
      </c>
      <c r="M37" s="118">
        <f t="shared" si="4"/>
        <v>0</v>
      </c>
      <c r="N37" s="176">
        <f t="shared" si="5"/>
        <v>0</v>
      </c>
      <c r="O37" s="80"/>
      <c r="P37" s="81"/>
      <c r="Q37" s="84"/>
      <c r="R37" s="82"/>
      <c r="S37" s="83"/>
      <c r="T37" s="81"/>
      <c r="U37" s="84"/>
      <c r="V37" s="82"/>
      <c r="W37" s="83"/>
      <c r="X37" s="81"/>
      <c r="Y37" s="84"/>
      <c r="Z37" s="82"/>
      <c r="AA37" s="83"/>
      <c r="AB37" s="81"/>
      <c r="AC37" s="84"/>
      <c r="AD37" s="82"/>
      <c r="AE37" s="83"/>
      <c r="AF37" s="81"/>
      <c r="AG37" s="84"/>
      <c r="AH37" s="85"/>
      <c r="AI37" s="77">
        <f t="shared" si="6"/>
        <v>0</v>
      </c>
      <c r="AJ37" s="78">
        <f t="shared" si="7"/>
        <v>0</v>
      </c>
      <c r="AK37" s="120">
        <f t="shared" si="2"/>
        <v>0</v>
      </c>
    </row>
    <row r="38" spans="1:37" s="13" customFormat="1" ht="15.75" customHeight="1" x14ac:dyDescent="0.2">
      <c r="A38" s="136">
        <v>31</v>
      </c>
      <c r="B38" s="148" t="s">
        <v>64</v>
      </c>
      <c r="C38" s="77">
        <f>СІЧЕНЬ!F38</f>
        <v>0</v>
      </c>
      <c r="D38" s="78">
        <f>СІЧЕНЬ!G38</f>
        <v>0</v>
      </c>
      <c r="E38" s="118">
        <f t="shared" si="0"/>
        <v>0</v>
      </c>
      <c r="F38" s="79">
        <v>0</v>
      </c>
      <c r="G38" s="77">
        <f>ЛЮТИЙ!F38</f>
        <v>0</v>
      </c>
      <c r="H38" s="78">
        <f>ЛЮТИЙ!G38</f>
        <v>0</v>
      </c>
      <c r="I38" s="118">
        <f t="shared" si="1"/>
        <v>0</v>
      </c>
      <c r="J38" s="169">
        <f t="shared" si="3"/>
        <v>0</v>
      </c>
      <c r="K38" s="77">
        <f>БЕРЕЗЕНЬ!F38</f>
        <v>0</v>
      </c>
      <c r="L38" s="174">
        <f>БЕРЕЗЕНЬ!G38</f>
        <v>0</v>
      </c>
      <c r="M38" s="118">
        <f t="shared" si="4"/>
        <v>0</v>
      </c>
      <c r="N38" s="176">
        <f t="shared" si="5"/>
        <v>0</v>
      </c>
      <c r="O38" s="80"/>
      <c r="P38" s="81"/>
      <c r="Q38" s="84"/>
      <c r="R38" s="82"/>
      <c r="S38" s="83"/>
      <c r="T38" s="81"/>
      <c r="U38" s="84"/>
      <c r="V38" s="82"/>
      <c r="W38" s="83"/>
      <c r="X38" s="81"/>
      <c r="Y38" s="84"/>
      <c r="Z38" s="82"/>
      <c r="AA38" s="83"/>
      <c r="AB38" s="81"/>
      <c r="AC38" s="84"/>
      <c r="AD38" s="82"/>
      <c r="AE38" s="83"/>
      <c r="AF38" s="81"/>
      <c r="AG38" s="84"/>
      <c r="AH38" s="85"/>
      <c r="AI38" s="77">
        <f t="shared" si="6"/>
        <v>0</v>
      </c>
      <c r="AJ38" s="78">
        <f t="shared" si="7"/>
        <v>0</v>
      </c>
      <c r="AK38" s="120">
        <f t="shared" si="2"/>
        <v>0</v>
      </c>
    </row>
    <row r="39" spans="1:37" s="13" customFormat="1" ht="15.75" customHeight="1" x14ac:dyDescent="0.2">
      <c r="A39" s="136">
        <v>32</v>
      </c>
      <c r="B39" s="148" t="s">
        <v>66</v>
      </c>
      <c r="C39" s="77">
        <f>СІЧЕНЬ!F39</f>
        <v>0</v>
      </c>
      <c r="D39" s="78">
        <f>СІЧЕНЬ!G39</f>
        <v>0</v>
      </c>
      <c r="E39" s="118">
        <f t="shared" si="0"/>
        <v>0</v>
      </c>
      <c r="F39" s="79">
        <v>0</v>
      </c>
      <c r="G39" s="77">
        <f>ЛЮТИЙ!F39</f>
        <v>0</v>
      </c>
      <c r="H39" s="78">
        <f>ЛЮТИЙ!G39</f>
        <v>0</v>
      </c>
      <c r="I39" s="118">
        <f t="shared" si="1"/>
        <v>0</v>
      </c>
      <c r="J39" s="169">
        <f t="shared" si="3"/>
        <v>0</v>
      </c>
      <c r="K39" s="77">
        <f>БЕРЕЗЕНЬ!F39</f>
        <v>0</v>
      </c>
      <c r="L39" s="174">
        <f>БЕРЕЗЕНЬ!G39</f>
        <v>0</v>
      </c>
      <c r="M39" s="118">
        <f t="shared" si="4"/>
        <v>0</v>
      </c>
      <c r="N39" s="176">
        <f t="shared" si="5"/>
        <v>0</v>
      </c>
      <c r="O39" s="80"/>
      <c r="P39" s="81"/>
      <c r="Q39" s="84"/>
      <c r="R39" s="82"/>
      <c r="S39" s="83"/>
      <c r="T39" s="81"/>
      <c r="U39" s="84"/>
      <c r="V39" s="82"/>
      <c r="W39" s="83"/>
      <c r="X39" s="81"/>
      <c r="Y39" s="84"/>
      <c r="Z39" s="82"/>
      <c r="AA39" s="83"/>
      <c r="AB39" s="81"/>
      <c r="AC39" s="84"/>
      <c r="AD39" s="82"/>
      <c r="AE39" s="83"/>
      <c r="AF39" s="81"/>
      <c r="AG39" s="84"/>
      <c r="AH39" s="85"/>
      <c r="AI39" s="77">
        <f t="shared" si="6"/>
        <v>0</v>
      </c>
      <c r="AJ39" s="78">
        <f t="shared" si="7"/>
        <v>0</v>
      </c>
      <c r="AK39" s="120">
        <f t="shared" si="2"/>
        <v>0</v>
      </c>
    </row>
    <row r="40" spans="1:37" s="13" customFormat="1" ht="15.75" customHeight="1" x14ac:dyDescent="0.2">
      <c r="A40" s="136">
        <v>33</v>
      </c>
      <c r="B40" s="148" t="s">
        <v>68</v>
      </c>
      <c r="C40" s="77">
        <f>СІЧЕНЬ!F40</f>
        <v>0</v>
      </c>
      <c r="D40" s="78">
        <f>СІЧЕНЬ!G40</f>
        <v>0</v>
      </c>
      <c r="E40" s="118">
        <f t="shared" si="0"/>
        <v>0</v>
      </c>
      <c r="F40" s="79">
        <v>0</v>
      </c>
      <c r="G40" s="77">
        <f>ЛЮТИЙ!F40</f>
        <v>0</v>
      </c>
      <c r="H40" s="78">
        <f>ЛЮТИЙ!G40</f>
        <v>0</v>
      </c>
      <c r="I40" s="118">
        <f t="shared" si="1"/>
        <v>0</v>
      </c>
      <c r="J40" s="169">
        <f t="shared" si="3"/>
        <v>0</v>
      </c>
      <c r="K40" s="77">
        <f>БЕРЕЗЕНЬ!F40</f>
        <v>0</v>
      </c>
      <c r="L40" s="174">
        <f>БЕРЕЗЕНЬ!G40</f>
        <v>0</v>
      </c>
      <c r="M40" s="118">
        <f t="shared" si="4"/>
        <v>0</v>
      </c>
      <c r="N40" s="176">
        <f t="shared" si="5"/>
        <v>0</v>
      </c>
      <c r="O40" s="80"/>
      <c r="P40" s="81"/>
      <c r="Q40" s="84"/>
      <c r="R40" s="82"/>
      <c r="S40" s="83"/>
      <c r="T40" s="81"/>
      <c r="U40" s="84"/>
      <c r="V40" s="82"/>
      <c r="W40" s="83"/>
      <c r="X40" s="81"/>
      <c r="Y40" s="84"/>
      <c r="Z40" s="82"/>
      <c r="AA40" s="83"/>
      <c r="AB40" s="81"/>
      <c r="AC40" s="84"/>
      <c r="AD40" s="82"/>
      <c r="AE40" s="83"/>
      <c r="AF40" s="81"/>
      <c r="AG40" s="84"/>
      <c r="AH40" s="85"/>
      <c r="AI40" s="77">
        <f t="shared" si="6"/>
        <v>0</v>
      </c>
      <c r="AJ40" s="78">
        <f t="shared" si="7"/>
        <v>0</v>
      </c>
      <c r="AK40" s="120">
        <f t="shared" si="2"/>
        <v>0</v>
      </c>
    </row>
    <row r="41" spans="1:37" s="13" customFormat="1" ht="15.75" customHeight="1" x14ac:dyDescent="0.2">
      <c r="A41" s="136">
        <v>34</v>
      </c>
      <c r="B41" s="148" t="s">
        <v>70</v>
      </c>
      <c r="C41" s="77">
        <f>СІЧЕНЬ!F41</f>
        <v>0</v>
      </c>
      <c r="D41" s="78">
        <f>СІЧЕНЬ!G41</f>
        <v>0</v>
      </c>
      <c r="E41" s="118">
        <f t="shared" si="0"/>
        <v>0</v>
      </c>
      <c r="F41" s="79">
        <v>0</v>
      </c>
      <c r="G41" s="77">
        <f>ЛЮТИЙ!F41</f>
        <v>0</v>
      </c>
      <c r="H41" s="78">
        <f>ЛЮТИЙ!G41</f>
        <v>0</v>
      </c>
      <c r="I41" s="118">
        <f t="shared" si="1"/>
        <v>0</v>
      </c>
      <c r="J41" s="169">
        <f t="shared" si="3"/>
        <v>0</v>
      </c>
      <c r="K41" s="77">
        <f>БЕРЕЗЕНЬ!F41</f>
        <v>0</v>
      </c>
      <c r="L41" s="174">
        <f>БЕРЕЗЕНЬ!G41</f>
        <v>0</v>
      </c>
      <c r="M41" s="118">
        <f t="shared" si="4"/>
        <v>0</v>
      </c>
      <c r="N41" s="176">
        <f t="shared" si="5"/>
        <v>0</v>
      </c>
      <c r="O41" s="80"/>
      <c r="P41" s="81"/>
      <c r="Q41" s="84"/>
      <c r="R41" s="82"/>
      <c r="S41" s="83"/>
      <c r="T41" s="81"/>
      <c r="U41" s="84"/>
      <c r="V41" s="82"/>
      <c r="W41" s="83"/>
      <c r="X41" s="81"/>
      <c r="Y41" s="84"/>
      <c r="Z41" s="82"/>
      <c r="AA41" s="83"/>
      <c r="AB41" s="81"/>
      <c r="AC41" s="84"/>
      <c r="AD41" s="82"/>
      <c r="AE41" s="83"/>
      <c r="AF41" s="81"/>
      <c r="AG41" s="84"/>
      <c r="AH41" s="85"/>
      <c r="AI41" s="77">
        <f t="shared" si="6"/>
        <v>0</v>
      </c>
      <c r="AJ41" s="78">
        <f t="shared" si="7"/>
        <v>0</v>
      </c>
      <c r="AK41" s="120">
        <f t="shared" si="2"/>
        <v>0</v>
      </c>
    </row>
    <row r="42" spans="1:37" s="13" customFormat="1" ht="15.75" customHeight="1" x14ac:dyDescent="0.2">
      <c r="A42" s="136">
        <v>35</v>
      </c>
      <c r="B42" s="148" t="s">
        <v>72</v>
      </c>
      <c r="C42" s="77">
        <f>СІЧЕНЬ!F42</f>
        <v>0</v>
      </c>
      <c r="D42" s="78">
        <f>СІЧЕНЬ!G42</f>
        <v>0</v>
      </c>
      <c r="E42" s="118">
        <f t="shared" si="0"/>
        <v>0</v>
      </c>
      <c r="F42" s="79">
        <v>0</v>
      </c>
      <c r="G42" s="77">
        <f>ЛЮТИЙ!F42</f>
        <v>0</v>
      </c>
      <c r="H42" s="78">
        <f>ЛЮТИЙ!G42</f>
        <v>0</v>
      </c>
      <c r="I42" s="118">
        <f t="shared" si="1"/>
        <v>0</v>
      </c>
      <c r="J42" s="169">
        <f t="shared" si="3"/>
        <v>0</v>
      </c>
      <c r="K42" s="77">
        <f>БЕРЕЗЕНЬ!F42</f>
        <v>0</v>
      </c>
      <c r="L42" s="174">
        <f>БЕРЕЗЕНЬ!G42</f>
        <v>0</v>
      </c>
      <c r="M42" s="118">
        <f t="shared" si="4"/>
        <v>0</v>
      </c>
      <c r="N42" s="176">
        <f t="shared" si="5"/>
        <v>0</v>
      </c>
      <c r="O42" s="80"/>
      <c r="P42" s="81"/>
      <c r="Q42" s="84"/>
      <c r="R42" s="82"/>
      <c r="S42" s="83"/>
      <c r="T42" s="81"/>
      <c r="U42" s="84"/>
      <c r="V42" s="82"/>
      <c r="W42" s="83"/>
      <c r="X42" s="81"/>
      <c r="Y42" s="84"/>
      <c r="Z42" s="82"/>
      <c r="AA42" s="83"/>
      <c r="AB42" s="81"/>
      <c r="AC42" s="84"/>
      <c r="AD42" s="82"/>
      <c r="AE42" s="83"/>
      <c r="AF42" s="81"/>
      <c r="AG42" s="84"/>
      <c r="AH42" s="85"/>
      <c r="AI42" s="77">
        <f t="shared" si="6"/>
        <v>0</v>
      </c>
      <c r="AJ42" s="78">
        <f t="shared" si="7"/>
        <v>0</v>
      </c>
      <c r="AK42" s="120">
        <f t="shared" si="2"/>
        <v>0</v>
      </c>
    </row>
    <row r="43" spans="1:37" ht="15.75" customHeight="1" x14ac:dyDescent="0.2">
      <c r="A43" s="138">
        <v>36</v>
      </c>
      <c r="B43" s="150" t="s">
        <v>74</v>
      </c>
      <c r="C43" s="77">
        <f>СІЧЕНЬ!F43</f>
        <v>0</v>
      </c>
      <c r="D43" s="78">
        <f>СІЧЕНЬ!G43</f>
        <v>0</v>
      </c>
      <c r="E43" s="118">
        <f t="shared" si="0"/>
        <v>0</v>
      </c>
      <c r="F43" s="79">
        <v>0</v>
      </c>
      <c r="G43" s="77">
        <f>ЛЮТИЙ!F43</f>
        <v>0</v>
      </c>
      <c r="H43" s="78">
        <f>ЛЮТИЙ!G43</f>
        <v>0</v>
      </c>
      <c r="I43" s="118">
        <f t="shared" si="1"/>
        <v>0</v>
      </c>
      <c r="J43" s="169">
        <f t="shared" si="3"/>
        <v>0</v>
      </c>
      <c r="K43" s="77">
        <f>БЕРЕЗЕНЬ!F43</f>
        <v>0</v>
      </c>
      <c r="L43" s="174">
        <f>БЕРЕЗЕНЬ!G43</f>
        <v>0</v>
      </c>
      <c r="M43" s="118">
        <f t="shared" si="4"/>
        <v>0</v>
      </c>
      <c r="N43" s="176">
        <f t="shared" si="5"/>
        <v>0</v>
      </c>
      <c r="O43" s="89"/>
      <c r="P43" s="90"/>
      <c r="Q43" s="93"/>
      <c r="R43" s="91"/>
      <c r="S43" s="92"/>
      <c r="T43" s="90"/>
      <c r="U43" s="93"/>
      <c r="V43" s="91"/>
      <c r="W43" s="92"/>
      <c r="X43" s="90"/>
      <c r="Y43" s="93"/>
      <c r="Z43" s="91"/>
      <c r="AA43" s="92"/>
      <c r="AB43" s="90"/>
      <c r="AC43" s="93"/>
      <c r="AD43" s="91"/>
      <c r="AE43" s="92"/>
      <c r="AF43" s="90"/>
      <c r="AG43" s="93"/>
      <c r="AH43" s="94"/>
      <c r="AI43" s="77">
        <f t="shared" si="6"/>
        <v>0</v>
      </c>
      <c r="AJ43" s="78">
        <f t="shared" si="7"/>
        <v>0</v>
      </c>
      <c r="AK43" s="120">
        <f t="shared" si="2"/>
        <v>0</v>
      </c>
    </row>
    <row r="44" spans="1:37" ht="15.75" customHeight="1" x14ac:dyDescent="0.2">
      <c r="A44" s="139">
        <v>37</v>
      </c>
      <c r="B44" s="151" t="s">
        <v>76</v>
      </c>
      <c r="C44" s="77">
        <f>СІЧЕНЬ!F44</f>
        <v>19</v>
      </c>
      <c r="D44" s="78">
        <f>СІЧЕНЬ!G44</f>
        <v>5032500</v>
      </c>
      <c r="E44" s="118">
        <f t="shared" si="0"/>
        <v>0.95546728042746765</v>
      </c>
      <c r="F44" s="79">
        <v>0</v>
      </c>
      <c r="G44" s="77">
        <f>ЛЮТИЙ!F44</f>
        <v>1</v>
      </c>
      <c r="H44" s="78">
        <f>ЛЮТИЙ!G44</f>
        <v>461000</v>
      </c>
      <c r="I44" s="118">
        <f t="shared" si="1"/>
        <v>4.7966469877656785E-2</v>
      </c>
      <c r="J44" s="169">
        <f t="shared" si="3"/>
        <v>-4571500</v>
      </c>
      <c r="K44" s="77">
        <f>БЕРЕЗЕНЬ!F44</f>
        <v>2</v>
      </c>
      <c r="L44" s="174">
        <f>БЕРЕЗЕНЬ!G44</f>
        <v>1530000</v>
      </c>
      <c r="M44" s="118">
        <f t="shared" si="4"/>
        <v>0.1933449218633321</v>
      </c>
      <c r="N44" s="176">
        <f t="shared" si="5"/>
        <v>1069000</v>
      </c>
      <c r="O44" s="95"/>
      <c r="P44" s="96"/>
      <c r="Q44" s="93"/>
      <c r="R44" s="91"/>
      <c r="S44" s="97"/>
      <c r="T44" s="96"/>
      <c r="U44" s="93"/>
      <c r="V44" s="91"/>
      <c r="W44" s="97"/>
      <c r="X44" s="96"/>
      <c r="Y44" s="93"/>
      <c r="Z44" s="91"/>
      <c r="AA44" s="97"/>
      <c r="AB44" s="96"/>
      <c r="AC44" s="93"/>
      <c r="AD44" s="91"/>
      <c r="AE44" s="97"/>
      <c r="AF44" s="96"/>
      <c r="AG44" s="93"/>
      <c r="AH44" s="94"/>
      <c r="AI44" s="77">
        <f t="shared" si="6"/>
        <v>22</v>
      </c>
      <c r="AJ44" s="78">
        <f t="shared" si="7"/>
        <v>7023500</v>
      </c>
      <c r="AK44" s="120">
        <f t="shared" si="2"/>
        <v>0.30816643814238515</v>
      </c>
    </row>
    <row r="45" spans="1:37" ht="15" customHeight="1" x14ac:dyDescent="0.2">
      <c r="A45" s="139">
        <v>38</v>
      </c>
      <c r="B45" s="151" t="s">
        <v>78</v>
      </c>
      <c r="C45" s="77">
        <f>СІЧЕНЬ!F45</f>
        <v>2</v>
      </c>
      <c r="D45" s="78">
        <f>СІЧЕНЬ!G45</f>
        <v>605000</v>
      </c>
      <c r="E45" s="118">
        <f t="shared" si="0"/>
        <v>0.11486491895849338</v>
      </c>
      <c r="F45" s="79">
        <v>0</v>
      </c>
      <c r="G45" s="77">
        <f>ЛЮТИЙ!F45</f>
        <v>0</v>
      </c>
      <c r="H45" s="78">
        <f>ЛЮТИЙ!G45</f>
        <v>0</v>
      </c>
      <c r="I45" s="118">
        <f t="shared" si="1"/>
        <v>0</v>
      </c>
      <c r="J45" s="169">
        <f t="shared" si="3"/>
        <v>-605000</v>
      </c>
      <c r="K45" s="77">
        <f>БЕРЕЗЕНЬ!F45</f>
        <v>0</v>
      </c>
      <c r="L45" s="174">
        <f>БЕРЕЗЕНЬ!G45</f>
        <v>0</v>
      </c>
      <c r="M45" s="118">
        <f t="shared" si="4"/>
        <v>0</v>
      </c>
      <c r="N45" s="176">
        <f t="shared" si="5"/>
        <v>0</v>
      </c>
      <c r="O45" s="95"/>
      <c r="P45" s="96"/>
      <c r="Q45" s="93"/>
      <c r="R45" s="91"/>
      <c r="S45" s="97"/>
      <c r="T45" s="96"/>
      <c r="U45" s="93"/>
      <c r="V45" s="91"/>
      <c r="W45" s="97"/>
      <c r="X45" s="96"/>
      <c r="Y45" s="93"/>
      <c r="Z45" s="91"/>
      <c r="AA45" s="97"/>
      <c r="AB45" s="96"/>
      <c r="AC45" s="93"/>
      <c r="AD45" s="91"/>
      <c r="AE45" s="97"/>
      <c r="AF45" s="96"/>
      <c r="AG45" s="93"/>
      <c r="AH45" s="94"/>
      <c r="AI45" s="77">
        <f t="shared" si="6"/>
        <v>2</v>
      </c>
      <c r="AJ45" s="78">
        <f t="shared" si="7"/>
        <v>605000</v>
      </c>
      <c r="AK45" s="120">
        <f t="shared" si="2"/>
        <v>2.6545268751497545E-2</v>
      </c>
    </row>
    <row r="46" spans="1:37" ht="15.75" customHeight="1" x14ac:dyDescent="0.2">
      <c r="A46" s="139">
        <v>39</v>
      </c>
      <c r="B46" s="151" t="s">
        <v>80</v>
      </c>
      <c r="C46" s="77">
        <f>СІЧЕНЬ!F46</f>
        <v>0</v>
      </c>
      <c r="D46" s="78">
        <f>СІЧЕНЬ!G46</f>
        <v>0</v>
      </c>
      <c r="E46" s="118">
        <f t="shared" si="0"/>
        <v>0</v>
      </c>
      <c r="F46" s="79">
        <v>0</v>
      </c>
      <c r="G46" s="77">
        <f>ЛЮТИЙ!F46</f>
        <v>0</v>
      </c>
      <c r="H46" s="78">
        <f>ЛЮТИЙ!G46</f>
        <v>0</v>
      </c>
      <c r="I46" s="118">
        <f t="shared" si="1"/>
        <v>0</v>
      </c>
      <c r="J46" s="169">
        <f t="shared" si="3"/>
        <v>0</v>
      </c>
      <c r="K46" s="77">
        <f>БЕРЕЗЕНЬ!F46</f>
        <v>0</v>
      </c>
      <c r="L46" s="174">
        <f>БЕРЕЗЕНЬ!G46</f>
        <v>0</v>
      </c>
      <c r="M46" s="118">
        <f t="shared" si="4"/>
        <v>0</v>
      </c>
      <c r="N46" s="176">
        <f t="shared" si="5"/>
        <v>0</v>
      </c>
      <c r="O46" s="95"/>
      <c r="P46" s="96"/>
      <c r="Q46" s="93"/>
      <c r="R46" s="91"/>
      <c r="S46" s="97"/>
      <c r="T46" s="96"/>
      <c r="U46" s="93"/>
      <c r="V46" s="91"/>
      <c r="W46" s="97"/>
      <c r="X46" s="96"/>
      <c r="Y46" s="93"/>
      <c r="Z46" s="91"/>
      <c r="AA46" s="97"/>
      <c r="AB46" s="96"/>
      <c r="AC46" s="93"/>
      <c r="AD46" s="91"/>
      <c r="AE46" s="97"/>
      <c r="AF46" s="96"/>
      <c r="AG46" s="93"/>
      <c r="AH46" s="94"/>
      <c r="AI46" s="77">
        <f t="shared" si="6"/>
        <v>0</v>
      </c>
      <c r="AJ46" s="78">
        <f t="shared" si="7"/>
        <v>0</v>
      </c>
      <c r="AK46" s="120">
        <f t="shared" si="2"/>
        <v>0</v>
      </c>
    </row>
    <row r="47" spans="1:37" ht="15.75" customHeight="1" x14ac:dyDescent="0.2">
      <c r="A47" s="140">
        <v>40</v>
      </c>
      <c r="B47" s="152" t="s">
        <v>105</v>
      </c>
      <c r="C47" s="77">
        <f>СІЧЕНЬ!F47</f>
        <v>2</v>
      </c>
      <c r="D47" s="78">
        <f>СІЧЕНЬ!G47</f>
        <v>11303782</v>
      </c>
      <c r="E47" s="118">
        <f t="shared" si="0"/>
        <v>2.1461289311644234</v>
      </c>
      <c r="F47" s="79">
        <v>0</v>
      </c>
      <c r="G47" s="77">
        <f>ЛЮТИЙ!F47</f>
        <v>0</v>
      </c>
      <c r="H47" s="78">
        <f>ЛЮТИЙ!G47</f>
        <v>0</v>
      </c>
      <c r="I47" s="118">
        <f t="shared" si="1"/>
        <v>0</v>
      </c>
      <c r="J47" s="169">
        <f t="shared" si="3"/>
        <v>-11303782</v>
      </c>
      <c r="K47" s="77">
        <f>БЕРЕЗЕНЬ!F47</f>
        <v>0</v>
      </c>
      <c r="L47" s="174">
        <f>БЕРЕЗЕНЬ!G47</f>
        <v>0</v>
      </c>
      <c r="M47" s="118">
        <f t="shared" si="4"/>
        <v>0</v>
      </c>
      <c r="N47" s="176">
        <f t="shared" si="5"/>
        <v>0</v>
      </c>
      <c r="O47" s="98"/>
      <c r="P47" s="99"/>
      <c r="Q47" s="93"/>
      <c r="R47" s="91"/>
      <c r="S47" s="100"/>
      <c r="T47" s="99"/>
      <c r="U47" s="93"/>
      <c r="V47" s="91"/>
      <c r="W47" s="100"/>
      <c r="X47" s="99"/>
      <c r="Y47" s="93"/>
      <c r="Z47" s="91"/>
      <c r="AA47" s="100"/>
      <c r="AB47" s="99"/>
      <c r="AC47" s="93"/>
      <c r="AD47" s="91"/>
      <c r="AE47" s="100"/>
      <c r="AF47" s="99"/>
      <c r="AG47" s="93"/>
      <c r="AH47" s="94"/>
      <c r="AI47" s="77">
        <f t="shared" si="6"/>
        <v>2</v>
      </c>
      <c r="AJ47" s="78">
        <f t="shared" si="7"/>
        <v>11303782</v>
      </c>
      <c r="AK47" s="120">
        <f t="shared" si="2"/>
        <v>0.4959701340468437</v>
      </c>
    </row>
    <row r="48" spans="1:37" ht="15.75" customHeight="1" x14ac:dyDescent="0.2">
      <c r="A48" s="141">
        <v>41</v>
      </c>
      <c r="B48" s="102" t="s">
        <v>106</v>
      </c>
      <c r="C48" s="77">
        <f>СІЧЕНЬ!F48</f>
        <v>6</v>
      </c>
      <c r="D48" s="78">
        <f>СІЧЕНЬ!G48</f>
        <v>1716404</v>
      </c>
      <c r="E48" s="118">
        <f t="shared" si="0"/>
        <v>0.32587538241327912</v>
      </c>
      <c r="F48" s="79">
        <v>0</v>
      </c>
      <c r="G48" s="77">
        <f>ЛЮТИЙ!F48</f>
        <v>0</v>
      </c>
      <c r="H48" s="78">
        <f>ЛЮТИЙ!G48</f>
        <v>0</v>
      </c>
      <c r="I48" s="118">
        <f t="shared" si="1"/>
        <v>0</v>
      </c>
      <c r="J48" s="169">
        <f t="shared" si="3"/>
        <v>-1716404</v>
      </c>
      <c r="K48" s="77">
        <f>БЕРЕЗЕНЬ!F48</f>
        <v>0</v>
      </c>
      <c r="L48" s="174">
        <f>БЕРЕЗЕНЬ!G48</f>
        <v>0</v>
      </c>
      <c r="M48" s="118">
        <f t="shared" si="4"/>
        <v>0</v>
      </c>
      <c r="N48" s="176">
        <f t="shared" si="5"/>
        <v>0</v>
      </c>
      <c r="O48" s="103"/>
      <c r="P48" s="99"/>
      <c r="Q48" s="124"/>
      <c r="R48" s="125"/>
      <c r="S48" s="104"/>
      <c r="T48" s="99"/>
      <c r="U48" s="124"/>
      <c r="V48" s="125"/>
      <c r="W48" s="104"/>
      <c r="X48" s="99"/>
      <c r="Y48" s="124"/>
      <c r="Z48" s="125"/>
      <c r="AA48" s="104"/>
      <c r="AB48" s="99"/>
      <c r="AC48" s="124"/>
      <c r="AD48" s="125"/>
      <c r="AE48" s="104"/>
      <c r="AF48" s="99"/>
      <c r="AG48" s="124"/>
      <c r="AH48" s="126"/>
      <c r="AI48" s="122">
        <f t="shared" si="6"/>
        <v>6</v>
      </c>
      <c r="AJ48" s="123">
        <f t="shared" si="7"/>
        <v>1716404</v>
      </c>
      <c r="AK48" s="127">
        <f t="shared" si="2"/>
        <v>7.5309761101066769E-2</v>
      </c>
    </row>
    <row r="49" spans="1:37" ht="15.75" customHeight="1" x14ac:dyDescent="0.2">
      <c r="A49" s="141">
        <v>42</v>
      </c>
      <c r="B49" s="102" t="s">
        <v>107</v>
      </c>
      <c r="C49" s="77">
        <f>СІЧЕНЬ!F49</f>
        <v>18</v>
      </c>
      <c r="D49" s="78">
        <f>СІЧЕНЬ!G49</f>
        <v>3965000.99</v>
      </c>
      <c r="E49" s="118">
        <f t="shared" si="0"/>
        <v>0.75279259072181159</v>
      </c>
      <c r="F49" s="79">
        <v>0</v>
      </c>
      <c r="G49" s="77">
        <f>ЛЮТИЙ!F49</f>
        <v>17</v>
      </c>
      <c r="H49" s="78">
        <f>ЛЮТИЙ!G49</f>
        <v>4027900</v>
      </c>
      <c r="I49" s="118">
        <f t="shared" si="1"/>
        <v>0.41909792629113612</v>
      </c>
      <c r="J49" s="169">
        <f t="shared" si="3"/>
        <v>62899.009999999776</v>
      </c>
      <c r="K49" s="77">
        <f>БЕРЕЗЕНЬ!F49</f>
        <v>16</v>
      </c>
      <c r="L49" s="174">
        <f>БЕРЕЗЕНЬ!G49</f>
        <v>4312200</v>
      </c>
      <c r="M49" s="118">
        <f t="shared" si="4"/>
        <v>0.54492939350265401</v>
      </c>
      <c r="N49" s="176">
        <f t="shared" si="5"/>
        <v>284300</v>
      </c>
      <c r="O49" s="142"/>
      <c r="P49" s="129"/>
      <c r="Q49" s="93"/>
      <c r="R49" s="130"/>
      <c r="S49" s="128"/>
      <c r="T49" s="129"/>
      <c r="U49" s="93"/>
      <c r="V49" s="130"/>
      <c r="W49" s="128"/>
      <c r="X49" s="129"/>
      <c r="Y49" s="93"/>
      <c r="Z49" s="130"/>
      <c r="AA49" s="128"/>
      <c r="AB49" s="129"/>
      <c r="AC49" s="93"/>
      <c r="AD49" s="130"/>
      <c r="AE49" s="128"/>
      <c r="AF49" s="129"/>
      <c r="AG49" s="93"/>
      <c r="AH49" s="94"/>
      <c r="AI49" s="77">
        <f t="shared" si="6"/>
        <v>51</v>
      </c>
      <c r="AJ49" s="78">
        <f t="shared" si="7"/>
        <v>12305100.99</v>
      </c>
      <c r="AK49" s="120">
        <f t="shared" si="2"/>
        <v>0.53990448395680746</v>
      </c>
    </row>
    <row r="50" spans="1:37" ht="15.75" customHeight="1" x14ac:dyDescent="0.2">
      <c r="A50" s="23">
        <v>43</v>
      </c>
      <c r="B50" s="153" t="s">
        <v>109</v>
      </c>
      <c r="C50" s="77">
        <f>СІЧЕНЬ!F50</f>
        <v>1</v>
      </c>
      <c r="D50" s="78">
        <f>СІЧЕНЬ!G50</f>
        <v>249000</v>
      </c>
      <c r="E50" s="118">
        <f t="shared" si="0"/>
        <v>4.7274983174652646E-2</v>
      </c>
      <c r="F50" s="79">
        <v>0</v>
      </c>
      <c r="G50" s="77">
        <f>ЛЮТИЙ!F50</f>
        <v>2</v>
      </c>
      <c r="H50" s="78">
        <f>ЛЮТИЙ!G50</f>
        <v>710500</v>
      </c>
      <c r="I50" s="118">
        <f t="shared" si="1"/>
        <v>7.3926630906887517E-2</v>
      </c>
      <c r="J50" s="169">
        <f t="shared" si="3"/>
        <v>461500</v>
      </c>
      <c r="K50" s="77">
        <f>БЕРЕЗЕНЬ!F50</f>
        <v>0</v>
      </c>
      <c r="L50" s="174">
        <f>БЕРЕЗЕНЬ!G50</f>
        <v>0</v>
      </c>
      <c r="M50" s="118">
        <f t="shared" si="4"/>
        <v>0</v>
      </c>
      <c r="N50" s="176">
        <f t="shared" si="5"/>
        <v>-710500</v>
      </c>
      <c r="O50" s="133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43"/>
      <c r="AI50" s="77">
        <f t="shared" si="6"/>
        <v>3</v>
      </c>
      <c r="AJ50" s="78">
        <f t="shared" si="7"/>
        <v>959500</v>
      </c>
      <c r="AK50" s="120">
        <f t="shared" si="2"/>
        <v>4.209947994555685E-2</v>
      </c>
    </row>
    <row r="51" spans="1:37" ht="15.75" customHeight="1" x14ac:dyDescent="0.2">
      <c r="A51" s="23">
        <v>44</v>
      </c>
      <c r="B51" s="154" t="s">
        <v>111</v>
      </c>
      <c r="C51" s="77">
        <f>СІЧЕНЬ!F51</f>
        <v>0</v>
      </c>
      <c r="D51" s="78">
        <f>СІЧЕНЬ!G51</f>
        <v>0</v>
      </c>
      <c r="E51" s="118">
        <f t="shared" si="0"/>
        <v>0</v>
      </c>
      <c r="F51" s="79">
        <v>0</v>
      </c>
      <c r="G51" s="77">
        <f>ЛЮТИЙ!F51</f>
        <v>2</v>
      </c>
      <c r="H51" s="78">
        <f>ЛЮТИЙ!G51</f>
        <v>328500</v>
      </c>
      <c r="I51" s="118">
        <f t="shared" ref="I51:I54" si="8">H51*100/$H$55</f>
        <v>3.4180011615640465E-2</v>
      </c>
      <c r="J51" s="169">
        <f t="shared" si="3"/>
        <v>328500</v>
      </c>
      <c r="K51" s="77">
        <f>БЕРЕЗЕНЬ!F51</f>
        <v>0</v>
      </c>
      <c r="L51" s="174">
        <f>БЕРЕЗЕНЬ!G51</f>
        <v>0</v>
      </c>
      <c r="M51" s="118">
        <f t="shared" si="4"/>
        <v>0</v>
      </c>
      <c r="N51" s="176">
        <f t="shared" si="5"/>
        <v>-328500</v>
      </c>
      <c r="O51" s="134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2"/>
      <c r="AI51" s="77">
        <f t="shared" ref="AI51" si="9">SUM(AE51+AA51+W51+S51+O51+K51+G51+C51)</f>
        <v>2</v>
      </c>
      <c r="AJ51" s="78">
        <f t="shared" ref="AJ51:AJ54" si="10">AF51+AB51+X51+T51+P51+L51+H51+D51</f>
        <v>328500</v>
      </c>
      <c r="AK51" s="120">
        <f t="shared" si="2"/>
        <v>1.441342278490404E-2</v>
      </c>
    </row>
    <row r="52" spans="1:37" ht="15.75" customHeight="1" x14ac:dyDescent="0.2">
      <c r="A52" s="23">
        <v>45</v>
      </c>
      <c r="B52" s="154" t="s">
        <v>113</v>
      </c>
      <c r="C52" s="77">
        <v>0</v>
      </c>
      <c r="D52" s="157">
        <v>0</v>
      </c>
      <c r="E52" s="157">
        <f t="shared" si="0"/>
        <v>0</v>
      </c>
      <c r="F52" s="79">
        <v>0</v>
      </c>
      <c r="G52" s="77">
        <f>ЛЮТИЙ!F52</f>
        <v>1</v>
      </c>
      <c r="H52" s="78">
        <f>ЛЮТИЙ!G52</f>
        <v>453000</v>
      </c>
      <c r="I52" s="118">
        <f t="shared" si="8"/>
        <v>4.71340799448558E-2</v>
      </c>
      <c r="J52" s="169">
        <f t="shared" si="3"/>
        <v>453000</v>
      </c>
      <c r="K52" s="77">
        <f>БЕРЕЗЕНЬ!F52</f>
        <v>0</v>
      </c>
      <c r="L52" s="174">
        <f>БЕРЕЗЕНЬ!G52</f>
        <v>0</v>
      </c>
      <c r="M52" s="118">
        <f t="shared" si="4"/>
        <v>0</v>
      </c>
      <c r="N52" s="176">
        <f t="shared" si="5"/>
        <v>-453000</v>
      </c>
      <c r="O52" s="155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65"/>
      <c r="AI52" s="77">
        <f t="shared" ref="AI52:AI53" si="11">SUM(AE52+AA52+W52+S52+O52+K52+G52+C52)</f>
        <v>1</v>
      </c>
      <c r="AJ52" s="78">
        <f t="shared" si="10"/>
        <v>453000</v>
      </c>
      <c r="AK52" s="162">
        <f t="shared" si="2"/>
        <v>1.9876044205666757E-2</v>
      </c>
    </row>
    <row r="53" spans="1:37" ht="15.75" customHeight="1" x14ac:dyDescent="0.2">
      <c r="A53" s="23">
        <v>46</v>
      </c>
      <c r="B53" s="23" t="s">
        <v>117</v>
      </c>
      <c r="C53" s="77">
        <v>0</v>
      </c>
      <c r="D53" s="157">
        <v>0</v>
      </c>
      <c r="E53" s="157">
        <v>0</v>
      </c>
      <c r="F53" s="79">
        <v>0</v>
      </c>
      <c r="G53" s="77">
        <f>ЛЮТИЙ!F53</f>
        <v>0</v>
      </c>
      <c r="H53" s="78">
        <f>ЛЮТИЙ!G53</f>
        <v>0</v>
      </c>
      <c r="I53" s="118">
        <f t="shared" si="8"/>
        <v>0</v>
      </c>
      <c r="J53" s="169">
        <f t="shared" si="3"/>
        <v>0</v>
      </c>
      <c r="K53" s="77">
        <f>БЕРЕЗЕНЬ!F53</f>
        <v>0</v>
      </c>
      <c r="L53" s="174">
        <f>БЕРЕЗЕНЬ!G53</f>
        <v>0</v>
      </c>
      <c r="M53" s="118">
        <f t="shared" si="4"/>
        <v>0</v>
      </c>
      <c r="N53" s="176">
        <f t="shared" si="5"/>
        <v>0</v>
      </c>
      <c r="O53" s="155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65"/>
      <c r="AI53" s="77">
        <f t="shared" si="11"/>
        <v>0</v>
      </c>
      <c r="AJ53" s="78">
        <f t="shared" si="10"/>
        <v>0</v>
      </c>
      <c r="AK53" s="162">
        <f t="shared" si="2"/>
        <v>0</v>
      </c>
    </row>
    <row r="54" spans="1:37" ht="15.75" customHeight="1" thickBot="1" x14ac:dyDescent="0.25">
      <c r="A54" s="23">
        <v>47</v>
      </c>
      <c r="B54" s="23" t="s">
        <v>118</v>
      </c>
      <c r="C54" s="146">
        <v>0</v>
      </c>
      <c r="D54" s="163">
        <v>0</v>
      </c>
      <c r="E54" s="163">
        <f>D54*100/$D$55</f>
        <v>0</v>
      </c>
      <c r="F54" s="79">
        <v>0</v>
      </c>
      <c r="G54" s="77">
        <f>ЛЮТИЙ!F54</f>
        <v>4</v>
      </c>
      <c r="H54" s="78">
        <f>ЛЮТИЙ!G54</f>
        <v>2693000</v>
      </c>
      <c r="I54" s="118">
        <f t="shared" si="8"/>
        <v>0.28020326112913174</v>
      </c>
      <c r="J54" s="169">
        <f t="shared" si="3"/>
        <v>2693000</v>
      </c>
      <c r="K54" s="146">
        <f>БЕРЕЗЕНЬ!F54</f>
        <v>22</v>
      </c>
      <c r="L54" s="177">
        <f>БЕРЕЗЕНЬ!G54</f>
        <v>10244000</v>
      </c>
      <c r="M54" s="178">
        <f t="shared" si="4"/>
        <v>1.2945263918744929</v>
      </c>
      <c r="N54" s="179">
        <f t="shared" si="5"/>
        <v>7551000</v>
      </c>
      <c r="O54" s="156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66"/>
      <c r="AI54" s="146">
        <f t="shared" si="6"/>
        <v>26</v>
      </c>
      <c r="AJ54" s="78">
        <f t="shared" si="10"/>
        <v>12937000</v>
      </c>
      <c r="AK54" s="164">
        <f t="shared" si="2"/>
        <v>0.56762998650929541</v>
      </c>
    </row>
    <row r="55" spans="1:37" s="28" customFormat="1" ht="22.5" customHeight="1" thickBot="1" x14ac:dyDescent="0.25">
      <c r="A55" s="111"/>
      <c r="B55" s="112" t="s">
        <v>89</v>
      </c>
      <c r="C55" s="113">
        <f t="shared" ref="C55:H55" si="12">SUM(C8:C54)</f>
        <v>1178</v>
      </c>
      <c r="D55" s="114">
        <f t="shared" si="12"/>
        <v>526705634.31</v>
      </c>
      <c r="E55" s="159">
        <f t="shared" si="12"/>
        <v>100</v>
      </c>
      <c r="F55" s="160">
        <f t="shared" si="12"/>
        <v>0</v>
      </c>
      <c r="G55" s="113">
        <f t="shared" si="12"/>
        <v>1211</v>
      </c>
      <c r="H55" s="114">
        <f t="shared" si="12"/>
        <v>961088029.14999998</v>
      </c>
      <c r="I55" s="159">
        <f t="shared" ref="I55:AH55" si="13">SUM(I8:I49)</f>
        <v>99.564556016403472</v>
      </c>
      <c r="J55" s="161">
        <f t="shared" si="13"/>
        <v>430446394.83999997</v>
      </c>
      <c r="K55" s="170">
        <f>SUM(K8:K54)</f>
        <v>767</v>
      </c>
      <c r="L55" s="171">
        <f>SUM(L8:L54)</f>
        <v>791331877.38</v>
      </c>
      <c r="M55" s="172">
        <f>SUM(M8:M54)</f>
        <v>100.00000000000001</v>
      </c>
      <c r="N55" s="173">
        <f>SUM(N8:N54)</f>
        <v>-169756151.77000004</v>
      </c>
      <c r="O55" s="113">
        <f t="shared" si="13"/>
        <v>0</v>
      </c>
      <c r="P55" s="114">
        <f t="shared" si="13"/>
        <v>0</v>
      </c>
      <c r="Q55" s="116">
        <f t="shared" si="13"/>
        <v>0</v>
      </c>
      <c r="R55" s="115">
        <f t="shared" si="13"/>
        <v>0</v>
      </c>
      <c r="S55" s="113">
        <f t="shared" si="13"/>
        <v>0</v>
      </c>
      <c r="T55" s="114">
        <f t="shared" si="13"/>
        <v>0</v>
      </c>
      <c r="U55" s="116">
        <f t="shared" si="13"/>
        <v>0</v>
      </c>
      <c r="V55" s="115">
        <f t="shared" si="13"/>
        <v>0</v>
      </c>
      <c r="W55" s="113">
        <f t="shared" si="13"/>
        <v>0</v>
      </c>
      <c r="X55" s="114">
        <f t="shared" si="13"/>
        <v>0</v>
      </c>
      <c r="Y55" s="116">
        <f t="shared" si="13"/>
        <v>0</v>
      </c>
      <c r="Z55" s="115">
        <f t="shared" si="13"/>
        <v>0</v>
      </c>
      <c r="AA55" s="113">
        <f t="shared" si="13"/>
        <v>0</v>
      </c>
      <c r="AB55" s="114">
        <f t="shared" si="13"/>
        <v>0</v>
      </c>
      <c r="AC55" s="116">
        <f t="shared" si="13"/>
        <v>0</v>
      </c>
      <c r="AD55" s="115">
        <f t="shared" si="13"/>
        <v>0</v>
      </c>
      <c r="AE55" s="113">
        <f t="shared" si="13"/>
        <v>0</v>
      </c>
      <c r="AF55" s="114">
        <f t="shared" si="13"/>
        <v>0</v>
      </c>
      <c r="AG55" s="116">
        <f t="shared" si="13"/>
        <v>0</v>
      </c>
      <c r="AH55" s="115">
        <f t="shared" si="13"/>
        <v>0</v>
      </c>
      <c r="AI55" s="113">
        <f>SUM(AI8:AI54)</f>
        <v>3156</v>
      </c>
      <c r="AJ55" s="114">
        <f>SUM(AJ8:AJ54)</f>
        <v>2279125540.8400002</v>
      </c>
      <c r="AK55" s="132">
        <f>SUM(AK8:AK54)</f>
        <v>99.999999999999957</v>
      </c>
    </row>
    <row r="56" spans="1:37" ht="15.75" customHeight="1" x14ac:dyDescent="0.2">
      <c r="A56" s="25"/>
      <c r="B56" s="25"/>
      <c r="C56" s="25"/>
      <c r="D56" s="25"/>
      <c r="E56" s="2"/>
      <c r="F56" s="2"/>
      <c r="G56" s="25"/>
      <c r="H56" s="25"/>
      <c r="I56" s="2"/>
      <c r="J56" s="2"/>
      <c r="K56" s="25"/>
      <c r="L56" s="25"/>
      <c r="M56" s="2"/>
      <c r="N56" s="2"/>
      <c r="O56" s="25"/>
      <c r="P56" s="25"/>
      <c r="Q56" s="2"/>
      <c r="R56" s="2"/>
      <c r="S56" s="25"/>
      <c r="T56" s="25"/>
      <c r="U56" s="2"/>
      <c r="V56" s="2"/>
      <c r="W56" s="25"/>
      <c r="X56" s="25"/>
      <c r="Y56" s="2"/>
      <c r="Z56" s="2"/>
      <c r="AA56" s="25"/>
      <c r="AB56" s="25"/>
      <c r="AC56" s="2"/>
      <c r="AD56" s="2"/>
      <c r="AE56" s="25"/>
      <c r="AF56" s="25"/>
      <c r="AG56" s="2"/>
      <c r="AH56" s="2"/>
      <c r="AI56" s="25"/>
      <c r="AJ56" s="25"/>
      <c r="AK56" s="2"/>
    </row>
    <row r="57" spans="1:37" ht="15.75" customHeight="1" x14ac:dyDescent="0.2">
      <c r="A57" s="25"/>
      <c r="B57" s="25"/>
      <c r="C57" s="25"/>
      <c r="D57" s="25"/>
      <c r="E57" s="2"/>
      <c r="F57" s="2"/>
      <c r="G57" s="25"/>
      <c r="H57" s="25"/>
      <c r="I57" s="2"/>
      <c r="J57" s="2"/>
      <c r="K57" s="25"/>
      <c r="L57" s="25"/>
      <c r="M57" s="2"/>
      <c r="N57" s="2"/>
      <c r="O57" s="25"/>
      <c r="P57" s="25"/>
      <c r="Q57" s="2"/>
      <c r="R57" s="2"/>
      <c r="S57" s="25"/>
      <c r="T57" s="25"/>
      <c r="U57" s="2"/>
      <c r="V57" s="2"/>
      <c r="W57" s="25"/>
      <c r="X57" s="25"/>
      <c r="Y57" s="2"/>
      <c r="Z57" s="2"/>
      <c r="AA57" s="25"/>
      <c r="AB57" s="25"/>
      <c r="AC57" s="2"/>
      <c r="AD57" s="2"/>
      <c r="AE57" s="25"/>
      <c r="AF57" s="25"/>
      <c r="AG57" s="2"/>
      <c r="AH57" s="2"/>
      <c r="AI57" s="25"/>
      <c r="AJ57" s="25"/>
      <c r="AK57" s="2"/>
    </row>
    <row r="58" spans="1:37" ht="15.75" customHeight="1" x14ac:dyDescent="0.2">
      <c r="A58" s="25"/>
      <c r="B58" s="25"/>
      <c r="C58" s="25"/>
      <c r="D58" s="25"/>
      <c r="E58" s="2"/>
      <c r="F58" s="2"/>
      <c r="G58" s="25"/>
      <c r="H58" s="25"/>
      <c r="I58" s="2"/>
      <c r="J58" s="2"/>
      <c r="K58" s="25"/>
      <c r="L58" s="25"/>
      <c r="M58" s="2"/>
      <c r="N58" s="2"/>
      <c r="O58" s="25"/>
      <c r="P58" s="25"/>
      <c r="Q58" s="2"/>
      <c r="R58" s="2"/>
      <c r="S58" s="25"/>
      <c r="T58" s="25"/>
      <c r="U58" s="2"/>
      <c r="V58" s="2"/>
      <c r="W58" s="25"/>
      <c r="X58" s="25"/>
      <c r="Y58" s="2"/>
      <c r="Z58" s="2"/>
      <c r="AA58" s="25"/>
      <c r="AB58" s="25"/>
      <c r="AC58" s="2"/>
      <c r="AD58" s="2"/>
      <c r="AE58" s="25"/>
      <c r="AF58" s="25"/>
      <c r="AG58" s="2"/>
      <c r="AH58" s="2"/>
      <c r="AI58" s="25"/>
      <c r="AJ58" s="25"/>
      <c r="AK58" s="2"/>
    </row>
    <row r="59" spans="1:37" ht="15.75" customHeight="1" x14ac:dyDescent="0.2">
      <c r="A59" s="25"/>
      <c r="B59" s="25"/>
      <c r="C59" s="25"/>
      <c r="D59" s="25"/>
      <c r="E59" s="2"/>
      <c r="F59" s="2"/>
      <c r="G59" s="25"/>
      <c r="H59" s="25"/>
      <c r="I59" s="2"/>
      <c r="J59" s="27"/>
      <c r="K59" s="25"/>
      <c r="L59" s="25"/>
      <c r="M59" s="2"/>
      <c r="N59" s="2"/>
      <c r="O59" s="25"/>
      <c r="P59" s="25"/>
      <c r="Q59" s="2"/>
      <c r="R59" s="2"/>
      <c r="S59" s="25"/>
      <c r="T59" s="25"/>
      <c r="U59" s="2"/>
      <c r="V59" s="2"/>
      <c r="W59" s="25"/>
      <c r="X59" s="25"/>
      <c r="Y59" s="2"/>
      <c r="Z59" s="2"/>
      <c r="AA59" s="25"/>
      <c r="AB59" s="25"/>
      <c r="AC59" s="2"/>
      <c r="AD59" s="2"/>
      <c r="AE59" s="25"/>
      <c r="AF59" s="25"/>
      <c r="AG59" s="2"/>
      <c r="AH59" s="2"/>
      <c r="AI59" s="25"/>
      <c r="AJ59" s="25"/>
      <c r="AK59" s="2"/>
    </row>
    <row r="60" spans="1:37" ht="15.75" customHeight="1" x14ac:dyDescent="0.2">
      <c r="A60" s="25"/>
      <c r="B60" s="25"/>
      <c r="C60" s="25"/>
      <c r="D60" s="25"/>
      <c r="E60" s="2"/>
      <c r="F60" s="2"/>
      <c r="G60" s="25"/>
      <c r="H60" s="25"/>
      <c r="I60" s="2"/>
      <c r="J60" s="2"/>
      <c r="K60" s="25"/>
      <c r="L60" s="25"/>
      <c r="M60" s="2"/>
      <c r="N60" s="2"/>
      <c r="O60" s="25"/>
      <c r="P60" s="25"/>
      <c r="Q60" s="2"/>
      <c r="R60" s="2"/>
      <c r="S60" s="25"/>
      <c r="T60" s="25"/>
      <c r="U60" s="2"/>
      <c r="V60" s="2"/>
      <c r="W60" s="25"/>
      <c r="X60" s="25"/>
      <c r="Y60" s="2"/>
      <c r="Z60" s="2"/>
      <c r="AA60" s="25"/>
      <c r="AB60" s="25"/>
      <c r="AC60" s="2"/>
      <c r="AD60" s="2"/>
      <c r="AE60" s="25"/>
      <c r="AF60" s="25"/>
      <c r="AG60" s="2"/>
      <c r="AH60" s="2"/>
      <c r="AI60" s="25"/>
      <c r="AJ60" s="25"/>
      <c r="AK60" s="2"/>
    </row>
    <row r="61" spans="1:37" ht="15.75" customHeight="1" x14ac:dyDescent="0.2">
      <c r="A61" s="25"/>
      <c r="B61" s="25"/>
      <c r="C61" s="25"/>
      <c r="D61" s="25"/>
      <c r="E61" s="2"/>
      <c r="F61" s="2"/>
      <c r="G61" s="25"/>
      <c r="H61" s="25"/>
      <c r="I61" s="2"/>
      <c r="J61" s="2"/>
      <c r="K61" s="25"/>
      <c r="L61" s="25"/>
      <c r="M61" s="2"/>
      <c r="N61" s="2"/>
      <c r="O61" s="25"/>
      <c r="P61" s="25"/>
      <c r="Q61" s="2"/>
      <c r="R61" s="2"/>
      <c r="S61" s="25"/>
      <c r="T61" s="25"/>
      <c r="U61" s="2"/>
      <c r="V61" s="2"/>
      <c r="W61" s="25"/>
      <c r="X61" s="25"/>
      <c r="Y61" s="2"/>
      <c r="Z61" s="2"/>
      <c r="AA61" s="25"/>
      <c r="AB61" s="25"/>
      <c r="AC61" s="2"/>
      <c r="AD61" s="2"/>
      <c r="AE61" s="25"/>
      <c r="AF61" s="25"/>
      <c r="AG61" s="2"/>
      <c r="AH61" s="2"/>
      <c r="AI61" s="25"/>
      <c r="AJ61" s="25"/>
      <c r="AK61" s="2"/>
    </row>
    <row r="62" spans="1:37" ht="15.75" customHeight="1" x14ac:dyDescent="0.2">
      <c r="A62" s="26"/>
      <c r="B62" s="26"/>
      <c r="C62" s="26"/>
      <c r="D62" s="26"/>
      <c r="E62" s="2"/>
      <c r="F62" s="2"/>
      <c r="G62" s="26"/>
      <c r="H62" s="26"/>
      <c r="I62" s="2"/>
      <c r="J62" s="2"/>
      <c r="K62" s="26"/>
      <c r="L62" s="26"/>
      <c r="M62" s="2"/>
      <c r="N62" s="2"/>
      <c r="O62" s="26"/>
      <c r="P62" s="26"/>
      <c r="Q62" s="2"/>
      <c r="R62" s="2"/>
      <c r="S62" s="26"/>
      <c r="T62" s="26"/>
      <c r="U62" s="2"/>
      <c r="V62" s="2"/>
      <c r="W62" s="26"/>
      <c r="X62" s="26"/>
      <c r="Y62" s="2"/>
      <c r="Z62" s="2"/>
      <c r="AA62" s="26"/>
      <c r="AB62" s="26"/>
      <c r="AC62" s="2"/>
      <c r="AD62" s="2"/>
      <c r="AE62" s="26"/>
      <c r="AF62" s="26"/>
      <c r="AG62" s="2"/>
      <c r="AH62" s="2"/>
      <c r="AI62" s="26"/>
      <c r="AJ62" s="26"/>
      <c r="AK62" s="2"/>
    </row>
    <row r="63" spans="1:37" ht="15.75" customHeight="1" x14ac:dyDescent="0.2">
      <c r="A63" s="26"/>
      <c r="B63" s="26"/>
      <c r="C63" s="26"/>
      <c r="D63" s="26"/>
      <c r="E63" s="2"/>
      <c r="F63" s="2"/>
      <c r="G63" s="26"/>
      <c r="H63" s="26"/>
      <c r="I63" s="2"/>
      <c r="J63" s="2"/>
      <c r="K63" s="26"/>
      <c r="L63" s="26"/>
      <c r="M63" s="2"/>
      <c r="N63" s="2"/>
      <c r="O63" s="26"/>
      <c r="P63" s="26"/>
      <c r="Q63" s="2"/>
      <c r="R63" s="2"/>
      <c r="S63" s="26"/>
      <c r="T63" s="26"/>
      <c r="U63" s="2"/>
      <c r="V63" s="2"/>
      <c r="W63" s="26"/>
      <c r="X63" s="26"/>
      <c r="Y63" s="2"/>
      <c r="Z63" s="2"/>
      <c r="AA63" s="26"/>
      <c r="AB63" s="26"/>
      <c r="AC63" s="2"/>
      <c r="AD63" s="2"/>
      <c r="AE63" s="26"/>
      <c r="AF63" s="26"/>
      <c r="AG63" s="2"/>
      <c r="AH63" s="2"/>
      <c r="AI63" s="26"/>
      <c r="AJ63" s="26"/>
      <c r="AK63" s="2"/>
    </row>
    <row r="64" spans="1:37" ht="15.75" customHeight="1" x14ac:dyDescent="0.2">
      <c r="A64" s="26"/>
      <c r="B64" s="26"/>
      <c r="C64" s="26"/>
      <c r="D64" s="26"/>
      <c r="E64" s="2"/>
      <c r="F64" s="2"/>
      <c r="G64" s="26"/>
      <c r="H64" s="26"/>
      <c r="I64" s="2"/>
      <c r="J64" s="2"/>
      <c r="K64" s="26"/>
      <c r="L64" s="26"/>
      <c r="M64" s="2"/>
      <c r="N64" s="2"/>
      <c r="O64" s="26"/>
      <c r="P64" s="26"/>
      <c r="Q64" s="2"/>
      <c r="R64" s="2"/>
      <c r="S64" s="26"/>
      <c r="T64" s="26"/>
      <c r="U64" s="2"/>
      <c r="V64" s="2"/>
      <c r="W64" s="26"/>
      <c r="X64" s="26"/>
      <c r="Y64" s="2"/>
      <c r="Z64" s="2"/>
      <c r="AA64" s="26"/>
      <c r="AB64" s="26"/>
      <c r="AC64" s="2"/>
      <c r="AD64" s="2"/>
      <c r="AE64" s="26"/>
      <c r="AF64" s="26"/>
      <c r="AG64" s="2"/>
      <c r="AH64" s="2"/>
      <c r="AI64" s="26"/>
      <c r="AJ64" s="26"/>
      <c r="AK64" s="2"/>
    </row>
    <row r="65" spans="1:37" ht="15.75" customHeight="1" x14ac:dyDescent="0.2">
      <c r="A65" s="26"/>
      <c r="B65" s="26"/>
      <c r="C65" s="26"/>
      <c r="D65" s="26"/>
      <c r="E65" s="2"/>
      <c r="F65" s="2"/>
      <c r="G65" s="26"/>
      <c r="H65" s="26"/>
      <c r="I65" s="2"/>
      <c r="J65" s="2"/>
      <c r="K65" s="26"/>
      <c r="L65" s="26"/>
      <c r="M65" s="2"/>
      <c r="N65" s="2"/>
      <c r="O65" s="26"/>
      <c r="P65" s="26"/>
      <c r="Q65" s="2"/>
      <c r="R65" s="2"/>
      <c r="S65" s="26"/>
      <c r="T65" s="26"/>
      <c r="U65" s="2"/>
      <c r="V65" s="2"/>
      <c r="W65" s="26"/>
      <c r="X65" s="26"/>
      <c r="Y65" s="2"/>
      <c r="Z65" s="2"/>
      <c r="AA65" s="26"/>
      <c r="AB65" s="26"/>
      <c r="AC65" s="2"/>
      <c r="AD65" s="2"/>
      <c r="AE65" s="26"/>
      <c r="AF65" s="26"/>
      <c r="AG65" s="2"/>
      <c r="AH65" s="2"/>
      <c r="AI65" s="26"/>
      <c r="AJ65" s="26"/>
      <c r="AK65" s="2"/>
    </row>
    <row r="66" spans="1:37" ht="15.75" customHeight="1" x14ac:dyDescent="0.2">
      <c r="A66" s="26"/>
      <c r="B66" s="26"/>
      <c r="C66" s="26"/>
      <c r="D66" s="26"/>
      <c r="E66" s="2"/>
      <c r="F66" s="2"/>
      <c r="G66" s="26"/>
      <c r="H66" s="26"/>
      <c r="I66" s="2"/>
      <c r="J66" s="2"/>
      <c r="K66" s="26"/>
      <c r="L66" s="26"/>
      <c r="M66" s="2"/>
      <c r="N66" s="2"/>
      <c r="O66" s="26"/>
      <c r="P66" s="26"/>
      <c r="Q66" s="2"/>
      <c r="R66" s="2"/>
      <c r="S66" s="26"/>
      <c r="T66" s="26"/>
      <c r="U66" s="2"/>
      <c r="V66" s="2"/>
      <c r="W66" s="26"/>
      <c r="X66" s="26"/>
      <c r="Y66" s="2"/>
      <c r="Z66" s="2"/>
      <c r="AA66" s="26"/>
      <c r="AB66" s="26"/>
      <c r="AC66" s="2"/>
      <c r="AD66" s="2"/>
      <c r="AE66" s="26"/>
      <c r="AF66" s="26"/>
      <c r="AG66" s="2"/>
      <c r="AH66" s="2"/>
      <c r="AI66" s="26"/>
      <c r="AJ66" s="26"/>
      <c r="AK66" s="2"/>
    </row>
    <row r="67" spans="1:37" ht="15.75" customHeight="1" x14ac:dyDescent="0.2">
      <c r="A67" s="26"/>
      <c r="B67" s="26"/>
      <c r="C67" s="26"/>
      <c r="D67" s="26"/>
      <c r="E67" s="2"/>
      <c r="F67" s="2"/>
      <c r="G67" s="26"/>
      <c r="H67" s="26"/>
      <c r="I67" s="2"/>
      <c r="J67" s="2"/>
      <c r="K67" s="26"/>
      <c r="L67" s="26"/>
      <c r="M67" s="2"/>
      <c r="N67" s="2"/>
      <c r="O67" s="26"/>
      <c r="P67" s="26"/>
      <c r="Q67" s="2"/>
      <c r="R67" s="2"/>
      <c r="S67" s="26"/>
      <c r="T67" s="26"/>
      <c r="U67" s="2"/>
      <c r="V67" s="2"/>
      <c r="W67" s="26"/>
      <c r="X67" s="26"/>
      <c r="Y67" s="2"/>
      <c r="Z67" s="2"/>
      <c r="AA67" s="26"/>
      <c r="AB67" s="26"/>
      <c r="AC67" s="2"/>
      <c r="AD67" s="2"/>
      <c r="AE67" s="26"/>
      <c r="AF67" s="26"/>
      <c r="AG67" s="2"/>
      <c r="AH67" s="2"/>
      <c r="AI67" s="26"/>
      <c r="AJ67" s="26"/>
      <c r="AK67" s="2"/>
    </row>
    <row r="68" spans="1:37" ht="15.75" customHeight="1" x14ac:dyDescent="0.2">
      <c r="A68" s="26"/>
      <c r="B68" s="26"/>
      <c r="C68" s="26"/>
      <c r="D68" s="26"/>
      <c r="E68" s="2"/>
      <c r="F68" s="2"/>
      <c r="G68" s="26"/>
      <c r="H68" s="26"/>
      <c r="I68" s="2"/>
      <c r="J68" s="2"/>
      <c r="K68" s="26"/>
      <c r="L68" s="26"/>
      <c r="M68" s="2"/>
      <c r="N68" s="2"/>
      <c r="O68" s="26"/>
      <c r="P68" s="26"/>
      <c r="Q68" s="2"/>
      <c r="R68" s="2"/>
      <c r="S68" s="26"/>
      <c r="T68" s="26"/>
      <c r="U68" s="2"/>
      <c r="V68" s="2"/>
      <c r="W68" s="26"/>
      <c r="X68" s="26"/>
      <c r="Y68" s="2"/>
      <c r="Z68" s="2"/>
      <c r="AA68" s="26"/>
      <c r="AB68" s="26"/>
      <c r="AC68" s="2"/>
      <c r="AD68" s="2"/>
      <c r="AE68" s="26"/>
      <c r="AF68" s="26"/>
      <c r="AG68" s="2"/>
      <c r="AH68" s="2"/>
      <c r="AI68" s="26"/>
      <c r="AJ68" s="26"/>
      <c r="AK68" s="2"/>
    </row>
    <row r="69" spans="1:37" ht="15.75" customHeight="1" x14ac:dyDescent="0.2">
      <c r="A69" s="26"/>
      <c r="B69" s="26"/>
      <c r="C69" s="26"/>
      <c r="D69" s="26"/>
      <c r="E69" s="2"/>
      <c r="F69" s="2"/>
      <c r="G69" s="26"/>
      <c r="H69" s="26"/>
      <c r="I69" s="2"/>
      <c r="J69" s="2"/>
      <c r="K69" s="26"/>
      <c r="L69" s="26"/>
      <c r="M69" s="2"/>
      <c r="N69" s="2"/>
      <c r="O69" s="26"/>
      <c r="P69" s="26"/>
      <c r="Q69" s="2"/>
      <c r="R69" s="2"/>
      <c r="S69" s="26"/>
      <c r="T69" s="26"/>
      <c r="U69" s="2"/>
      <c r="V69" s="2"/>
      <c r="W69" s="26"/>
      <c r="X69" s="26"/>
      <c r="Y69" s="2"/>
      <c r="Z69" s="2"/>
      <c r="AA69" s="26"/>
      <c r="AB69" s="26"/>
      <c r="AC69" s="2"/>
      <c r="AD69" s="2"/>
      <c r="AE69" s="26"/>
      <c r="AF69" s="26"/>
      <c r="AG69" s="2"/>
      <c r="AH69" s="2"/>
      <c r="AI69" s="26"/>
      <c r="AJ69" s="26"/>
      <c r="AK69" s="2"/>
    </row>
    <row r="70" spans="1:37" ht="15.75" customHeight="1" x14ac:dyDescent="0.2">
      <c r="A70" s="26"/>
      <c r="B70" s="26"/>
      <c r="C70" s="26"/>
      <c r="D70" s="26"/>
      <c r="E70" s="2"/>
      <c r="F70" s="2"/>
      <c r="G70" s="26"/>
      <c r="H70" s="26"/>
      <c r="I70" s="2"/>
      <c r="J70" s="2"/>
      <c r="K70" s="26"/>
      <c r="L70" s="26"/>
      <c r="M70" s="2"/>
      <c r="N70" s="2"/>
      <c r="O70" s="26"/>
      <c r="P70" s="26"/>
      <c r="Q70" s="2"/>
      <c r="R70" s="2"/>
      <c r="S70" s="26"/>
      <c r="T70" s="26"/>
      <c r="U70" s="2"/>
      <c r="V70" s="2"/>
      <c r="W70" s="26"/>
      <c r="X70" s="26"/>
      <c r="Y70" s="2"/>
      <c r="Z70" s="2"/>
      <c r="AA70" s="26"/>
      <c r="AB70" s="26"/>
      <c r="AC70" s="2"/>
      <c r="AD70" s="2"/>
      <c r="AE70" s="26"/>
      <c r="AF70" s="26"/>
      <c r="AG70" s="2"/>
      <c r="AH70" s="2"/>
      <c r="AI70" s="26"/>
      <c r="AJ70" s="26"/>
      <c r="AK70" s="2"/>
    </row>
    <row r="71" spans="1:37" ht="15.75" customHeight="1" x14ac:dyDescent="0.2">
      <c r="A71" s="26"/>
      <c r="B71" s="26"/>
      <c r="C71" s="26"/>
      <c r="D71" s="26"/>
      <c r="E71" s="2"/>
      <c r="F71" s="2"/>
      <c r="G71" s="26"/>
      <c r="H71" s="26"/>
      <c r="I71" s="2"/>
      <c r="J71" s="2"/>
      <c r="K71" s="26"/>
      <c r="L71" s="26"/>
      <c r="M71" s="2"/>
      <c r="N71" s="2"/>
      <c r="O71" s="26"/>
      <c r="P71" s="26"/>
      <c r="Q71" s="2"/>
      <c r="R71" s="2"/>
      <c r="S71" s="26"/>
      <c r="T71" s="26"/>
      <c r="U71" s="2"/>
      <c r="V71" s="2"/>
      <c r="W71" s="26"/>
      <c r="X71" s="26"/>
      <c r="Y71" s="2"/>
      <c r="Z71" s="2"/>
      <c r="AA71" s="26"/>
      <c r="AB71" s="26"/>
      <c r="AC71" s="2"/>
      <c r="AD71" s="2"/>
      <c r="AE71" s="26"/>
      <c r="AF71" s="26"/>
      <c r="AG71" s="2"/>
      <c r="AH71" s="2"/>
      <c r="AI71" s="26"/>
      <c r="AJ71" s="26"/>
      <c r="AK71" s="2"/>
    </row>
    <row r="72" spans="1:37" ht="15.75" customHeight="1" x14ac:dyDescent="0.2">
      <c r="A72" s="26"/>
      <c r="B72" s="26"/>
      <c r="C72" s="26"/>
      <c r="D72" s="26"/>
      <c r="E72" s="2"/>
      <c r="F72" s="2"/>
      <c r="G72" s="26"/>
      <c r="H72" s="26"/>
      <c r="I72" s="2"/>
      <c r="J72" s="2"/>
      <c r="K72" s="26"/>
      <c r="L72" s="26"/>
      <c r="M72" s="2"/>
      <c r="N72" s="2"/>
      <c r="O72" s="26"/>
      <c r="P72" s="26"/>
      <c r="Q72" s="2"/>
      <c r="R72" s="2"/>
      <c r="S72" s="26"/>
      <c r="T72" s="26"/>
      <c r="U72" s="2"/>
      <c r="V72" s="2"/>
      <c r="W72" s="26"/>
      <c r="X72" s="26"/>
      <c r="Y72" s="2"/>
      <c r="Z72" s="2"/>
      <c r="AA72" s="26"/>
      <c r="AB72" s="26"/>
      <c r="AC72" s="2"/>
      <c r="AD72" s="2"/>
      <c r="AE72" s="26"/>
      <c r="AF72" s="26"/>
      <c r="AG72" s="2"/>
      <c r="AH72" s="2"/>
      <c r="AI72" s="26"/>
      <c r="AJ72" s="26"/>
      <c r="AK72" s="2"/>
    </row>
    <row r="73" spans="1:37" ht="15.75" customHeight="1" x14ac:dyDescent="0.2">
      <c r="A73" s="26"/>
      <c r="B73" s="26"/>
      <c r="C73" s="26"/>
      <c r="D73" s="26"/>
      <c r="E73" s="2"/>
      <c r="F73" s="2"/>
      <c r="G73" s="26"/>
      <c r="H73" s="26"/>
      <c r="I73" s="2"/>
      <c r="J73" s="2"/>
      <c r="K73" s="26"/>
      <c r="L73" s="26"/>
      <c r="M73" s="2"/>
      <c r="N73" s="2"/>
      <c r="O73" s="26"/>
      <c r="P73" s="26"/>
      <c r="Q73" s="2"/>
      <c r="R73" s="2"/>
      <c r="S73" s="26"/>
      <c r="T73" s="26"/>
      <c r="U73" s="2"/>
      <c r="V73" s="2"/>
      <c r="W73" s="26"/>
      <c r="X73" s="26"/>
      <c r="Y73" s="2"/>
      <c r="Z73" s="2"/>
      <c r="AA73" s="26"/>
      <c r="AB73" s="26"/>
      <c r="AC73" s="2"/>
      <c r="AD73" s="2"/>
      <c r="AE73" s="26"/>
      <c r="AF73" s="26"/>
      <c r="AG73" s="2"/>
      <c r="AH73" s="2"/>
      <c r="AI73" s="26"/>
      <c r="AJ73" s="26"/>
      <c r="AK73" s="2"/>
    </row>
    <row r="74" spans="1:37" ht="15.75" customHeight="1" x14ac:dyDescent="0.2">
      <c r="A74" s="26"/>
      <c r="B74" s="26"/>
      <c r="C74" s="26"/>
      <c r="D74" s="26"/>
      <c r="E74" s="2"/>
      <c r="F74" s="2"/>
      <c r="G74" s="26"/>
      <c r="H74" s="26"/>
      <c r="I74" s="2"/>
      <c r="J74" s="2"/>
      <c r="K74" s="26"/>
      <c r="L74" s="26"/>
      <c r="M74" s="2"/>
      <c r="N74" s="2"/>
      <c r="O74" s="26"/>
      <c r="P74" s="26"/>
      <c r="Q74" s="2"/>
      <c r="R74" s="2"/>
      <c r="S74" s="26"/>
      <c r="T74" s="26"/>
      <c r="U74" s="2"/>
      <c r="V74" s="2"/>
      <c r="W74" s="26"/>
      <c r="X74" s="26"/>
      <c r="Y74" s="2"/>
      <c r="Z74" s="2"/>
      <c r="AA74" s="26"/>
      <c r="AB74" s="26"/>
      <c r="AC74" s="2"/>
      <c r="AD74" s="2"/>
      <c r="AE74" s="26"/>
      <c r="AF74" s="26"/>
      <c r="AG74" s="2"/>
      <c r="AH74" s="2"/>
      <c r="AI74" s="26"/>
      <c r="AJ74" s="26"/>
      <c r="AK74" s="2"/>
    </row>
    <row r="75" spans="1:37" ht="15.75" customHeight="1" x14ac:dyDescent="0.2">
      <c r="A75" s="26"/>
      <c r="B75" s="26"/>
      <c r="C75" s="26"/>
      <c r="D75" s="26"/>
      <c r="E75" s="2"/>
      <c r="F75" s="2"/>
      <c r="G75" s="26"/>
      <c r="H75" s="26"/>
      <c r="I75" s="2"/>
      <c r="J75" s="2"/>
      <c r="K75" s="26"/>
      <c r="L75" s="26"/>
      <c r="M75" s="2"/>
      <c r="N75" s="2"/>
      <c r="O75" s="26"/>
      <c r="P75" s="26"/>
      <c r="Q75" s="2"/>
      <c r="R75" s="2"/>
      <c r="S75" s="26"/>
      <c r="T75" s="26"/>
      <c r="U75" s="2"/>
      <c r="V75" s="2"/>
      <c r="W75" s="26"/>
      <c r="X75" s="26"/>
      <c r="Y75" s="2"/>
      <c r="Z75" s="2"/>
      <c r="AA75" s="26"/>
      <c r="AB75" s="26"/>
      <c r="AC75" s="2"/>
      <c r="AD75" s="2"/>
      <c r="AE75" s="26"/>
      <c r="AF75" s="26"/>
      <c r="AG75" s="2"/>
      <c r="AH75" s="2"/>
      <c r="AI75" s="26"/>
      <c r="AJ75" s="26"/>
      <c r="AK75" s="2"/>
    </row>
    <row r="76" spans="1:37" ht="15.75" customHeight="1" x14ac:dyDescent="0.2">
      <c r="A76" s="26"/>
      <c r="B76" s="26"/>
      <c r="C76" s="26"/>
      <c r="D76" s="26"/>
      <c r="E76" s="2"/>
      <c r="F76" s="2"/>
      <c r="G76" s="26"/>
      <c r="H76" s="26"/>
      <c r="I76" s="2"/>
      <c r="J76" s="2"/>
      <c r="K76" s="26"/>
      <c r="L76" s="26"/>
      <c r="M76" s="2"/>
      <c r="N76" s="2"/>
      <c r="O76" s="26"/>
      <c r="P76" s="26"/>
      <c r="Q76" s="2"/>
      <c r="R76" s="2"/>
      <c r="S76" s="26"/>
      <c r="T76" s="26"/>
      <c r="U76" s="2"/>
      <c r="V76" s="2"/>
      <c r="W76" s="26"/>
      <c r="X76" s="26"/>
      <c r="Y76" s="2"/>
      <c r="Z76" s="2"/>
      <c r="AA76" s="26"/>
      <c r="AB76" s="26"/>
      <c r="AC76" s="2"/>
      <c r="AD76" s="2"/>
      <c r="AE76" s="26"/>
      <c r="AF76" s="26"/>
      <c r="AG76" s="2"/>
      <c r="AH76" s="2"/>
      <c r="AI76" s="26"/>
      <c r="AJ76" s="26"/>
      <c r="AK76" s="2"/>
    </row>
    <row r="77" spans="1:37" ht="15.75" customHeight="1" x14ac:dyDescent="0.2">
      <c r="A77" s="26"/>
      <c r="B77" s="26"/>
      <c r="C77" s="26"/>
      <c r="D77" s="26"/>
      <c r="E77" s="2"/>
      <c r="F77" s="2"/>
      <c r="G77" s="26"/>
      <c r="H77" s="26"/>
      <c r="I77" s="2"/>
      <c r="J77" s="2"/>
      <c r="K77" s="26"/>
      <c r="L77" s="26"/>
      <c r="M77" s="2"/>
      <c r="N77" s="2"/>
      <c r="O77" s="26"/>
      <c r="P77" s="26"/>
      <c r="Q77" s="2"/>
      <c r="R77" s="2"/>
      <c r="S77" s="26"/>
      <c r="T77" s="26"/>
      <c r="U77" s="2"/>
      <c r="V77" s="2"/>
      <c r="W77" s="26"/>
      <c r="X77" s="26"/>
      <c r="Y77" s="2"/>
      <c r="Z77" s="2"/>
      <c r="AA77" s="26"/>
      <c r="AB77" s="26"/>
      <c r="AC77" s="2"/>
      <c r="AD77" s="2"/>
      <c r="AE77" s="26"/>
      <c r="AF77" s="26"/>
      <c r="AG77" s="2"/>
      <c r="AH77" s="2"/>
      <c r="AI77" s="26"/>
      <c r="AJ77" s="26"/>
      <c r="AK77" s="2"/>
    </row>
    <row r="78" spans="1:37" ht="15.75" customHeight="1" x14ac:dyDescent="0.2">
      <c r="A78" s="26"/>
      <c r="B78" s="26"/>
      <c r="C78" s="26"/>
      <c r="D78" s="26"/>
      <c r="E78" s="2"/>
      <c r="F78" s="2"/>
      <c r="G78" s="26"/>
      <c r="H78" s="26"/>
      <c r="I78" s="2"/>
      <c r="J78" s="2"/>
      <c r="K78" s="26"/>
      <c r="L78" s="26"/>
      <c r="M78" s="2"/>
      <c r="N78" s="2"/>
      <c r="O78" s="26"/>
      <c r="P78" s="26"/>
      <c r="Q78" s="2"/>
      <c r="R78" s="2"/>
      <c r="S78" s="26"/>
      <c r="T78" s="26"/>
      <c r="U78" s="2"/>
      <c r="V78" s="2"/>
      <c r="W78" s="26"/>
      <c r="X78" s="26"/>
      <c r="Y78" s="2"/>
      <c r="Z78" s="2"/>
      <c r="AA78" s="26"/>
      <c r="AB78" s="26"/>
      <c r="AC78" s="2"/>
      <c r="AD78" s="2"/>
      <c r="AE78" s="26"/>
      <c r="AF78" s="26"/>
      <c r="AG78" s="2"/>
      <c r="AH78" s="2"/>
      <c r="AI78" s="26"/>
      <c r="AJ78" s="26"/>
      <c r="AK78" s="2"/>
    </row>
    <row r="79" spans="1:37" ht="15.75" customHeight="1" x14ac:dyDescent="0.2">
      <c r="A79" s="26"/>
      <c r="B79" s="26"/>
      <c r="C79" s="26"/>
      <c r="D79" s="26"/>
      <c r="E79" s="2"/>
      <c r="F79" s="2"/>
      <c r="G79" s="26"/>
      <c r="H79" s="26"/>
      <c r="I79" s="2"/>
      <c r="J79" s="2"/>
      <c r="K79" s="26"/>
      <c r="L79" s="26"/>
      <c r="M79" s="2"/>
      <c r="N79" s="2"/>
      <c r="O79" s="26"/>
      <c r="P79" s="26"/>
      <c r="Q79" s="2"/>
      <c r="R79" s="2"/>
      <c r="S79" s="26"/>
      <c r="T79" s="26"/>
      <c r="U79" s="2"/>
      <c r="V79" s="2"/>
      <c r="W79" s="26"/>
      <c r="X79" s="26"/>
      <c r="Y79" s="2"/>
      <c r="Z79" s="2"/>
      <c r="AA79" s="26"/>
      <c r="AB79" s="26"/>
      <c r="AC79" s="2"/>
      <c r="AD79" s="2"/>
      <c r="AE79" s="26"/>
      <c r="AF79" s="26"/>
      <c r="AG79" s="2"/>
      <c r="AH79" s="2"/>
      <c r="AI79" s="26"/>
      <c r="AJ79" s="26"/>
      <c r="AK79" s="2"/>
    </row>
    <row r="80" spans="1:37" ht="15.75" customHeight="1" x14ac:dyDescent="0.2">
      <c r="A80" s="26"/>
      <c r="B80" s="26"/>
      <c r="C80" s="26"/>
      <c r="D80" s="26"/>
      <c r="E80" s="2"/>
      <c r="F80" s="2"/>
      <c r="G80" s="26"/>
      <c r="H80" s="26"/>
      <c r="I80" s="2"/>
      <c r="J80" s="2"/>
      <c r="K80" s="26"/>
      <c r="L80" s="26"/>
      <c r="M80" s="2"/>
      <c r="N80" s="2"/>
      <c r="O80" s="26"/>
      <c r="P80" s="26"/>
      <c r="Q80" s="2"/>
      <c r="R80" s="2"/>
      <c r="S80" s="26"/>
      <c r="T80" s="26"/>
      <c r="U80" s="2"/>
      <c r="V80" s="2"/>
      <c r="W80" s="26"/>
      <c r="X80" s="26"/>
      <c r="Y80" s="2"/>
      <c r="Z80" s="2"/>
      <c r="AA80" s="26"/>
      <c r="AB80" s="26"/>
      <c r="AC80" s="2"/>
      <c r="AD80" s="2"/>
      <c r="AE80" s="26"/>
      <c r="AF80" s="26"/>
      <c r="AG80" s="2"/>
      <c r="AH80" s="2"/>
      <c r="AI80" s="26"/>
      <c r="AJ80" s="26"/>
      <c r="AK80" s="2"/>
    </row>
    <row r="81" spans="1:37" ht="15.75" customHeight="1" x14ac:dyDescent="0.2">
      <c r="A81" s="26"/>
      <c r="B81" s="26"/>
      <c r="C81" s="26"/>
      <c r="D81" s="26"/>
      <c r="E81" s="2"/>
      <c r="F81" s="2"/>
      <c r="G81" s="26"/>
      <c r="H81" s="26"/>
      <c r="I81" s="2"/>
      <c r="J81" s="2"/>
      <c r="K81" s="26"/>
      <c r="L81" s="26"/>
      <c r="M81" s="2"/>
      <c r="N81" s="2"/>
      <c r="O81" s="26"/>
      <c r="P81" s="26"/>
      <c r="Q81" s="2"/>
      <c r="R81" s="2"/>
      <c r="S81" s="26"/>
      <c r="T81" s="26"/>
      <c r="U81" s="2"/>
      <c r="V81" s="2"/>
      <c r="W81" s="26"/>
      <c r="X81" s="26"/>
      <c r="Y81" s="2"/>
      <c r="Z81" s="2"/>
      <c r="AA81" s="26"/>
      <c r="AB81" s="26"/>
      <c r="AC81" s="2"/>
      <c r="AD81" s="2"/>
      <c r="AE81" s="26"/>
      <c r="AF81" s="26"/>
      <c r="AG81" s="2"/>
      <c r="AH81" s="2"/>
      <c r="AI81" s="26"/>
      <c r="AJ81" s="26"/>
      <c r="AK81" s="2"/>
    </row>
    <row r="82" spans="1:37" ht="15.75" customHeight="1" x14ac:dyDescent="0.2">
      <c r="A82" s="26"/>
      <c r="B82" s="26"/>
      <c r="C82" s="26"/>
      <c r="D82" s="26"/>
      <c r="E82" s="2"/>
      <c r="F82" s="2"/>
      <c r="G82" s="26"/>
      <c r="H82" s="26"/>
      <c r="I82" s="2"/>
      <c r="J82" s="2"/>
      <c r="K82" s="26"/>
      <c r="L82" s="26"/>
      <c r="M82" s="2"/>
      <c r="N82" s="2"/>
      <c r="O82" s="26"/>
      <c r="P82" s="26"/>
      <c r="Q82" s="2"/>
      <c r="R82" s="2"/>
      <c r="S82" s="26"/>
      <c r="T82" s="26"/>
      <c r="U82" s="2"/>
      <c r="V82" s="2"/>
      <c r="W82" s="26"/>
      <c r="X82" s="26"/>
      <c r="Y82" s="2"/>
      <c r="Z82" s="2"/>
      <c r="AA82" s="26"/>
      <c r="AB82" s="26"/>
      <c r="AC82" s="2"/>
      <c r="AD82" s="2"/>
      <c r="AE82" s="26"/>
      <c r="AF82" s="26"/>
      <c r="AG82" s="2"/>
      <c r="AH82" s="2"/>
      <c r="AI82" s="26"/>
      <c r="AJ82" s="26"/>
      <c r="AK82" s="2"/>
    </row>
    <row r="83" spans="1:37" ht="15.75" customHeight="1" x14ac:dyDescent="0.2">
      <c r="A83" s="26"/>
      <c r="B83" s="26"/>
      <c r="C83" s="26"/>
      <c r="D83" s="26"/>
      <c r="E83" s="2"/>
      <c r="F83" s="2"/>
      <c r="G83" s="26"/>
      <c r="H83" s="26"/>
      <c r="I83" s="2"/>
      <c r="J83" s="2"/>
      <c r="K83" s="26"/>
      <c r="L83" s="26"/>
      <c r="M83" s="2"/>
      <c r="N83" s="2"/>
      <c r="O83" s="26"/>
      <c r="P83" s="26"/>
      <c r="Q83" s="2"/>
      <c r="R83" s="2"/>
      <c r="S83" s="26"/>
      <c r="T83" s="26"/>
      <c r="U83" s="2"/>
      <c r="V83" s="2"/>
      <c r="W83" s="26"/>
      <c r="X83" s="26"/>
      <c r="Y83" s="2"/>
      <c r="Z83" s="2"/>
      <c r="AA83" s="26"/>
      <c r="AB83" s="26"/>
      <c r="AC83" s="2"/>
      <c r="AD83" s="2"/>
      <c r="AE83" s="26"/>
      <c r="AF83" s="26"/>
      <c r="AG83" s="2"/>
      <c r="AH83" s="2"/>
      <c r="AI83" s="26"/>
      <c r="AJ83" s="26"/>
      <c r="AK83" s="2"/>
    </row>
    <row r="84" spans="1:37" ht="15.75" customHeight="1" x14ac:dyDescent="0.2">
      <c r="A84" s="26"/>
      <c r="B84" s="26"/>
      <c r="C84" s="26"/>
      <c r="D84" s="26"/>
      <c r="E84" s="2"/>
      <c r="F84" s="2"/>
      <c r="G84" s="26"/>
      <c r="H84" s="26"/>
      <c r="I84" s="2"/>
      <c r="J84" s="2"/>
      <c r="K84" s="26"/>
      <c r="L84" s="26"/>
      <c r="M84" s="2"/>
      <c r="N84" s="2"/>
      <c r="O84" s="26"/>
      <c r="P84" s="26"/>
      <c r="Q84" s="2"/>
      <c r="R84" s="2"/>
      <c r="S84" s="26"/>
      <c r="T84" s="26"/>
      <c r="U84" s="2"/>
      <c r="V84" s="2"/>
      <c r="W84" s="26"/>
      <c r="X84" s="26"/>
      <c r="Y84" s="2"/>
      <c r="Z84" s="2"/>
      <c r="AA84" s="26"/>
      <c r="AB84" s="26"/>
      <c r="AC84" s="2"/>
      <c r="AD84" s="2"/>
      <c r="AE84" s="26"/>
      <c r="AF84" s="26"/>
      <c r="AG84" s="2"/>
      <c r="AH84" s="2"/>
      <c r="AI84" s="26"/>
      <c r="AJ84" s="26"/>
      <c r="AK84" s="2"/>
    </row>
    <row r="85" spans="1:37" ht="15.75" customHeight="1" x14ac:dyDescent="0.2">
      <c r="A85" s="26"/>
      <c r="B85" s="26"/>
      <c r="C85" s="26"/>
      <c r="D85" s="26"/>
      <c r="E85" s="2"/>
      <c r="F85" s="2"/>
      <c r="G85" s="26"/>
      <c r="H85" s="26"/>
      <c r="I85" s="2"/>
      <c r="J85" s="2"/>
      <c r="K85" s="26"/>
      <c r="L85" s="26"/>
      <c r="M85" s="2"/>
      <c r="N85" s="2"/>
      <c r="O85" s="26"/>
      <c r="P85" s="26"/>
      <c r="Q85" s="2"/>
      <c r="R85" s="2"/>
      <c r="S85" s="26"/>
      <c r="T85" s="26"/>
      <c r="U85" s="2"/>
      <c r="V85" s="2"/>
      <c r="W85" s="26"/>
      <c r="X85" s="26"/>
      <c r="Y85" s="2"/>
      <c r="Z85" s="2"/>
      <c r="AA85" s="26"/>
      <c r="AB85" s="26"/>
      <c r="AC85" s="2"/>
      <c r="AD85" s="2"/>
      <c r="AE85" s="26"/>
      <c r="AF85" s="26"/>
      <c r="AG85" s="2"/>
      <c r="AH85" s="2"/>
      <c r="AI85" s="26"/>
      <c r="AJ85" s="26"/>
      <c r="AK85" s="2"/>
    </row>
    <row r="86" spans="1:37" ht="15.75" customHeight="1" x14ac:dyDescent="0.2">
      <c r="A86" s="26"/>
      <c r="B86" s="26"/>
      <c r="C86" s="26"/>
      <c r="D86" s="26"/>
      <c r="E86" s="2"/>
      <c r="F86" s="2"/>
      <c r="G86" s="26"/>
      <c r="H86" s="26"/>
      <c r="I86" s="2"/>
      <c r="J86" s="2"/>
      <c r="K86" s="26"/>
      <c r="L86" s="26"/>
      <c r="M86" s="2"/>
      <c r="N86" s="2"/>
      <c r="O86" s="26"/>
      <c r="P86" s="26"/>
      <c r="Q86" s="2"/>
      <c r="R86" s="2"/>
      <c r="S86" s="26"/>
      <c r="T86" s="26"/>
      <c r="U86" s="2"/>
      <c r="V86" s="2"/>
      <c r="W86" s="26"/>
      <c r="X86" s="26"/>
      <c r="Y86" s="2"/>
      <c r="Z86" s="2"/>
      <c r="AA86" s="26"/>
      <c r="AB86" s="26"/>
      <c r="AC86" s="2"/>
      <c r="AD86" s="2"/>
      <c r="AE86" s="26"/>
      <c r="AF86" s="26"/>
      <c r="AG86" s="2"/>
      <c r="AH86" s="2"/>
      <c r="AI86" s="26"/>
      <c r="AJ86" s="26"/>
      <c r="AK86" s="2"/>
    </row>
    <row r="87" spans="1:37" ht="15.75" customHeight="1" x14ac:dyDescent="0.2">
      <c r="A87" s="26"/>
      <c r="B87" s="26"/>
      <c r="C87" s="26"/>
      <c r="D87" s="26"/>
      <c r="E87" s="2"/>
      <c r="F87" s="2"/>
      <c r="G87" s="26"/>
      <c r="H87" s="26"/>
      <c r="I87" s="2"/>
      <c r="J87" s="2"/>
      <c r="K87" s="26"/>
      <c r="L87" s="26"/>
      <c r="M87" s="2"/>
      <c r="N87" s="2"/>
      <c r="O87" s="26"/>
      <c r="P87" s="26"/>
      <c r="Q87" s="2"/>
      <c r="R87" s="2"/>
      <c r="S87" s="26"/>
      <c r="T87" s="26"/>
      <c r="U87" s="2"/>
      <c r="V87" s="2"/>
      <c r="W87" s="26"/>
      <c r="X87" s="26"/>
      <c r="Y87" s="2"/>
      <c r="Z87" s="2"/>
      <c r="AA87" s="26"/>
      <c r="AB87" s="26"/>
      <c r="AC87" s="2"/>
      <c r="AD87" s="2"/>
      <c r="AE87" s="26"/>
      <c r="AF87" s="26"/>
      <c r="AG87" s="2"/>
      <c r="AH87" s="2"/>
      <c r="AI87" s="26"/>
      <c r="AJ87" s="26"/>
      <c r="AK87" s="2"/>
    </row>
    <row r="88" spans="1:37" ht="15.75" customHeight="1" x14ac:dyDescent="0.2">
      <c r="A88" s="26"/>
      <c r="B88" s="26"/>
      <c r="C88" s="26"/>
      <c r="D88" s="26"/>
      <c r="E88" s="2"/>
      <c r="F88" s="2"/>
      <c r="G88" s="26"/>
      <c r="H88" s="26"/>
      <c r="I88" s="2"/>
      <c r="J88" s="2"/>
      <c r="K88" s="26"/>
      <c r="L88" s="26"/>
      <c r="M88" s="2"/>
      <c r="N88" s="2"/>
      <c r="O88" s="26"/>
      <c r="P88" s="26"/>
      <c r="Q88" s="2"/>
      <c r="R88" s="2"/>
      <c r="S88" s="26"/>
      <c r="T88" s="26"/>
      <c r="U88" s="2"/>
      <c r="V88" s="2"/>
      <c r="W88" s="26"/>
      <c r="X88" s="26"/>
      <c r="Y88" s="2"/>
      <c r="Z88" s="2"/>
      <c r="AA88" s="26"/>
      <c r="AB88" s="26"/>
      <c r="AC88" s="2"/>
      <c r="AD88" s="2"/>
      <c r="AE88" s="26"/>
      <c r="AF88" s="26"/>
      <c r="AG88" s="2"/>
      <c r="AH88" s="2"/>
      <c r="AI88" s="26"/>
      <c r="AJ88" s="26"/>
      <c r="AK88" s="2"/>
    </row>
    <row r="89" spans="1:37" ht="15.75" customHeight="1" x14ac:dyDescent="0.2">
      <c r="A89" s="26"/>
      <c r="B89" s="26"/>
      <c r="C89" s="26"/>
      <c r="D89" s="26"/>
      <c r="E89" s="2"/>
      <c r="F89" s="2"/>
      <c r="G89" s="26"/>
      <c r="H89" s="26"/>
      <c r="I89" s="2"/>
      <c r="J89" s="2"/>
      <c r="K89" s="26"/>
      <c r="L89" s="26"/>
      <c r="M89" s="2"/>
      <c r="N89" s="2"/>
      <c r="O89" s="26"/>
      <c r="P89" s="26"/>
      <c r="Q89" s="2"/>
      <c r="R89" s="2"/>
      <c r="S89" s="26"/>
      <c r="T89" s="26"/>
      <c r="U89" s="2"/>
      <c r="V89" s="2"/>
      <c r="W89" s="26"/>
      <c r="X89" s="26"/>
      <c r="Y89" s="2"/>
      <c r="Z89" s="2"/>
      <c r="AA89" s="26"/>
      <c r="AB89" s="26"/>
      <c r="AC89" s="2"/>
      <c r="AD89" s="2"/>
      <c r="AE89" s="26"/>
      <c r="AF89" s="26"/>
      <c r="AG89" s="2"/>
      <c r="AH89" s="2"/>
      <c r="AI89" s="26"/>
      <c r="AJ89" s="26"/>
      <c r="AK89" s="2"/>
    </row>
    <row r="90" spans="1:37" ht="15.75" customHeight="1" x14ac:dyDescent="0.2">
      <c r="A90" s="26"/>
      <c r="B90" s="26"/>
      <c r="C90" s="26"/>
      <c r="D90" s="26"/>
      <c r="E90" s="2"/>
      <c r="F90" s="2"/>
      <c r="G90" s="26"/>
      <c r="H90" s="26"/>
      <c r="I90" s="2"/>
      <c r="J90" s="2"/>
      <c r="K90" s="26"/>
      <c r="L90" s="26"/>
      <c r="M90" s="2"/>
      <c r="N90" s="2"/>
      <c r="O90" s="26"/>
      <c r="P90" s="26"/>
      <c r="Q90" s="2"/>
      <c r="R90" s="2"/>
      <c r="S90" s="26"/>
      <c r="T90" s="26"/>
      <c r="U90" s="2"/>
      <c r="V90" s="2"/>
      <c r="W90" s="26"/>
      <c r="X90" s="26"/>
      <c r="Y90" s="2"/>
      <c r="Z90" s="2"/>
      <c r="AA90" s="26"/>
      <c r="AB90" s="26"/>
      <c r="AC90" s="2"/>
      <c r="AD90" s="2"/>
      <c r="AE90" s="26"/>
      <c r="AF90" s="26"/>
      <c r="AG90" s="2"/>
      <c r="AH90" s="2"/>
      <c r="AI90" s="26"/>
      <c r="AJ90" s="26"/>
      <c r="AK90" s="2"/>
    </row>
    <row r="91" spans="1:37" ht="15.75" customHeight="1" x14ac:dyDescent="0.2">
      <c r="A91" s="26"/>
      <c r="B91" s="26"/>
      <c r="C91" s="26"/>
      <c r="D91" s="26"/>
      <c r="E91" s="2"/>
      <c r="F91" s="2"/>
      <c r="G91" s="26"/>
      <c r="H91" s="26"/>
      <c r="I91" s="2"/>
      <c r="J91" s="2"/>
      <c r="K91" s="26"/>
      <c r="L91" s="26"/>
      <c r="M91" s="2"/>
      <c r="N91" s="2"/>
      <c r="O91" s="26"/>
      <c r="P91" s="26"/>
      <c r="Q91" s="2"/>
      <c r="R91" s="2"/>
      <c r="S91" s="26"/>
      <c r="T91" s="26"/>
      <c r="U91" s="2"/>
      <c r="V91" s="2"/>
      <c r="W91" s="26"/>
      <c r="X91" s="26"/>
      <c r="Y91" s="2"/>
      <c r="Z91" s="2"/>
      <c r="AA91" s="26"/>
      <c r="AB91" s="26"/>
      <c r="AC91" s="2"/>
      <c r="AD91" s="2"/>
      <c r="AE91" s="26"/>
      <c r="AF91" s="26"/>
      <c r="AG91" s="2"/>
      <c r="AH91" s="2"/>
      <c r="AI91" s="26"/>
      <c r="AJ91" s="26"/>
      <c r="AK91" s="2"/>
    </row>
    <row r="92" spans="1:37" ht="15.75" customHeight="1" x14ac:dyDescent="0.2">
      <c r="A92" s="26"/>
      <c r="B92" s="26"/>
      <c r="C92" s="26"/>
      <c r="D92" s="26"/>
      <c r="E92" s="2"/>
      <c r="F92" s="2"/>
      <c r="G92" s="26"/>
      <c r="H92" s="26"/>
      <c r="I92" s="2"/>
      <c r="J92" s="2"/>
      <c r="K92" s="26"/>
      <c r="L92" s="26"/>
      <c r="M92" s="2"/>
      <c r="N92" s="2"/>
      <c r="O92" s="26"/>
      <c r="P92" s="26"/>
      <c r="Q92" s="2"/>
      <c r="R92" s="2"/>
      <c r="S92" s="26"/>
      <c r="T92" s="26"/>
      <c r="U92" s="2"/>
      <c r="V92" s="2"/>
      <c r="W92" s="26"/>
      <c r="X92" s="26"/>
      <c r="Y92" s="2"/>
      <c r="Z92" s="2"/>
      <c r="AA92" s="26"/>
      <c r="AB92" s="26"/>
      <c r="AC92" s="2"/>
      <c r="AD92" s="2"/>
      <c r="AE92" s="26"/>
      <c r="AF92" s="26"/>
      <c r="AG92" s="2"/>
      <c r="AH92" s="2"/>
      <c r="AI92" s="26"/>
      <c r="AJ92" s="26"/>
      <c r="AK92" s="2"/>
    </row>
    <row r="93" spans="1:37" ht="15.75" customHeight="1" x14ac:dyDescent="0.2">
      <c r="A93" s="26"/>
      <c r="B93" s="26"/>
      <c r="C93" s="26"/>
      <c r="D93" s="26"/>
      <c r="E93" s="2"/>
      <c r="F93" s="2"/>
      <c r="G93" s="26"/>
      <c r="H93" s="26"/>
      <c r="I93" s="2"/>
      <c r="J93" s="2"/>
      <c r="K93" s="26"/>
      <c r="L93" s="26"/>
      <c r="M93" s="2"/>
      <c r="N93" s="2"/>
      <c r="O93" s="26"/>
      <c r="P93" s="26"/>
      <c r="Q93" s="2"/>
      <c r="R93" s="2"/>
      <c r="S93" s="26"/>
      <c r="T93" s="26"/>
      <c r="U93" s="2"/>
      <c r="V93" s="2"/>
      <c r="W93" s="26"/>
      <c r="X93" s="26"/>
      <c r="Y93" s="2"/>
      <c r="Z93" s="2"/>
      <c r="AA93" s="26"/>
      <c r="AB93" s="26"/>
      <c r="AC93" s="2"/>
      <c r="AD93" s="2"/>
      <c r="AE93" s="26"/>
      <c r="AF93" s="26"/>
      <c r="AG93" s="2"/>
      <c r="AH93" s="2"/>
      <c r="AI93" s="26"/>
      <c r="AJ93" s="26"/>
      <c r="AK93" s="2"/>
    </row>
    <row r="94" spans="1:37" ht="15.75" customHeight="1" x14ac:dyDescent="0.2">
      <c r="A94" s="26"/>
      <c r="B94" s="26"/>
      <c r="C94" s="26"/>
      <c r="D94" s="26"/>
      <c r="E94" s="2"/>
      <c r="F94" s="2"/>
      <c r="G94" s="26"/>
      <c r="H94" s="26"/>
      <c r="I94" s="2"/>
      <c r="J94" s="2"/>
      <c r="K94" s="26"/>
      <c r="L94" s="26"/>
      <c r="M94" s="2"/>
      <c r="N94" s="2"/>
      <c r="O94" s="26"/>
      <c r="P94" s="26"/>
      <c r="Q94" s="2"/>
      <c r="R94" s="2"/>
      <c r="S94" s="26"/>
      <c r="T94" s="26"/>
      <c r="U94" s="2"/>
      <c r="V94" s="2"/>
      <c r="W94" s="26"/>
      <c r="X94" s="26"/>
      <c r="Y94" s="2"/>
      <c r="Z94" s="2"/>
      <c r="AA94" s="26"/>
      <c r="AB94" s="26"/>
      <c r="AC94" s="2"/>
      <c r="AD94" s="2"/>
      <c r="AE94" s="26"/>
      <c r="AF94" s="26"/>
      <c r="AG94" s="2"/>
      <c r="AH94" s="2"/>
      <c r="AI94" s="26"/>
      <c r="AJ94" s="26"/>
      <c r="AK94" s="2"/>
    </row>
    <row r="95" spans="1:37" ht="15.75" customHeight="1" x14ac:dyDescent="0.2">
      <c r="A95" s="26"/>
      <c r="B95" s="26"/>
      <c r="C95" s="26"/>
      <c r="D95" s="26"/>
      <c r="E95" s="2"/>
      <c r="F95" s="2"/>
      <c r="G95" s="26"/>
      <c r="H95" s="26"/>
      <c r="I95" s="2"/>
      <c r="J95" s="2"/>
      <c r="K95" s="26"/>
      <c r="L95" s="26"/>
      <c r="M95" s="2"/>
      <c r="N95" s="2"/>
      <c r="O95" s="26"/>
      <c r="P95" s="26"/>
      <c r="Q95" s="2"/>
      <c r="R95" s="2"/>
      <c r="S95" s="26"/>
      <c r="T95" s="26"/>
      <c r="U95" s="2"/>
      <c r="V95" s="2"/>
      <c r="W95" s="26"/>
      <c r="X95" s="26"/>
      <c r="Y95" s="2"/>
      <c r="Z95" s="2"/>
      <c r="AA95" s="26"/>
      <c r="AB95" s="26"/>
      <c r="AC95" s="2"/>
      <c r="AD95" s="2"/>
      <c r="AE95" s="26"/>
      <c r="AF95" s="26"/>
      <c r="AG95" s="2"/>
      <c r="AH95" s="2"/>
      <c r="AI95" s="26"/>
      <c r="AJ95" s="26"/>
      <c r="AK95" s="2"/>
    </row>
    <row r="96" spans="1:37" ht="15.75" customHeight="1" x14ac:dyDescent="0.2">
      <c r="A96" s="26"/>
      <c r="B96" s="26"/>
      <c r="C96" s="26"/>
      <c r="D96" s="26"/>
      <c r="E96" s="2"/>
      <c r="F96" s="2"/>
      <c r="G96" s="26"/>
      <c r="H96" s="26"/>
      <c r="I96" s="2"/>
      <c r="J96" s="2"/>
      <c r="K96" s="26"/>
      <c r="L96" s="26"/>
      <c r="M96" s="2"/>
      <c r="N96" s="2"/>
      <c r="O96" s="26"/>
      <c r="P96" s="26"/>
      <c r="Q96" s="2"/>
      <c r="R96" s="2"/>
      <c r="S96" s="26"/>
      <c r="T96" s="26"/>
      <c r="U96" s="2"/>
      <c r="V96" s="2"/>
      <c r="W96" s="26"/>
      <c r="X96" s="26"/>
      <c r="Y96" s="2"/>
      <c r="Z96" s="2"/>
      <c r="AA96" s="26"/>
      <c r="AB96" s="26"/>
      <c r="AC96" s="2"/>
      <c r="AD96" s="2"/>
      <c r="AE96" s="26"/>
      <c r="AF96" s="26"/>
      <c r="AG96" s="2"/>
      <c r="AH96" s="2"/>
      <c r="AI96" s="26"/>
      <c r="AJ96" s="26"/>
      <c r="AK96" s="2"/>
    </row>
    <row r="97" spans="1:37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1:37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1:37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1:37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1:37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1:37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1:37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1:37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1:37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1:37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1:37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1:37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1:37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1:37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1:37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1:37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1:37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1:37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1:37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1:37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1:37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1:37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1:37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1:37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1:37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1:37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1:37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1:37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1:37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1:37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1:37" ht="15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</sheetData>
  <sheetProtection password="C761" sheet="1" objects="1" scenarios="1" selectLockedCells="1" selectUnlockedCells="1"/>
  <mergeCells count="14">
    <mergeCell ref="AE5:AH5"/>
    <mergeCell ref="AI5:AK5"/>
    <mergeCell ref="A1:AK1"/>
    <mergeCell ref="A2:AK2"/>
    <mergeCell ref="A3:AK3"/>
    <mergeCell ref="G5:J5"/>
    <mergeCell ref="K5:N5"/>
    <mergeCell ref="O5:R5"/>
    <mergeCell ref="S5:V5"/>
    <mergeCell ref="W5:Z5"/>
    <mergeCell ref="AA5:AD5"/>
    <mergeCell ref="A5:A6"/>
    <mergeCell ref="B5:B6"/>
    <mergeCell ref="C5:F5"/>
  </mergeCells>
  <conditionalFormatting sqref="D8:D5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{E1AFB09F-54F3-4486-B678-81B454732C00}</x14:id>
        </ext>
      </extLst>
    </cfRule>
  </conditionalFormatting>
  <conditionalFormatting sqref="C8:C5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{FEE2A8DB-E5D1-4B92-A8F5-4CACBF45F968}</x14:id>
        </ext>
      </extLst>
    </cfRule>
  </conditionalFormatting>
  <conditionalFormatting sqref="AI8:AI50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{22662E70-C0F0-4A95-AAD5-C6A48643163C}</x14:id>
        </ext>
      </extLst>
    </cfRule>
  </conditionalFormatting>
  <conditionalFormatting sqref="AJ8:AJ5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{55D5FD48-4026-4DCF-813B-1F7C715CDCEE}</x14:id>
        </ext>
      </extLst>
    </cfRule>
  </conditionalFormatting>
  <conditionalFormatting sqref="D5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{AD14305B-FCA2-47C4-BA52-55AC7E34B027}</x14:id>
        </ext>
      </extLst>
    </cfRule>
  </conditionalFormatting>
  <conditionalFormatting sqref="C5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{D9805B3F-8F46-4383-851E-6E309BC62306}</x14:id>
        </ext>
      </extLst>
    </cfRule>
  </conditionalFormatting>
  <conditionalFormatting sqref="AI5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{66246D9F-E82A-41C5-8BC1-AF94D6AA70BA}</x14:id>
        </ext>
      </extLst>
    </cfRule>
  </conditionalFormatting>
  <conditionalFormatting sqref="AJ51:AJ5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{9FF6AD33-FF72-40FF-9012-63C1EF28CD48}</x14:id>
        </ext>
      </extLst>
    </cfRule>
  </conditionalFormatting>
  <conditionalFormatting sqref="G8:G5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{509070C5-9771-4608-A170-F57CA8936525}</x14:id>
        </ext>
      </extLst>
    </cfRule>
  </conditionalFormatting>
  <conditionalFormatting sqref="H8:H5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{3703268C-4DC2-4CE3-B364-CF92EE795C94}</x14:id>
        </ext>
      </extLst>
    </cfRule>
  </conditionalFormatting>
  <conditionalFormatting sqref="J8:J54">
    <cfRule type="cellIs" dxfId="3" priority="26" operator="greaterThan">
      <formula>0</formula>
    </cfRule>
    <cfRule type="cellIs" dxfId="2" priority="31" operator="lessThan">
      <formula>0</formula>
    </cfRule>
  </conditionalFormatting>
  <conditionalFormatting sqref="AI8:AI51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{85ECFBAA-7AE8-4C89-B275-136CCC83BDEE}</x14:id>
        </ext>
      </extLst>
    </cfRule>
  </conditionalFormatting>
  <conditionalFormatting sqref="AJ8:AJ5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{7CC96A4B-531B-4CA2-A0D2-CED46A1A3B56}</x14:id>
        </ext>
      </extLst>
    </cfRule>
  </conditionalFormatting>
  <conditionalFormatting sqref="C8:C5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{5A57580F-FE42-4D61-AF5A-7CBAF3055C68}</x14:id>
        </ext>
      </extLst>
    </cfRule>
  </conditionalFormatting>
  <conditionalFormatting sqref="D8:D5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{569F72E4-9DC8-4A0A-A97C-8B9E4CE786EA}</x14:id>
        </ext>
      </extLst>
    </cfRule>
  </conditionalFormatting>
  <conditionalFormatting sqref="C52:E54 O52:AI54 AK52:AK5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{2D661E2B-CB7F-4A63-B31B-0327ABECA8D7}</x14:id>
        </ext>
      </extLst>
    </cfRule>
  </conditionalFormatting>
  <conditionalFormatting sqref="C52:E54 O52:AI54 AK52:AK5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{E99FFCE9-66B8-4FD0-9FFB-CDC45BF74EA3}</x14:id>
        </ext>
      </extLst>
    </cfRule>
  </conditionalFormatting>
  <conditionalFormatting sqref="C52:E54 O52:AI54 AK52:AK5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{6286B876-4657-4486-8C4A-8B09FDFA6CAF}</x14:id>
        </ext>
      </extLst>
    </cfRule>
  </conditionalFormatting>
  <conditionalFormatting sqref="AI8:AI5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{07DF84F7-7BC2-42BD-B4D1-4977874A3C5F}</x14:id>
        </ext>
      </extLst>
    </cfRule>
  </conditionalFormatting>
  <conditionalFormatting sqref="C8:C5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{DCC8A754-95F2-4157-893E-8A4C5EC015AA}</x14:id>
        </ext>
      </extLst>
    </cfRule>
  </conditionalFormatting>
  <conditionalFormatting sqref="D8:D5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{185C8B47-50D2-4CB8-9774-D64B7A88FEED}</x14:id>
        </ext>
      </extLst>
    </cfRule>
  </conditionalFormatting>
  <conditionalFormatting sqref="K8:K5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{7CFB9ACA-E739-43FB-9B86-52BF87A3F0B1}</x14:id>
        </ext>
      </extLst>
    </cfRule>
  </conditionalFormatting>
  <conditionalFormatting sqref="L8:L5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{3B3A113F-6D39-4C43-A43F-2B8EAE83F401}</x14:id>
        </ext>
      </extLst>
    </cfRule>
  </conditionalFormatting>
  <conditionalFormatting sqref="N8:N54">
    <cfRule type="cellIs" dxfId="1" priority="2" operator="lessThan">
      <formula>0</formula>
    </cfRule>
    <cfRule type="cellIs" dxfId="0" priority="1" operator="greaterThan">
      <formula>0</formula>
    </cfRule>
  </conditionalFormatting>
  <printOptions horizontalCentered="1"/>
  <pageMargins left="0.23622047244094491" right="0.23622047244094491" top="0.94488188976377963" bottom="0.74803149606299213" header="0.31496062992125984" footer="0.31496062992125984"/>
  <pageSetup paperSize="9" scale="78" fitToHeight="0" orientation="landscape" horizontalDpi="4294967293" verticalDpi="300" r:id="rId1"/>
  <headerFooter>
    <oddHeader>&amp;L&amp;G&amp;RСтаном на 14.03.2021</oddHeader>
    <oddFooter>&amp;LВиконав: Олексій Морев&amp;RСторінка &amp;P з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AFB09F-54F3-4486-B678-81B454732C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D8:D51</xm:sqref>
        </x14:conditionalFormatting>
        <x14:conditionalFormatting xmlns:xm="http://schemas.microsoft.com/office/excel/2006/main">
          <x14:cfRule type="dataBar" id="{FEE2A8DB-E5D1-4B92-A8F5-4CACBF45F9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C8:C51</xm:sqref>
        </x14:conditionalFormatting>
        <x14:conditionalFormatting xmlns:xm="http://schemas.microsoft.com/office/excel/2006/main">
          <x14:cfRule type="dataBar" id="{22662E70-C0F0-4A95-AAD5-C6A4864316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AI8:AI50</xm:sqref>
        </x14:conditionalFormatting>
        <x14:conditionalFormatting xmlns:xm="http://schemas.microsoft.com/office/excel/2006/main">
          <x14:cfRule type="dataBar" id="{55D5FD48-4026-4DCF-813B-1F7C715CDC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AJ8:AJ50</xm:sqref>
        </x14:conditionalFormatting>
        <x14:conditionalFormatting xmlns:xm="http://schemas.microsoft.com/office/excel/2006/main">
          <x14:cfRule type="dataBar" id="{AD14305B-FCA2-47C4-BA52-55AC7E34B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D9805B3F-8F46-4383-851E-6E309BC623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C51</xm:sqref>
        </x14:conditionalFormatting>
        <x14:conditionalFormatting xmlns:xm="http://schemas.microsoft.com/office/excel/2006/main">
          <x14:cfRule type="dataBar" id="{66246D9F-E82A-41C5-8BC1-AF94D6AA70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AI51</xm:sqref>
        </x14:conditionalFormatting>
        <x14:conditionalFormatting xmlns:xm="http://schemas.microsoft.com/office/excel/2006/main">
          <x14:cfRule type="dataBar" id="{9FF6AD33-FF72-40FF-9012-63C1EF28CD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AJ51:AJ54</xm:sqref>
        </x14:conditionalFormatting>
        <x14:conditionalFormatting xmlns:xm="http://schemas.microsoft.com/office/excel/2006/main">
          <x14:cfRule type="dataBar" id="{509070C5-9771-4608-A170-F57CA89365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G8:G54</xm:sqref>
        </x14:conditionalFormatting>
        <x14:conditionalFormatting xmlns:xm="http://schemas.microsoft.com/office/excel/2006/main">
          <x14:cfRule type="dataBar" id="{3703268C-4DC2-4CE3-B364-CF92EE795C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H8:H54</xm:sqref>
        </x14:conditionalFormatting>
        <x14:conditionalFormatting xmlns:xm="http://schemas.microsoft.com/office/excel/2006/main">
          <x14:cfRule type="dataBar" id="{85ECFBAA-7AE8-4C89-B275-136CCC83BD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AI8:AI51</xm:sqref>
        </x14:conditionalFormatting>
        <x14:conditionalFormatting xmlns:xm="http://schemas.microsoft.com/office/excel/2006/main">
          <x14:cfRule type="dataBar" id="{7CC96A4B-531B-4CA2-A0D2-CED46A1A3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AJ8:AJ54</xm:sqref>
        </x14:conditionalFormatting>
        <x14:conditionalFormatting xmlns:xm="http://schemas.microsoft.com/office/excel/2006/main">
          <x14:cfRule type="dataBar" id="{5A57580F-FE42-4D61-AF5A-7CBAF3055C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C8:C51</xm:sqref>
        </x14:conditionalFormatting>
        <x14:conditionalFormatting xmlns:xm="http://schemas.microsoft.com/office/excel/2006/main">
          <x14:cfRule type="dataBar" id="{569F72E4-9DC8-4A0A-A97C-8B9E4CE786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D8:D51</xm:sqref>
        </x14:conditionalFormatting>
        <x14:conditionalFormatting xmlns:xm="http://schemas.microsoft.com/office/excel/2006/main">
          <x14:cfRule type="dataBar" id="{2D661E2B-CB7F-4A63-B31B-0327ABECA8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C52:E54 O52:AI54 AK52:AK54</xm:sqref>
        </x14:conditionalFormatting>
        <x14:conditionalFormatting xmlns:xm="http://schemas.microsoft.com/office/excel/2006/main">
          <x14:cfRule type="dataBar" id="{E99FFCE9-66B8-4FD0-9FFB-CDC45BF74E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C52:E54 O52:AI54 AK52:AK54</xm:sqref>
        </x14:conditionalFormatting>
        <x14:conditionalFormatting xmlns:xm="http://schemas.microsoft.com/office/excel/2006/main">
          <x14:cfRule type="dataBar" id="{6286B876-4657-4486-8C4A-8B09FDFA6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C52:E54 O52:AI54 AK52:AK54</xm:sqref>
        </x14:conditionalFormatting>
        <x14:conditionalFormatting xmlns:xm="http://schemas.microsoft.com/office/excel/2006/main">
          <x14:cfRule type="dataBar" id="{07DF84F7-7BC2-42BD-B4D1-4977874A3C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AI8:AI54</xm:sqref>
        </x14:conditionalFormatting>
        <x14:conditionalFormatting xmlns:xm="http://schemas.microsoft.com/office/excel/2006/main">
          <x14:cfRule type="dataBar" id="{DCC8A754-95F2-4157-893E-8A4C5EC015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C8:C54</xm:sqref>
        </x14:conditionalFormatting>
        <x14:conditionalFormatting xmlns:xm="http://schemas.microsoft.com/office/excel/2006/main">
          <x14:cfRule type="dataBar" id="{185C8B47-50D2-4CB8-9774-D64B7A88FE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D8:D54</xm:sqref>
        </x14:conditionalFormatting>
        <x14:conditionalFormatting xmlns:xm="http://schemas.microsoft.com/office/excel/2006/main">
          <x14:cfRule type="dataBar" id="{7CFB9ACA-E739-43FB-9B86-52BF87A3F0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K8:K54</xm:sqref>
        </x14:conditionalFormatting>
        <x14:conditionalFormatting xmlns:xm="http://schemas.microsoft.com/office/excel/2006/main">
          <x14:cfRule type="dataBar" id="{3B3A113F-6D39-4C43-A43F-2B8EAE83F4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L8:L54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7"/>
  <sheetViews>
    <sheetView showGridLines="0" zoomScaleNormal="100" workbookViewId="0">
      <selection activeCell="F53" sqref="F53"/>
    </sheetView>
  </sheetViews>
  <sheetFormatPr defaultColWidth="12.625" defaultRowHeight="15" customHeight="1" x14ac:dyDescent="0.2"/>
  <cols>
    <col min="1" max="1" width="3.625" style="1" customWidth="1"/>
    <col min="2" max="2" width="31" style="1" customWidth="1"/>
    <col min="3" max="3" width="10.375" style="1" customWidth="1"/>
    <col min="4" max="4" width="13.125" style="1" customWidth="1"/>
    <col min="5" max="5" width="10.125" style="1" customWidth="1"/>
    <col min="6" max="6" width="9.625" style="1" customWidth="1"/>
    <col min="7" max="7" width="16.25" style="1" customWidth="1"/>
    <col min="8" max="8" width="22.625" style="1" customWidth="1"/>
    <col min="9" max="23" width="8" style="1" customWidth="1"/>
    <col min="24" max="16384" width="12.625" style="1"/>
  </cols>
  <sheetData>
    <row r="1" spans="1:23" ht="15" customHeight="1" x14ac:dyDescent="0.2">
      <c r="A1" s="186" t="s">
        <v>87</v>
      </c>
      <c r="B1" s="186"/>
      <c r="C1" s="186"/>
      <c r="D1" s="186"/>
      <c r="E1" s="186"/>
      <c r="F1" s="186"/>
      <c r="G1" s="186"/>
      <c r="H1" s="186"/>
    </row>
    <row r="2" spans="1:23" ht="15" customHeight="1" x14ac:dyDescent="0.2">
      <c r="A2" s="186" t="s">
        <v>88</v>
      </c>
      <c r="B2" s="186"/>
      <c r="C2" s="186"/>
      <c r="D2" s="186"/>
      <c r="E2" s="186"/>
      <c r="F2" s="186"/>
      <c r="G2" s="186"/>
      <c r="H2" s="186"/>
    </row>
    <row r="3" spans="1:23" ht="15" customHeight="1" x14ac:dyDescent="0.2">
      <c r="A3" s="187" t="s">
        <v>102</v>
      </c>
      <c r="B3" s="187"/>
      <c r="C3" s="187"/>
      <c r="D3" s="187"/>
      <c r="E3" s="187"/>
      <c r="F3" s="187"/>
      <c r="G3" s="187"/>
      <c r="H3" s="187"/>
    </row>
    <row r="4" spans="1:23" ht="15" customHeight="1" thickBot="1" x14ac:dyDescent="0.25"/>
    <row r="5" spans="1:23" ht="20.25" customHeight="1" x14ac:dyDescent="0.2">
      <c r="A5" s="195" t="s">
        <v>0</v>
      </c>
      <c r="B5" s="197" t="s">
        <v>1</v>
      </c>
      <c r="C5" s="197" t="s">
        <v>2</v>
      </c>
      <c r="D5" s="199" t="s">
        <v>3</v>
      </c>
      <c r="E5" s="200"/>
      <c r="F5" s="192" t="s">
        <v>86</v>
      </c>
      <c r="G5" s="192"/>
      <c r="H5" s="193" t="s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2" x14ac:dyDescent="0.2">
      <c r="A6" s="196"/>
      <c r="B6" s="198"/>
      <c r="C6" s="198"/>
      <c r="D6" s="3" t="s">
        <v>4</v>
      </c>
      <c r="E6" s="4" t="s">
        <v>5</v>
      </c>
      <c r="F6" s="5" t="s">
        <v>84</v>
      </c>
      <c r="G6" s="5" t="s">
        <v>85</v>
      </c>
      <c r="H6" s="19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2.75" thickBot="1" x14ac:dyDescent="0.25">
      <c r="A7" s="6">
        <v>1</v>
      </c>
      <c r="B7" s="7">
        <v>2</v>
      </c>
      <c r="C7" s="7">
        <v>3</v>
      </c>
      <c r="D7" s="7">
        <v>4</v>
      </c>
      <c r="E7" s="7">
        <v>5</v>
      </c>
      <c r="F7" s="8">
        <v>6</v>
      </c>
      <c r="G7" s="8">
        <v>7</v>
      </c>
      <c r="H7" s="9">
        <v>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s="13" customFormat="1" ht="14.25" customHeight="1" x14ac:dyDescent="0.2">
      <c r="A8" s="10">
        <v>1</v>
      </c>
      <c r="B8" s="10" t="s">
        <v>7</v>
      </c>
      <c r="C8" s="10">
        <v>36471969</v>
      </c>
      <c r="D8" s="10" t="s">
        <v>8</v>
      </c>
      <c r="E8" s="11">
        <v>43801</v>
      </c>
      <c r="F8" s="29">
        <v>642</v>
      </c>
      <c r="G8" s="30">
        <v>198242018.31999999</v>
      </c>
      <c r="H8" s="3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13" customFormat="1" ht="12" x14ac:dyDescent="0.2">
      <c r="A9" s="14">
        <v>2</v>
      </c>
      <c r="B9" s="14" t="s">
        <v>9</v>
      </c>
      <c r="C9" s="14">
        <v>30202681</v>
      </c>
      <c r="D9" s="14" t="s">
        <v>10</v>
      </c>
      <c r="E9" s="15">
        <v>43816</v>
      </c>
      <c r="F9" s="32"/>
      <c r="G9" s="33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13" customFormat="1" ht="12" x14ac:dyDescent="0.2">
      <c r="A10" s="14">
        <v>3</v>
      </c>
      <c r="B10" s="14" t="s">
        <v>11</v>
      </c>
      <c r="C10" s="14">
        <v>33129683</v>
      </c>
      <c r="D10" s="14" t="s">
        <v>12</v>
      </c>
      <c r="E10" s="15">
        <v>43846</v>
      </c>
      <c r="F10" s="32">
        <v>98</v>
      </c>
      <c r="G10" s="33">
        <v>157464563</v>
      </c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13" customFormat="1" ht="12" x14ac:dyDescent="0.2">
      <c r="A11" s="14">
        <v>4</v>
      </c>
      <c r="B11" s="14" t="s">
        <v>11</v>
      </c>
      <c r="C11" s="14">
        <v>33129683</v>
      </c>
      <c r="D11" s="14" t="s">
        <v>13</v>
      </c>
      <c r="E11" s="15">
        <v>43846</v>
      </c>
      <c r="F11" s="32">
        <v>8</v>
      </c>
      <c r="G11" s="33">
        <v>29020966</v>
      </c>
      <c r="H11" s="34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s="13" customFormat="1" ht="12" x14ac:dyDescent="0.2">
      <c r="A12" s="14">
        <v>5</v>
      </c>
      <c r="B12" s="14" t="s">
        <v>11</v>
      </c>
      <c r="C12" s="14">
        <v>33129683</v>
      </c>
      <c r="D12" s="14" t="s">
        <v>14</v>
      </c>
      <c r="E12" s="15">
        <v>43846</v>
      </c>
      <c r="F12" s="32"/>
      <c r="G12" s="33"/>
      <c r="H12" s="34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s="13" customFormat="1" ht="12" x14ac:dyDescent="0.2">
      <c r="A13" s="14">
        <v>6</v>
      </c>
      <c r="B13" s="14" t="s">
        <v>15</v>
      </c>
      <c r="C13" s="14"/>
      <c r="D13" s="14" t="s">
        <v>16</v>
      </c>
      <c r="E13" s="15">
        <v>43851</v>
      </c>
      <c r="F13" s="32"/>
      <c r="G13" s="33"/>
      <c r="H13" s="34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s="13" customFormat="1" ht="12.75" customHeight="1" x14ac:dyDescent="0.2">
      <c r="A14" s="14">
        <v>7</v>
      </c>
      <c r="B14" s="14" t="s">
        <v>17</v>
      </c>
      <c r="C14" s="14">
        <v>36558211</v>
      </c>
      <c r="D14" s="14" t="s">
        <v>18</v>
      </c>
      <c r="E14" s="15">
        <v>43881</v>
      </c>
      <c r="F14" s="32">
        <v>111</v>
      </c>
      <c r="G14" s="33">
        <v>36240000</v>
      </c>
      <c r="H14" s="34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s="13" customFormat="1" ht="12" x14ac:dyDescent="0.2">
      <c r="A15" s="14">
        <v>8</v>
      </c>
      <c r="B15" s="14" t="s">
        <v>19</v>
      </c>
      <c r="C15" s="14">
        <v>33578130</v>
      </c>
      <c r="D15" s="14" t="s">
        <v>20</v>
      </c>
      <c r="E15" s="15">
        <v>43896</v>
      </c>
      <c r="F15" s="32">
        <v>13</v>
      </c>
      <c r="G15" s="33">
        <v>12820000</v>
      </c>
      <c r="H15" s="3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s="13" customFormat="1" ht="12" x14ac:dyDescent="0.2">
      <c r="A16" s="14">
        <v>9</v>
      </c>
      <c r="B16" s="14" t="s">
        <v>21</v>
      </c>
      <c r="C16" s="14">
        <v>36949031</v>
      </c>
      <c r="D16" s="14" t="s">
        <v>22</v>
      </c>
      <c r="E16" s="15">
        <v>43913</v>
      </c>
      <c r="F16" s="32"/>
      <c r="G16" s="33"/>
      <c r="H16" s="34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s="13" customFormat="1" ht="12" x14ac:dyDescent="0.2">
      <c r="A17" s="14">
        <v>10</v>
      </c>
      <c r="B17" s="14" t="s">
        <v>23</v>
      </c>
      <c r="C17" s="14">
        <v>37388051</v>
      </c>
      <c r="D17" s="14" t="s">
        <v>24</v>
      </c>
      <c r="E17" s="15">
        <v>43908</v>
      </c>
      <c r="F17" s="32"/>
      <c r="G17" s="33"/>
      <c r="H17" s="34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s="13" customFormat="1" ht="12" x14ac:dyDescent="0.2">
      <c r="A18" s="14">
        <v>11</v>
      </c>
      <c r="B18" s="14" t="s">
        <v>25</v>
      </c>
      <c r="C18" s="14">
        <v>43049065</v>
      </c>
      <c r="D18" s="14" t="s">
        <v>26</v>
      </c>
      <c r="E18" s="15">
        <v>43923</v>
      </c>
      <c r="F18" s="32"/>
      <c r="G18" s="33"/>
      <c r="H18" s="34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s="13" customFormat="1" ht="12" x14ac:dyDescent="0.2">
      <c r="A19" s="14">
        <v>12</v>
      </c>
      <c r="B19" s="14" t="s">
        <v>27</v>
      </c>
      <c r="C19" s="14">
        <v>37652652</v>
      </c>
      <c r="D19" s="14" t="s">
        <v>28</v>
      </c>
      <c r="E19" s="15">
        <v>43949</v>
      </c>
      <c r="F19" s="32">
        <v>52</v>
      </c>
      <c r="G19" s="33">
        <v>25929900</v>
      </c>
      <c r="H19" s="34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s="13" customFormat="1" ht="12" x14ac:dyDescent="0.2">
      <c r="A20" s="14">
        <v>13</v>
      </c>
      <c r="B20" s="14" t="s">
        <v>29</v>
      </c>
      <c r="C20" s="14">
        <v>38805743</v>
      </c>
      <c r="D20" s="14" t="s">
        <v>30</v>
      </c>
      <c r="E20" s="15">
        <v>43973</v>
      </c>
      <c r="F20" s="32"/>
      <c r="G20" s="33"/>
      <c r="H20" s="34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s="13" customFormat="1" ht="12" x14ac:dyDescent="0.2">
      <c r="A21" s="14">
        <v>14</v>
      </c>
      <c r="B21" s="14" t="s">
        <v>31</v>
      </c>
      <c r="C21" s="14">
        <v>22918017</v>
      </c>
      <c r="D21" s="14" t="s">
        <v>32</v>
      </c>
      <c r="E21" s="15">
        <v>43993</v>
      </c>
      <c r="F21" s="32">
        <v>1</v>
      </c>
      <c r="G21" s="33">
        <v>550000</v>
      </c>
      <c r="H21" s="34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s="13" customFormat="1" ht="12" x14ac:dyDescent="0.2">
      <c r="A22" s="14">
        <v>15</v>
      </c>
      <c r="B22" s="14" t="s">
        <v>33</v>
      </c>
      <c r="C22" s="14">
        <v>41975723</v>
      </c>
      <c r="D22" s="14" t="s">
        <v>34</v>
      </c>
      <c r="E22" s="15">
        <v>43999</v>
      </c>
      <c r="F22" s="32">
        <v>178</v>
      </c>
      <c r="G22" s="33">
        <v>10890000</v>
      </c>
      <c r="H22" s="34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s="13" customFormat="1" ht="12" x14ac:dyDescent="0.2">
      <c r="A23" s="14">
        <v>16</v>
      </c>
      <c r="B23" s="14" t="s">
        <v>35</v>
      </c>
      <c r="C23" s="14"/>
      <c r="D23" s="14" t="s">
        <v>36</v>
      </c>
      <c r="E23" s="15">
        <v>44004</v>
      </c>
      <c r="F23" s="32">
        <v>1</v>
      </c>
      <c r="G23" s="33">
        <v>14833000</v>
      </c>
      <c r="H23" s="34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s="13" customFormat="1" ht="12" x14ac:dyDescent="0.2">
      <c r="A24" s="14">
        <v>17</v>
      </c>
      <c r="B24" s="14" t="s">
        <v>37</v>
      </c>
      <c r="C24" s="14"/>
      <c r="D24" s="14" t="s">
        <v>38</v>
      </c>
      <c r="E24" s="15">
        <v>44004</v>
      </c>
      <c r="F24" s="32"/>
      <c r="G24" s="33"/>
      <c r="H24" s="34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s="13" customFormat="1" ht="15" customHeight="1" x14ac:dyDescent="0.2">
      <c r="A25" s="14">
        <v>18</v>
      </c>
      <c r="B25" s="14" t="s">
        <v>39</v>
      </c>
      <c r="C25" s="14">
        <v>1860124</v>
      </c>
      <c r="D25" s="14" t="s">
        <v>40</v>
      </c>
      <c r="E25" s="15">
        <v>44013</v>
      </c>
      <c r="F25" s="32">
        <v>25</v>
      </c>
      <c r="G25" s="33">
        <v>11743500</v>
      </c>
      <c r="H25" s="34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s="13" customFormat="1" ht="13.5" customHeight="1" x14ac:dyDescent="0.2">
      <c r="A26" s="14">
        <v>19</v>
      </c>
      <c r="B26" s="14" t="s">
        <v>41</v>
      </c>
      <c r="C26" s="14"/>
      <c r="D26" s="14" t="s">
        <v>42</v>
      </c>
      <c r="E26" s="15">
        <v>44040</v>
      </c>
      <c r="F26" s="32"/>
      <c r="G26" s="33"/>
      <c r="H26" s="34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s="13" customFormat="1" ht="15.75" customHeight="1" x14ac:dyDescent="0.2">
      <c r="A27" s="14">
        <v>20</v>
      </c>
      <c r="B27" s="14" t="s">
        <v>43</v>
      </c>
      <c r="C27" s="14">
        <v>41491091</v>
      </c>
      <c r="D27" s="14" t="s">
        <v>44</v>
      </c>
      <c r="E27" s="15">
        <v>44041</v>
      </c>
      <c r="F27" s="32"/>
      <c r="G27" s="33"/>
      <c r="H27" s="34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s="13" customFormat="1" ht="15.75" customHeight="1" x14ac:dyDescent="0.2">
      <c r="A28" s="14">
        <v>21</v>
      </c>
      <c r="B28" s="14" t="s">
        <v>103</v>
      </c>
      <c r="C28" s="14"/>
      <c r="D28" s="14" t="s">
        <v>45</v>
      </c>
      <c r="E28" s="15">
        <v>44041</v>
      </c>
      <c r="F28" s="32"/>
      <c r="G28" s="33"/>
      <c r="H28" s="34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s="13" customFormat="1" ht="15.75" customHeight="1" x14ac:dyDescent="0.2">
      <c r="A29" s="16">
        <v>22</v>
      </c>
      <c r="B29" s="16" t="s">
        <v>46</v>
      </c>
      <c r="C29" s="16"/>
      <c r="D29" s="16" t="s">
        <v>47</v>
      </c>
      <c r="E29" s="17">
        <v>44050</v>
      </c>
      <c r="F29" s="36"/>
      <c r="G29" s="37"/>
      <c r="H29" s="38" t="s">
        <v>48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s="13" customFormat="1" ht="15.75" customHeight="1" x14ac:dyDescent="0.2">
      <c r="A30" s="14">
        <v>23</v>
      </c>
      <c r="B30" s="14" t="s">
        <v>49</v>
      </c>
      <c r="C30" s="14">
        <v>32942027</v>
      </c>
      <c r="D30" s="14" t="s">
        <v>50</v>
      </c>
      <c r="E30" s="15">
        <v>44050</v>
      </c>
      <c r="F30" s="32"/>
      <c r="G30" s="33"/>
      <c r="H30" s="34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s="13" customFormat="1" ht="15.75" customHeight="1" x14ac:dyDescent="0.2">
      <c r="A31" s="14">
        <v>24</v>
      </c>
      <c r="B31" s="14" t="s">
        <v>51</v>
      </c>
      <c r="C31" s="14">
        <v>152307</v>
      </c>
      <c r="D31" s="14" t="s">
        <v>52</v>
      </c>
      <c r="E31" s="15">
        <v>44056</v>
      </c>
      <c r="F31" s="32">
        <v>1</v>
      </c>
      <c r="G31" s="33">
        <v>6100000</v>
      </c>
      <c r="H31" s="34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s="13" customFormat="1" ht="15.75" customHeight="1" x14ac:dyDescent="0.2">
      <c r="A32" s="14">
        <v>25</v>
      </c>
      <c r="B32" s="14" t="s">
        <v>53</v>
      </c>
      <c r="C32" s="14"/>
      <c r="D32" s="14" t="s">
        <v>54</v>
      </c>
      <c r="E32" s="15">
        <v>44056</v>
      </c>
      <c r="F32" s="32"/>
      <c r="G32" s="33"/>
      <c r="H32" s="34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s="13" customFormat="1" ht="15.75" customHeight="1" x14ac:dyDescent="0.2">
      <c r="A33" s="14">
        <v>26</v>
      </c>
      <c r="B33" s="14" t="s">
        <v>55</v>
      </c>
      <c r="C33" s="14">
        <v>37693620</v>
      </c>
      <c r="D33" s="14" t="s">
        <v>56</v>
      </c>
      <c r="E33" s="15">
        <v>44062</v>
      </c>
      <c r="F33" s="32"/>
      <c r="G33" s="33"/>
      <c r="H33" s="34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s="13" customFormat="1" ht="15.75" customHeight="1" x14ac:dyDescent="0.2">
      <c r="A34" s="14">
        <v>27</v>
      </c>
      <c r="B34" s="14" t="s">
        <v>104</v>
      </c>
      <c r="C34" s="14">
        <v>43487250</v>
      </c>
      <c r="D34" s="14" t="s">
        <v>57</v>
      </c>
      <c r="E34" s="15">
        <v>44075</v>
      </c>
      <c r="F34" s="32"/>
      <c r="G34" s="33"/>
      <c r="H34" s="34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s="13" customFormat="1" ht="15.75" customHeight="1" x14ac:dyDescent="0.2">
      <c r="A35" s="14">
        <v>28</v>
      </c>
      <c r="B35" s="14" t="s">
        <v>58</v>
      </c>
      <c r="C35" s="14">
        <v>43392205</v>
      </c>
      <c r="D35" s="14" t="s">
        <v>59</v>
      </c>
      <c r="E35" s="15">
        <v>44075</v>
      </c>
      <c r="F35" s="32"/>
      <c r="G35" s="33"/>
      <c r="H35" s="34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s="13" customFormat="1" ht="15.75" customHeight="1" x14ac:dyDescent="0.2">
      <c r="A36" s="14">
        <v>29</v>
      </c>
      <c r="B36" s="14" t="s">
        <v>60</v>
      </c>
      <c r="C36" s="14">
        <v>37776041</v>
      </c>
      <c r="D36" s="14" t="s">
        <v>61</v>
      </c>
      <c r="E36" s="15">
        <v>44077</v>
      </c>
      <c r="F36" s="32"/>
      <c r="G36" s="33"/>
      <c r="H36" s="34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s="13" customFormat="1" ht="15.75" customHeight="1" x14ac:dyDescent="0.2">
      <c r="A37" s="14">
        <v>30</v>
      </c>
      <c r="B37" s="14" t="s">
        <v>62</v>
      </c>
      <c r="C37" s="14">
        <v>34304684</v>
      </c>
      <c r="D37" s="14" t="s">
        <v>63</v>
      </c>
      <c r="E37" s="15">
        <v>44077</v>
      </c>
      <c r="F37" s="32"/>
      <c r="G37" s="33"/>
      <c r="H37" s="34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s="13" customFormat="1" ht="15.75" customHeight="1" x14ac:dyDescent="0.2">
      <c r="A38" s="14">
        <v>31</v>
      </c>
      <c r="B38" s="14" t="s">
        <v>64</v>
      </c>
      <c r="C38" s="14">
        <v>37278275</v>
      </c>
      <c r="D38" s="14" t="s">
        <v>65</v>
      </c>
      <c r="E38" s="15">
        <v>44077</v>
      </c>
      <c r="F38" s="32"/>
      <c r="G38" s="33"/>
      <c r="H38" s="34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s="13" customFormat="1" ht="15.75" customHeight="1" x14ac:dyDescent="0.2">
      <c r="A39" s="14">
        <v>32</v>
      </c>
      <c r="B39" s="14" t="s">
        <v>66</v>
      </c>
      <c r="C39" s="14">
        <v>36997462</v>
      </c>
      <c r="D39" s="14" t="s">
        <v>67</v>
      </c>
      <c r="E39" s="15">
        <v>44077</v>
      </c>
      <c r="F39" s="32"/>
      <c r="G39" s="33"/>
      <c r="H39" s="34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s="13" customFormat="1" ht="15.75" customHeight="1" x14ac:dyDescent="0.2">
      <c r="A40" s="14">
        <v>33</v>
      </c>
      <c r="B40" s="14" t="s">
        <v>68</v>
      </c>
      <c r="C40" s="14">
        <v>34652597</v>
      </c>
      <c r="D40" s="14" t="s">
        <v>69</v>
      </c>
      <c r="E40" s="15">
        <v>44075</v>
      </c>
      <c r="F40" s="32"/>
      <c r="G40" s="33"/>
      <c r="H40" s="34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s="13" customFormat="1" ht="15.75" customHeight="1" x14ac:dyDescent="0.2">
      <c r="A41" s="14">
        <v>34</v>
      </c>
      <c r="B41" s="14" t="s">
        <v>70</v>
      </c>
      <c r="C41" s="14">
        <v>38919648</v>
      </c>
      <c r="D41" s="14" t="s">
        <v>71</v>
      </c>
      <c r="E41" s="15">
        <v>44097</v>
      </c>
      <c r="F41" s="32"/>
      <c r="G41" s="33"/>
      <c r="H41" s="34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s="13" customFormat="1" ht="15.75" customHeight="1" x14ac:dyDescent="0.2">
      <c r="A42" s="14">
        <v>35</v>
      </c>
      <c r="B42" s="14" t="s">
        <v>72</v>
      </c>
      <c r="C42" s="14">
        <v>25024800</v>
      </c>
      <c r="D42" s="14" t="s">
        <v>73</v>
      </c>
      <c r="E42" s="15">
        <v>44134</v>
      </c>
      <c r="F42" s="32"/>
      <c r="G42" s="33"/>
      <c r="H42" s="34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5.75" customHeight="1" x14ac:dyDescent="0.2">
      <c r="A43" s="18">
        <v>36</v>
      </c>
      <c r="B43" s="18" t="s">
        <v>74</v>
      </c>
      <c r="C43" s="18"/>
      <c r="D43" s="18" t="s">
        <v>75</v>
      </c>
      <c r="E43" s="18"/>
      <c r="F43" s="39"/>
      <c r="G43" s="40"/>
      <c r="H43" s="4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2">
      <c r="A44" s="19">
        <v>37</v>
      </c>
      <c r="B44" s="19" t="s">
        <v>76</v>
      </c>
      <c r="C44" s="19">
        <v>43638494</v>
      </c>
      <c r="D44" s="19" t="s">
        <v>77</v>
      </c>
      <c r="E44" s="20">
        <v>44147</v>
      </c>
      <c r="F44" s="42">
        <v>19</v>
      </c>
      <c r="G44" s="43">
        <v>5032500</v>
      </c>
      <c r="H44" s="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" customHeight="1" x14ac:dyDescent="0.2">
      <c r="A45" s="19">
        <v>38</v>
      </c>
      <c r="B45" s="19" t="s">
        <v>78</v>
      </c>
      <c r="C45" s="19">
        <v>41166316</v>
      </c>
      <c r="D45" s="19" t="s">
        <v>79</v>
      </c>
      <c r="E45" s="20">
        <v>44154</v>
      </c>
      <c r="F45" s="42">
        <v>2</v>
      </c>
      <c r="G45" s="43">
        <v>605000</v>
      </c>
      <c r="H45" s="4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">
      <c r="A46" s="19">
        <v>39</v>
      </c>
      <c r="B46" s="19" t="s">
        <v>80</v>
      </c>
      <c r="C46" s="19">
        <v>41387607</v>
      </c>
      <c r="D46" s="19" t="s">
        <v>81</v>
      </c>
      <c r="E46" s="20">
        <v>44155</v>
      </c>
      <c r="F46" s="42"/>
      <c r="G46" s="43"/>
      <c r="H46" s="4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2">
      <c r="A47" s="21">
        <v>40</v>
      </c>
      <c r="B47" s="21" t="s">
        <v>105</v>
      </c>
      <c r="C47" s="21">
        <v>41909645</v>
      </c>
      <c r="D47" s="21" t="s">
        <v>82</v>
      </c>
      <c r="E47" s="22">
        <v>44158</v>
      </c>
      <c r="F47" s="46">
        <v>2</v>
      </c>
      <c r="G47" s="47">
        <v>11303782</v>
      </c>
      <c r="H47" s="4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2">
      <c r="A48" s="23">
        <v>41</v>
      </c>
      <c r="B48" s="23" t="s">
        <v>106</v>
      </c>
      <c r="C48" s="23">
        <v>43220804</v>
      </c>
      <c r="D48" s="23" t="s">
        <v>83</v>
      </c>
      <c r="E48" s="24">
        <v>44195</v>
      </c>
      <c r="F48" s="49">
        <v>6</v>
      </c>
      <c r="G48" s="47">
        <v>1716404</v>
      </c>
      <c r="H48" s="50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">
      <c r="A49" s="23">
        <v>42</v>
      </c>
      <c r="B49" s="23" t="s">
        <v>107</v>
      </c>
      <c r="C49" s="23">
        <v>30088807</v>
      </c>
      <c r="D49" s="23" t="s">
        <v>90</v>
      </c>
      <c r="E49" s="24">
        <v>44195</v>
      </c>
      <c r="F49" s="49">
        <v>18</v>
      </c>
      <c r="G49" s="47">
        <v>3965000.99</v>
      </c>
      <c r="H49" s="50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">
      <c r="A50" s="23">
        <v>43</v>
      </c>
      <c r="B50" s="19" t="s">
        <v>109</v>
      </c>
      <c r="C50" s="23">
        <v>43708964</v>
      </c>
      <c r="D50" s="23" t="s">
        <v>110</v>
      </c>
      <c r="E50" s="121">
        <v>44207</v>
      </c>
      <c r="F50" s="49">
        <v>1</v>
      </c>
      <c r="G50" s="47">
        <v>249000</v>
      </c>
      <c r="H50" s="2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thickBot="1" x14ac:dyDescent="0.25">
      <c r="A51" s="23">
        <v>44</v>
      </c>
      <c r="B51" s="23" t="s">
        <v>111</v>
      </c>
      <c r="C51" s="23">
        <v>32394383</v>
      </c>
      <c r="D51" s="23" t="s">
        <v>112</v>
      </c>
      <c r="E51" s="121">
        <v>44211</v>
      </c>
      <c r="F51" s="23"/>
      <c r="G51" s="23"/>
      <c r="H51" s="2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22.5" customHeight="1" thickBot="1" x14ac:dyDescent="0.25">
      <c r="A52" s="105"/>
      <c r="B52" s="106" t="s">
        <v>89</v>
      </c>
      <c r="C52" s="107"/>
      <c r="D52" s="107"/>
      <c r="E52" s="107"/>
      <c r="F52" s="108">
        <f>SUM(F8:F51)</f>
        <v>1178</v>
      </c>
      <c r="G52" s="109">
        <f>SUM(G8:G51)</f>
        <v>526705634.31</v>
      </c>
      <c r="H52" s="110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">
      <c r="A53" s="25"/>
      <c r="B53" s="25"/>
      <c r="C53" s="25"/>
      <c r="D53" s="25"/>
      <c r="E53" s="25"/>
      <c r="F53" s="25"/>
      <c r="G53" s="25"/>
      <c r="H53" s="2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2">
      <c r="A54" s="25"/>
      <c r="B54" s="25"/>
      <c r="C54" s="25"/>
      <c r="D54" s="25"/>
      <c r="E54" s="25"/>
      <c r="F54" s="25"/>
      <c r="G54" s="25"/>
      <c r="H54" s="2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">
      <c r="A55" s="25"/>
      <c r="B55" s="25"/>
      <c r="C55" s="25"/>
      <c r="D55" s="25"/>
      <c r="E55" s="25"/>
      <c r="F55" s="25"/>
      <c r="G55" s="25"/>
      <c r="H55" s="2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">
      <c r="A56" s="25"/>
      <c r="B56" s="25"/>
      <c r="C56" s="25"/>
      <c r="D56" s="25"/>
      <c r="E56" s="25"/>
      <c r="F56" s="25"/>
      <c r="G56" s="25"/>
      <c r="H56" s="2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">
      <c r="A57" s="25"/>
      <c r="B57" s="25"/>
      <c r="C57" s="25"/>
      <c r="D57" s="25"/>
      <c r="E57" s="25"/>
      <c r="F57" s="25"/>
      <c r="G57" s="25"/>
      <c r="H57" s="2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">
      <c r="A58" s="25"/>
      <c r="B58" s="25"/>
      <c r="C58" s="25"/>
      <c r="D58" s="25"/>
      <c r="E58" s="25"/>
      <c r="F58" s="25"/>
      <c r="G58" s="25"/>
      <c r="H58" s="2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">
      <c r="A59" s="26"/>
      <c r="B59" s="26"/>
      <c r="C59" s="26"/>
      <c r="D59" s="26"/>
      <c r="E59" s="26"/>
      <c r="F59" s="26"/>
      <c r="G59" s="2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">
      <c r="A60" s="26"/>
      <c r="B60" s="26"/>
      <c r="C60" s="26"/>
      <c r="D60" s="26"/>
      <c r="E60" s="26"/>
      <c r="F60" s="26"/>
      <c r="G60" s="2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">
      <c r="A61" s="26"/>
      <c r="B61" s="26"/>
      <c r="C61" s="26"/>
      <c r="D61" s="26"/>
      <c r="E61" s="26"/>
      <c r="F61" s="26"/>
      <c r="G61" s="2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">
      <c r="A62" s="26"/>
      <c r="B62" s="26"/>
      <c r="C62" s="26"/>
      <c r="D62" s="26"/>
      <c r="E62" s="26"/>
      <c r="F62" s="26"/>
      <c r="G62" s="2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">
      <c r="A63" s="26"/>
      <c r="B63" s="26"/>
      <c r="C63" s="26"/>
      <c r="D63" s="26"/>
      <c r="E63" s="26"/>
      <c r="F63" s="26"/>
      <c r="G63" s="2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">
      <c r="A64" s="26"/>
      <c r="B64" s="26"/>
      <c r="C64" s="26"/>
      <c r="D64" s="26"/>
      <c r="E64" s="26"/>
      <c r="F64" s="26"/>
      <c r="G64" s="2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">
      <c r="A65" s="26"/>
      <c r="B65" s="26"/>
      <c r="C65" s="26"/>
      <c r="D65" s="26"/>
      <c r="E65" s="26"/>
      <c r="F65" s="26"/>
      <c r="G65" s="2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">
      <c r="A66" s="26"/>
      <c r="B66" s="26"/>
      <c r="C66" s="26"/>
      <c r="D66" s="26"/>
      <c r="E66" s="26"/>
      <c r="F66" s="26"/>
      <c r="G66" s="2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">
      <c r="A67" s="26"/>
      <c r="B67" s="26"/>
      <c r="C67" s="26"/>
      <c r="D67" s="26"/>
      <c r="E67" s="26"/>
      <c r="F67" s="26"/>
      <c r="G67" s="2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">
      <c r="A68" s="26"/>
      <c r="B68" s="26"/>
      <c r="C68" s="26"/>
      <c r="D68" s="26"/>
      <c r="E68" s="26"/>
      <c r="F68" s="26"/>
      <c r="G68" s="2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">
      <c r="A69" s="26"/>
      <c r="B69" s="26"/>
      <c r="C69" s="26"/>
      <c r="D69" s="26"/>
      <c r="E69" s="26"/>
      <c r="F69" s="26"/>
      <c r="G69" s="2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">
      <c r="A70" s="26"/>
      <c r="B70" s="26"/>
      <c r="C70" s="26"/>
      <c r="D70" s="26"/>
      <c r="E70" s="26"/>
      <c r="F70" s="26"/>
      <c r="G70" s="2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">
      <c r="A71" s="26"/>
      <c r="B71" s="26"/>
      <c r="C71" s="26"/>
      <c r="D71" s="26"/>
      <c r="E71" s="26"/>
      <c r="F71" s="26"/>
      <c r="G71" s="2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">
      <c r="A72" s="26"/>
      <c r="B72" s="26"/>
      <c r="C72" s="26"/>
      <c r="D72" s="26"/>
      <c r="E72" s="26"/>
      <c r="F72" s="26"/>
      <c r="G72" s="2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">
      <c r="A73" s="26"/>
      <c r="B73" s="26"/>
      <c r="C73" s="26"/>
      <c r="D73" s="26"/>
      <c r="E73" s="26"/>
      <c r="F73" s="26"/>
      <c r="G73" s="2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">
      <c r="A74" s="26"/>
      <c r="B74" s="26"/>
      <c r="C74" s="26"/>
      <c r="D74" s="26"/>
      <c r="E74" s="26"/>
      <c r="F74" s="26"/>
      <c r="G74" s="2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">
      <c r="A75" s="26"/>
      <c r="B75" s="26"/>
      <c r="C75" s="26"/>
      <c r="D75" s="26"/>
      <c r="E75" s="26"/>
      <c r="F75" s="26"/>
      <c r="G75" s="2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">
      <c r="A76" s="26"/>
      <c r="B76" s="26"/>
      <c r="C76" s="26"/>
      <c r="D76" s="26"/>
      <c r="E76" s="26"/>
      <c r="F76" s="26"/>
      <c r="G76" s="2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">
      <c r="A77" s="26"/>
      <c r="B77" s="26"/>
      <c r="C77" s="26"/>
      <c r="D77" s="26"/>
      <c r="E77" s="26"/>
      <c r="F77" s="26"/>
      <c r="G77" s="2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">
      <c r="A78" s="26"/>
      <c r="B78" s="26"/>
      <c r="C78" s="26"/>
      <c r="D78" s="26"/>
      <c r="E78" s="26"/>
      <c r="F78" s="26"/>
      <c r="G78" s="2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">
      <c r="A79" s="26"/>
      <c r="B79" s="26"/>
      <c r="C79" s="26"/>
      <c r="D79" s="26"/>
      <c r="E79" s="26"/>
      <c r="F79" s="26"/>
      <c r="G79" s="2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">
      <c r="A80" s="26"/>
      <c r="B80" s="26"/>
      <c r="C80" s="26"/>
      <c r="D80" s="26"/>
      <c r="E80" s="26"/>
      <c r="F80" s="26"/>
      <c r="G80" s="2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">
      <c r="A81" s="26"/>
      <c r="B81" s="26"/>
      <c r="C81" s="26"/>
      <c r="D81" s="26"/>
      <c r="E81" s="26"/>
      <c r="F81" s="26"/>
      <c r="G81" s="2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">
      <c r="A82" s="26"/>
      <c r="B82" s="26"/>
      <c r="C82" s="26"/>
      <c r="D82" s="26"/>
      <c r="E82" s="26"/>
      <c r="F82" s="26"/>
      <c r="G82" s="2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">
      <c r="A83" s="26"/>
      <c r="B83" s="26"/>
      <c r="C83" s="26"/>
      <c r="D83" s="26"/>
      <c r="E83" s="26"/>
      <c r="F83" s="26"/>
      <c r="G83" s="2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">
      <c r="A84" s="26"/>
      <c r="B84" s="26"/>
      <c r="C84" s="26"/>
      <c r="D84" s="26"/>
      <c r="E84" s="26"/>
      <c r="F84" s="26"/>
      <c r="G84" s="2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">
      <c r="A85" s="26"/>
      <c r="B85" s="26"/>
      <c r="C85" s="26"/>
      <c r="D85" s="26"/>
      <c r="E85" s="26"/>
      <c r="F85" s="26"/>
      <c r="G85" s="2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">
      <c r="A86" s="26"/>
      <c r="B86" s="26"/>
      <c r="C86" s="26"/>
      <c r="D86" s="26"/>
      <c r="E86" s="26"/>
      <c r="F86" s="26"/>
      <c r="G86" s="2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">
      <c r="A87" s="26"/>
      <c r="B87" s="26"/>
      <c r="C87" s="26"/>
      <c r="D87" s="26"/>
      <c r="E87" s="26"/>
      <c r="F87" s="26"/>
      <c r="G87" s="2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">
      <c r="A88" s="26"/>
      <c r="B88" s="26"/>
      <c r="C88" s="26"/>
      <c r="D88" s="26"/>
      <c r="E88" s="26"/>
      <c r="F88" s="26"/>
      <c r="G88" s="2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">
      <c r="A89" s="26"/>
      <c r="B89" s="26"/>
      <c r="C89" s="26"/>
      <c r="D89" s="26"/>
      <c r="E89" s="26"/>
      <c r="F89" s="26"/>
      <c r="G89" s="2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">
      <c r="A90" s="26"/>
      <c r="B90" s="26"/>
      <c r="C90" s="26"/>
      <c r="D90" s="26"/>
      <c r="E90" s="26"/>
      <c r="F90" s="26"/>
      <c r="G90" s="2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">
      <c r="A91" s="26"/>
      <c r="B91" s="26"/>
      <c r="C91" s="26"/>
      <c r="D91" s="26"/>
      <c r="E91" s="26"/>
      <c r="F91" s="26"/>
      <c r="G91" s="2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">
      <c r="A92" s="26"/>
      <c r="B92" s="26"/>
      <c r="C92" s="26"/>
      <c r="D92" s="26"/>
      <c r="E92" s="26"/>
      <c r="F92" s="26"/>
      <c r="G92" s="2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">
      <c r="A93" s="26"/>
      <c r="B93" s="26"/>
      <c r="C93" s="26"/>
      <c r="D93" s="26"/>
      <c r="E93" s="26"/>
      <c r="F93" s="26"/>
      <c r="G93" s="2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</sheetData>
  <sheetProtection password="C761" sheet="1" objects="1" scenarios="1" selectLockedCells="1" selectUnlockedCells="1"/>
  <mergeCells count="9">
    <mergeCell ref="F5:G5"/>
    <mergeCell ref="H5:H6"/>
    <mergeCell ref="A1:H1"/>
    <mergeCell ref="A2:H2"/>
    <mergeCell ref="A3:H3"/>
    <mergeCell ref="A5:A6"/>
    <mergeCell ref="B5:B6"/>
    <mergeCell ref="C5:C6"/>
    <mergeCell ref="D5:E5"/>
  </mergeCells>
  <printOptions horizontalCentered="1"/>
  <pageMargins left="0.23622047244094491" right="0.23622047244094491" top="0.94488188976377963" bottom="0.74803149606299213" header="0.31496062992125984" footer="0.31496062992125984"/>
  <pageSetup paperSize="9" orientation="landscape" r:id="rId1"/>
  <headerFooter>
    <oddHeader>&amp;L&amp;G&amp;RСтаном на 31.01.2021</oddHeader>
    <oddFooter>&amp;LВиконав: Олексій Морев&amp;RСторінка &amp;P з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0"/>
  <sheetViews>
    <sheetView showGridLines="0" zoomScaleNormal="100" workbookViewId="0">
      <selection activeCell="A2" sqref="A2:H2"/>
    </sheetView>
  </sheetViews>
  <sheetFormatPr defaultColWidth="12.625" defaultRowHeight="15" customHeight="1" x14ac:dyDescent="0.2"/>
  <cols>
    <col min="1" max="1" width="3.625" style="1" customWidth="1"/>
    <col min="2" max="2" width="31" style="1" customWidth="1"/>
    <col min="3" max="3" width="10.375" style="1" customWidth="1"/>
    <col min="4" max="4" width="13.125" style="1" customWidth="1"/>
    <col min="5" max="5" width="10.125" style="1" customWidth="1"/>
    <col min="6" max="6" width="8.25" style="1" customWidth="1"/>
    <col min="7" max="7" width="16.25" style="1" customWidth="1"/>
    <col min="8" max="8" width="22.625" style="1" customWidth="1"/>
    <col min="9" max="23" width="8" style="1" customWidth="1"/>
    <col min="24" max="16384" width="12.625" style="1"/>
  </cols>
  <sheetData>
    <row r="1" spans="1:23" ht="15" customHeight="1" x14ac:dyDescent="0.2">
      <c r="A1" s="186" t="s">
        <v>87</v>
      </c>
      <c r="B1" s="186"/>
      <c r="C1" s="186"/>
      <c r="D1" s="186"/>
      <c r="E1" s="186"/>
      <c r="F1" s="186"/>
      <c r="G1" s="186"/>
      <c r="H1" s="186"/>
    </row>
    <row r="2" spans="1:23" ht="15" customHeight="1" x14ac:dyDescent="0.2">
      <c r="A2" s="186" t="s">
        <v>88</v>
      </c>
      <c r="B2" s="186"/>
      <c r="C2" s="186"/>
      <c r="D2" s="186"/>
      <c r="E2" s="186"/>
      <c r="F2" s="186"/>
      <c r="G2" s="186"/>
      <c r="H2" s="186"/>
    </row>
    <row r="3" spans="1:23" ht="15" customHeight="1" x14ac:dyDescent="0.2">
      <c r="A3" s="187" t="s">
        <v>108</v>
      </c>
      <c r="B3" s="187"/>
      <c r="C3" s="187"/>
      <c r="D3" s="187"/>
      <c r="E3" s="187"/>
      <c r="F3" s="187"/>
      <c r="G3" s="187"/>
      <c r="H3" s="187"/>
    </row>
    <row r="4" spans="1:23" ht="15" customHeight="1" thickBot="1" x14ac:dyDescent="0.25"/>
    <row r="5" spans="1:23" ht="20.25" customHeight="1" x14ac:dyDescent="0.2">
      <c r="A5" s="195" t="s">
        <v>0</v>
      </c>
      <c r="B5" s="197" t="s">
        <v>1</v>
      </c>
      <c r="C5" s="197" t="s">
        <v>2</v>
      </c>
      <c r="D5" s="199" t="s">
        <v>3</v>
      </c>
      <c r="E5" s="200"/>
      <c r="F5" s="192" t="s">
        <v>86</v>
      </c>
      <c r="G5" s="192"/>
      <c r="H5" s="193" t="s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2" x14ac:dyDescent="0.2">
      <c r="A6" s="196"/>
      <c r="B6" s="198"/>
      <c r="C6" s="198"/>
      <c r="D6" s="3" t="s">
        <v>4</v>
      </c>
      <c r="E6" s="4" t="s">
        <v>5</v>
      </c>
      <c r="F6" s="5" t="s">
        <v>84</v>
      </c>
      <c r="G6" s="5" t="s">
        <v>85</v>
      </c>
      <c r="H6" s="19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2.75" thickBot="1" x14ac:dyDescent="0.25">
      <c r="A7" s="6">
        <v>1</v>
      </c>
      <c r="B7" s="7">
        <v>2</v>
      </c>
      <c r="C7" s="7">
        <v>3</v>
      </c>
      <c r="D7" s="7">
        <v>4</v>
      </c>
      <c r="E7" s="7">
        <v>5</v>
      </c>
      <c r="F7" s="8">
        <v>6</v>
      </c>
      <c r="G7" s="8">
        <v>7</v>
      </c>
      <c r="H7" s="9">
        <v>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s="13" customFormat="1" ht="14.25" customHeight="1" x14ac:dyDescent="0.2">
      <c r="A8" s="10">
        <v>1</v>
      </c>
      <c r="B8" s="10" t="s">
        <v>7</v>
      </c>
      <c r="C8" s="10">
        <v>36471969</v>
      </c>
      <c r="D8" s="10" t="s">
        <v>8</v>
      </c>
      <c r="E8" s="11">
        <v>43801</v>
      </c>
      <c r="F8" s="29">
        <v>693</v>
      </c>
      <c r="G8" s="30">
        <v>197259299</v>
      </c>
      <c r="H8" s="3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13" customFormat="1" ht="12" x14ac:dyDescent="0.2">
      <c r="A9" s="14">
        <v>2</v>
      </c>
      <c r="B9" s="14" t="s">
        <v>9</v>
      </c>
      <c r="C9" s="14">
        <v>30202681</v>
      </c>
      <c r="D9" s="14" t="s">
        <v>10</v>
      </c>
      <c r="E9" s="15">
        <v>43816</v>
      </c>
      <c r="F9" s="32"/>
      <c r="G9" s="33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13" customFormat="1" ht="12" x14ac:dyDescent="0.2">
      <c r="A10" s="14">
        <v>3</v>
      </c>
      <c r="B10" s="14" t="s">
        <v>11</v>
      </c>
      <c r="C10" s="14">
        <v>33129683</v>
      </c>
      <c r="D10" s="14" t="s">
        <v>12</v>
      </c>
      <c r="E10" s="15">
        <v>43846</v>
      </c>
      <c r="F10" s="32">
        <v>165</v>
      </c>
      <c r="G10" s="33">
        <v>634828192</v>
      </c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13" customFormat="1" ht="12" x14ac:dyDescent="0.2">
      <c r="A11" s="14">
        <v>4</v>
      </c>
      <c r="B11" s="14" t="s">
        <v>11</v>
      </c>
      <c r="C11" s="14">
        <v>33129683</v>
      </c>
      <c r="D11" s="14" t="s">
        <v>13</v>
      </c>
      <c r="E11" s="15">
        <v>43846</v>
      </c>
      <c r="F11" s="32">
        <v>8</v>
      </c>
      <c r="G11" s="33">
        <v>21565613</v>
      </c>
      <c r="H11" s="34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s="13" customFormat="1" ht="12" x14ac:dyDescent="0.2">
      <c r="A12" s="14">
        <v>5</v>
      </c>
      <c r="B12" s="14" t="s">
        <v>11</v>
      </c>
      <c r="C12" s="14">
        <v>33129683</v>
      </c>
      <c r="D12" s="14" t="s">
        <v>14</v>
      </c>
      <c r="E12" s="15">
        <v>43846</v>
      </c>
      <c r="F12" s="32"/>
      <c r="G12" s="33"/>
      <c r="H12" s="34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s="13" customFormat="1" ht="12" x14ac:dyDescent="0.2">
      <c r="A13" s="14">
        <v>6</v>
      </c>
      <c r="B13" s="14" t="s">
        <v>15</v>
      </c>
      <c r="C13" s="14"/>
      <c r="D13" s="14" t="s">
        <v>16</v>
      </c>
      <c r="E13" s="15">
        <v>43851</v>
      </c>
      <c r="F13" s="32"/>
      <c r="G13" s="33"/>
      <c r="H13" s="34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s="13" customFormat="1" ht="12.75" customHeight="1" x14ac:dyDescent="0.2">
      <c r="A14" s="14">
        <v>7</v>
      </c>
      <c r="B14" s="14" t="s">
        <v>17</v>
      </c>
      <c r="C14" s="14">
        <v>36558211</v>
      </c>
      <c r="D14" s="14" t="s">
        <v>18</v>
      </c>
      <c r="E14" s="15">
        <v>43881</v>
      </c>
      <c r="F14" s="32">
        <v>105</v>
      </c>
      <c r="G14" s="33">
        <v>32534125.149999999</v>
      </c>
      <c r="H14" s="34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s="13" customFormat="1" ht="12" x14ac:dyDescent="0.2">
      <c r="A15" s="14">
        <v>8</v>
      </c>
      <c r="B15" s="14" t="s">
        <v>19</v>
      </c>
      <c r="C15" s="14">
        <v>33578130</v>
      </c>
      <c r="D15" s="14" t="s">
        <v>20</v>
      </c>
      <c r="E15" s="15">
        <v>43896</v>
      </c>
      <c r="F15" s="32">
        <v>11</v>
      </c>
      <c r="G15" s="33">
        <v>10890000</v>
      </c>
      <c r="H15" s="3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s="13" customFormat="1" ht="12" x14ac:dyDescent="0.2">
      <c r="A16" s="14">
        <v>9</v>
      </c>
      <c r="B16" s="14" t="s">
        <v>21</v>
      </c>
      <c r="C16" s="14">
        <v>36949031</v>
      </c>
      <c r="D16" s="14" t="s">
        <v>22</v>
      </c>
      <c r="E16" s="15">
        <v>43913</v>
      </c>
      <c r="F16" s="32"/>
      <c r="G16" s="33"/>
      <c r="H16" s="34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s="13" customFormat="1" ht="12" x14ac:dyDescent="0.2">
      <c r="A17" s="14">
        <v>10</v>
      </c>
      <c r="B17" s="14" t="s">
        <v>23</v>
      </c>
      <c r="C17" s="14">
        <v>37388051</v>
      </c>
      <c r="D17" s="14" t="s">
        <v>24</v>
      </c>
      <c r="E17" s="15">
        <v>43908</v>
      </c>
      <c r="F17" s="32"/>
      <c r="G17" s="33"/>
      <c r="H17" s="34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s="13" customFormat="1" ht="12" x14ac:dyDescent="0.2">
      <c r="A18" s="14">
        <v>11</v>
      </c>
      <c r="B18" s="14" t="s">
        <v>25</v>
      </c>
      <c r="C18" s="14">
        <v>43049065</v>
      </c>
      <c r="D18" s="14" t="s">
        <v>26</v>
      </c>
      <c r="E18" s="15">
        <v>43923</v>
      </c>
      <c r="F18" s="32"/>
      <c r="G18" s="33"/>
      <c r="H18" s="34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s="13" customFormat="1" ht="12" x14ac:dyDescent="0.2">
      <c r="A19" s="14">
        <v>12</v>
      </c>
      <c r="B19" s="14" t="s">
        <v>27</v>
      </c>
      <c r="C19" s="14">
        <v>37652652</v>
      </c>
      <c r="D19" s="14" t="s">
        <v>28</v>
      </c>
      <c r="E19" s="15">
        <v>43949</v>
      </c>
      <c r="F19" s="32">
        <v>28</v>
      </c>
      <c r="G19" s="33">
        <v>17317000</v>
      </c>
      <c r="H19" s="34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s="13" customFormat="1" ht="12" x14ac:dyDescent="0.2">
      <c r="A20" s="14">
        <v>13</v>
      </c>
      <c r="B20" s="14" t="s">
        <v>29</v>
      </c>
      <c r="C20" s="14">
        <v>38805743</v>
      </c>
      <c r="D20" s="14" t="s">
        <v>30</v>
      </c>
      <c r="E20" s="15">
        <v>43973</v>
      </c>
      <c r="F20" s="32"/>
      <c r="G20" s="33"/>
      <c r="H20" s="34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s="13" customFormat="1" ht="12" x14ac:dyDescent="0.2">
      <c r="A21" s="14">
        <v>14</v>
      </c>
      <c r="B21" s="14" t="s">
        <v>31</v>
      </c>
      <c r="C21" s="14">
        <v>22918017</v>
      </c>
      <c r="D21" s="14" t="s">
        <v>32</v>
      </c>
      <c r="E21" s="15">
        <v>43993</v>
      </c>
      <c r="F21" s="32">
        <v>1</v>
      </c>
      <c r="G21" s="33">
        <v>125000</v>
      </c>
      <c r="H21" s="34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s="13" customFormat="1" ht="12" x14ac:dyDescent="0.2">
      <c r="A22" s="14">
        <v>15</v>
      </c>
      <c r="B22" s="14" t="s">
        <v>33</v>
      </c>
      <c r="C22" s="14">
        <v>41975723</v>
      </c>
      <c r="D22" s="14" t="s">
        <v>34</v>
      </c>
      <c r="E22" s="15">
        <v>43999</v>
      </c>
      <c r="F22" s="32">
        <v>104</v>
      </c>
      <c r="G22" s="33">
        <v>6641500</v>
      </c>
      <c r="H22" s="34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s="13" customFormat="1" ht="12" x14ac:dyDescent="0.2">
      <c r="A23" s="14">
        <v>16</v>
      </c>
      <c r="B23" s="14" t="s">
        <v>35</v>
      </c>
      <c r="C23" s="14"/>
      <c r="D23" s="14" t="s">
        <v>36</v>
      </c>
      <c r="E23" s="15">
        <v>44004</v>
      </c>
      <c r="F23" s="32"/>
      <c r="G23" s="33"/>
      <c r="H23" s="34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s="13" customFormat="1" ht="12" x14ac:dyDescent="0.2">
      <c r="A24" s="14">
        <v>17</v>
      </c>
      <c r="B24" s="14" t="s">
        <v>37</v>
      </c>
      <c r="C24" s="14"/>
      <c r="D24" s="14" t="s">
        <v>38</v>
      </c>
      <c r="E24" s="15">
        <v>44004</v>
      </c>
      <c r="F24" s="32"/>
      <c r="G24" s="33"/>
      <c r="H24" s="34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s="13" customFormat="1" ht="15" customHeight="1" x14ac:dyDescent="0.2">
      <c r="A25" s="14">
        <v>18</v>
      </c>
      <c r="B25" s="14" t="s">
        <v>39</v>
      </c>
      <c r="C25" s="14">
        <v>1860124</v>
      </c>
      <c r="D25" s="14" t="s">
        <v>40</v>
      </c>
      <c r="E25" s="15">
        <v>44013</v>
      </c>
      <c r="F25" s="32">
        <v>69</v>
      </c>
      <c r="G25" s="33">
        <v>31253400</v>
      </c>
      <c r="H25" s="34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s="13" customFormat="1" ht="13.5" customHeight="1" x14ac:dyDescent="0.2">
      <c r="A26" s="14">
        <v>19</v>
      </c>
      <c r="B26" s="14" t="s">
        <v>41</v>
      </c>
      <c r="C26" s="14"/>
      <c r="D26" s="14" t="s">
        <v>42</v>
      </c>
      <c r="E26" s="15">
        <v>44040</v>
      </c>
      <c r="F26" s="32"/>
      <c r="G26" s="33"/>
      <c r="H26" s="34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s="13" customFormat="1" ht="15.75" customHeight="1" x14ac:dyDescent="0.2">
      <c r="A27" s="14">
        <v>20</v>
      </c>
      <c r="B27" s="14" t="s">
        <v>43</v>
      </c>
      <c r="C27" s="14">
        <v>41491091</v>
      </c>
      <c r="D27" s="14" t="s">
        <v>44</v>
      </c>
      <c r="E27" s="15">
        <v>44041</v>
      </c>
      <c r="F27" s="32"/>
      <c r="G27" s="33"/>
      <c r="H27" s="34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s="13" customFormat="1" ht="15.75" customHeight="1" x14ac:dyDescent="0.2">
      <c r="A28" s="14">
        <v>21</v>
      </c>
      <c r="B28" s="14" t="s">
        <v>103</v>
      </c>
      <c r="C28" s="14"/>
      <c r="D28" s="14" t="s">
        <v>45</v>
      </c>
      <c r="E28" s="15">
        <v>44041</v>
      </c>
      <c r="F28" s="32"/>
      <c r="G28" s="33"/>
      <c r="H28" s="34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s="13" customFormat="1" ht="15.75" customHeight="1" x14ac:dyDescent="0.2">
      <c r="A29" s="16">
        <v>22</v>
      </c>
      <c r="B29" s="16" t="s">
        <v>46</v>
      </c>
      <c r="C29" s="16"/>
      <c r="D29" s="16" t="s">
        <v>47</v>
      </c>
      <c r="E29" s="17">
        <v>44050</v>
      </c>
      <c r="F29" s="32"/>
      <c r="G29" s="33"/>
      <c r="H29" s="38" t="s">
        <v>48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s="13" customFormat="1" ht="15.75" customHeight="1" x14ac:dyDescent="0.2">
      <c r="A30" s="14">
        <v>23</v>
      </c>
      <c r="B30" s="14" t="s">
        <v>49</v>
      </c>
      <c r="C30" s="14">
        <v>32942027</v>
      </c>
      <c r="D30" s="14" t="s">
        <v>50</v>
      </c>
      <c r="E30" s="15">
        <v>44050</v>
      </c>
      <c r="F30" s="32"/>
      <c r="G30" s="33"/>
      <c r="H30" s="34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s="13" customFormat="1" ht="15.75" customHeight="1" x14ac:dyDescent="0.2">
      <c r="A31" s="14">
        <v>24</v>
      </c>
      <c r="B31" s="14" t="s">
        <v>51</v>
      </c>
      <c r="C31" s="14">
        <v>152307</v>
      </c>
      <c r="D31" s="14" t="s">
        <v>52</v>
      </c>
      <c r="E31" s="15">
        <v>44056</v>
      </c>
      <c r="F31" s="32"/>
      <c r="G31" s="33"/>
      <c r="H31" s="34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s="13" customFormat="1" ht="15.75" customHeight="1" x14ac:dyDescent="0.2">
      <c r="A32" s="14">
        <v>25</v>
      </c>
      <c r="B32" s="14" t="s">
        <v>53</v>
      </c>
      <c r="C32" s="14"/>
      <c r="D32" s="14" t="s">
        <v>54</v>
      </c>
      <c r="E32" s="15">
        <v>44056</v>
      </c>
      <c r="F32" s="32"/>
      <c r="G32" s="33"/>
      <c r="H32" s="34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s="13" customFormat="1" ht="15.75" customHeight="1" x14ac:dyDescent="0.2">
      <c r="A33" s="14">
        <v>26</v>
      </c>
      <c r="B33" s="14" t="s">
        <v>55</v>
      </c>
      <c r="C33" s="14">
        <v>37693620</v>
      </c>
      <c r="D33" s="14" t="s">
        <v>56</v>
      </c>
      <c r="E33" s="15">
        <v>44062</v>
      </c>
      <c r="F33" s="32"/>
      <c r="G33" s="33"/>
      <c r="H33" s="34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s="13" customFormat="1" ht="15.75" customHeight="1" x14ac:dyDescent="0.2">
      <c r="A34" s="14">
        <v>27</v>
      </c>
      <c r="B34" s="14" t="s">
        <v>104</v>
      </c>
      <c r="C34" s="14">
        <v>43487250</v>
      </c>
      <c r="D34" s="14" t="s">
        <v>57</v>
      </c>
      <c r="E34" s="15">
        <v>44075</v>
      </c>
      <c r="F34" s="32"/>
      <c r="G34" s="33"/>
      <c r="H34" s="34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s="13" customFormat="1" ht="15.75" customHeight="1" x14ac:dyDescent="0.2">
      <c r="A35" s="14">
        <v>28</v>
      </c>
      <c r="B35" s="14" t="s">
        <v>58</v>
      </c>
      <c r="C35" s="14">
        <v>43392205</v>
      </c>
      <c r="D35" s="14" t="s">
        <v>59</v>
      </c>
      <c r="E35" s="15">
        <v>44075</v>
      </c>
      <c r="F35" s="32"/>
      <c r="G35" s="33"/>
      <c r="H35" s="34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s="13" customFormat="1" ht="15.75" customHeight="1" x14ac:dyDescent="0.2">
      <c r="A36" s="14">
        <v>29</v>
      </c>
      <c r="B36" s="14" t="s">
        <v>60</v>
      </c>
      <c r="C36" s="14">
        <v>37776041</v>
      </c>
      <c r="D36" s="14" t="s">
        <v>61</v>
      </c>
      <c r="E36" s="15">
        <v>44077</v>
      </c>
      <c r="F36" s="32"/>
      <c r="G36" s="33"/>
      <c r="H36" s="34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s="13" customFormat="1" ht="15.75" customHeight="1" x14ac:dyDescent="0.2">
      <c r="A37" s="14">
        <v>30</v>
      </c>
      <c r="B37" s="14" t="s">
        <v>62</v>
      </c>
      <c r="C37" s="14">
        <v>34304684</v>
      </c>
      <c r="D37" s="14" t="s">
        <v>63</v>
      </c>
      <c r="E37" s="15">
        <v>44077</v>
      </c>
      <c r="F37" s="32"/>
      <c r="G37" s="33"/>
      <c r="H37" s="34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s="13" customFormat="1" ht="15.75" customHeight="1" x14ac:dyDescent="0.2">
      <c r="A38" s="14">
        <v>31</v>
      </c>
      <c r="B38" s="14" t="s">
        <v>64</v>
      </c>
      <c r="C38" s="14">
        <v>37278275</v>
      </c>
      <c r="D38" s="14" t="s">
        <v>65</v>
      </c>
      <c r="E38" s="15">
        <v>44077</v>
      </c>
      <c r="F38" s="32"/>
      <c r="G38" s="33"/>
      <c r="H38" s="34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s="13" customFormat="1" ht="15.75" customHeight="1" x14ac:dyDescent="0.2">
      <c r="A39" s="14">
        <v>32</v>
      </c>
      <c r="B39" s="14" t="s">
        <v>66</v>
      </c>
      <c r="C39" s="14">
        <v>36997462</v>
      </c>
      <c r="D39" s="14" t="s">
        <v>67</v>
      </c>
      <c r="E39" s="15">
        <v>44077</v>
      </c>
      <c r="F39" s="32"/>
      <c r="G39" s="33"/>
      <c r="H39" s="34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s="13" customFormat="1" ht="15.75" customHeight="1" x14ac:dyDescent="0.2">
      <c r="A40" s="14">
        <v>33</v>
      </c>
      <c r="B40" s="14" t="s">
        <v>68</v>
      </c>
      <c r="C40" s="14">
        <v>34652597</v>
      </c>
      <c r="D40" s="14" t="s">
        <v>69</v>
      </c>
      <c r="E40" s="15">
        <v>44075</v>
      </c>
      <c r="F40" s="32"/>
      <c r="G40" s="33"/>
      <c r="H40" s="34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s="13" customFormat="1" ht="15.75" customHeight="1" x14ac:dyDescent="0.2">
      <c r="A41" s="14">
        <v>34</v>
      </c>
      <c r="B41" s="14" t="s">
        <v>70</v>
      </c>
      <c r="C41" s="14">
        <v>38919648</v>
      </c>
      <c r="D41" s="14" t="s">
        <v>71</v>
      </c>
      <c r="E41" s="15">
        <v>44097</v>
      </c>
      <c r="F41" s="32"/>
      <c r="G41" s="33"/>
      <c r="H41" s="34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s="13" customFormat="1" ht="15.75" customHeight="1" x14ac:dyDescent="0.2">
      <c r="A42" s="14">
        <v>35</v>
      </c>
      <c r="B42" s="14" t="s">
        <v>72</v>
      </c>
      <c r="C42" s="14">
        <v>25024800</v>
      </c>
      <c r="D42" s="14" t="s">
        <v>73</v>
      </c>
      <c r="E42" s="15">
        <v>44134</v>
      </c>
      <c r="F42" s="32"/>
      <c r="G42" s="33"/>
      <c r="H42" s="34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5.75" customHeight="1" x14ac:dyDescent="0.2">
      <c r="A43" s="18">
        <v>36</v>
      </c>
      <c r="B43" s="18" t="s">
        <v>74</v>
      </c>
      <c r="C43" s="18"/>
      <c r="D43" s="18" t="s">
        <v>75</v>
      </c>
      <c r="E43" s="18"/>
      <c r="F43" s="32"/>
      <c r="G43" s="33"/>
      <c r="H43" s="4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2">
      <c r="A44" s="19">
        <v>37</v>
      </c>
      <c r="B44" s="19" t="s">
        <v>76</v>
      </c>
      <c r="C44" s="19">
        <v>43638494</v>
      </c>
      <c r="D44" s="19" t="s">
        <v>77</v>
      </c>
      <c r="E44" s="20">
        <v>44147</v>
      </c>
      <c r="F44" s="32">
        <v>1</v>
      </c>
      <c r="G44" s="33">
        <v>461000</v>
      </c>
      <c r="H44" s="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" customHeight="1" x14ac:dyDescent="0.2">
      <c r="A45" s="19">
        <v>38</v>
      </c>
      <c r="B45" s="19" t="s">
        <v>78</v>
      </c>
      <c r="C45" s="19">
        <v>41166316</v>
      </c>
      <c r="D45" s="19" t="s">
        <v>79</v>
      </c>
      <c r="E45" s="20">
        <v>44154</v>
      </c>
      <c r="F45" s="32"/>
      <c r="G45" s="33"/>
      <c r="H45" s="4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">
      <c r="A46" s="19">
        <v>39</v>
      </c>
      <c r="B46" s="19" t="s">
        <v>80</v>
      </c>
      <c r="C46" s="19">
        <v>41387607</v>
      </c>
      <c r="D46" s="19" t="s">
        <v>81</v>
      </c>
      <c r="E46" s="20">
        <v>44155</v>
      </c>
      <c r="F46" s="32"/>
      <c r="G46" s="33"/>
      <c r="H46" s="4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2">
      <c r="A47" s="21">
        <v>40</v>
      </c>
      <c r="B47" s="21" t="s">
        <v>105</v>
      </c>
      <c r="C47" s="21">
        <v>41909645</v>
      </c>
      <c r="D47" s="21" t="s">
        <v>82</v>
      </c>
      <c r="E47" s="22">
        <v>44158</v>
      </c>
      <c r="F47" s="32"/>
      <c r="G47" s="33"/>
      <c r="H47" s="4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2">
      <c r="A48" s="23">
        <v>41</v>
      </c>
      <c r="B48" s="23" t="s">
        <v>106</v>
      </c>
      <c r="C48" s="23">
        <v>43220804</v>
      </c>
      <c r="D48" s="23" t="s">
        <v>83</v>
      </c>
      <c r="E48" s="24">
        <v>44195</v>
      </c>
      <c r="F48" s="32"/>
      <c r="G48" s="33"/>
      <c r="H48" s="14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">
      <c r="A49" s="23">
        <v>42</v>
      </c>
      <c r="B49" s="23" t="s">
        <v>107</v>
      </c>
      <c r="C49" s="23">
        <v>30088807</v>
      </c>
      <c r="D49" s="23" t="s">
        <v>90</v>
      </c>
      <c r="E49" s="24">
        <v>44195</v>
      </c>
      <c r="F49" s="32">
        <v>17</v>
      </c>
      <c r="G49" s="33">
        <v>4027900</v>
      </c>
      <c r="H49" s="14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">
      <c r="A50" s="23">
        <v>43</v>
      </c>
      <c r="B50" s="19" t="s">
        <v>109</v>
      </c>
      <c r="C50" s="23">
        <v>43708964</v>
      </c>
      <c r="D50" s="23" t="s">
        <v>110</v>
      </c>
      <c r="E50" s="121">
        <v>44207</v>
      </c>
      <c r="F50" s="32">
        <v>2</v>
      </c>
      <c r="G50" s="33">
        <v>710500</v>
      </c>
      <c r="H50" s="14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2">
      <c r="A51" s="23">
        <v>44</v>
      </c>
      <c r="B51" s="23" t="s">
        <v>119</v>
      </c>
      <c r="C51" s="23">
        <v>32394383</v>
      </c>
      <c r="D51" s="23" t="s">
        <v>112</v>
      </c>
      <c r="E51" s="121">
        <v>44211</v>
      </c>
      <c r="F51" s="32">
        <v>2</v>
      </c>
      <c r="G51" s="33">
        <v>328500</v>
      </c>
      <c r="H51" s="14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2">
      <c r="A52" s="23">
        <v>45</v>
      </c>
      <c r="B52" s="23" t="s">
        <v>113</v>
      </c>
      <c r="C52" s="23">
        <v>38017293</v>
      </c>
      <c r="D52" s="23" t="s">
        <v>114</v>
      </c>
      <c r="E52" s="121">
        <v>44228</v>
      </c>
      <c r="F52" s="32">
        <v>1</v>
      </c>
      <c r="G52" s="33">
        <v>453000</v>
      </c>
      <c r="H52" s="2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">
      <c r="A53" s="23">
        <v>46</v>
      </c>
      <c r="B53" s="23" t="s">
        <v>117</v>
      </c>
      <c r="C53" s="23">
        <v>2769707919</v>
      </c>
      <c r="D53" s="23" t="s">
        <v>120</v>
      </c>
      <c r="E53" s="121">
        <v>44237</v>
      </c>
      <c r="F53" s="32"/>
      <c r="G53" s="33"/>
      <c r="H53" s="14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thickBot="1" x14ac:dyDescent="0.25">
      <c r="A54" s="23">
        <v>47</v>
      </c>
      <c r="B54" s="23" t="s">
        <v>118</v>
      </c>
      <c r="C54" s="23">
        <v>40215283</v>
      </c>
      <c r="D54" s="23" t="s">
        <v>121</v>
      </c>
      <c r="E54" s="121">
        <v>44252</v>
      </c>
      <c r="F54" s="32">
        <v>4</v>
      </c>
      <c r="G54" s="33">
        <v>2693000</v>
      </c>
      <c r="H54" s="14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22.5" customHeight="1" thickBot="1" x14ac:dyDescent="0.25">
      <c r="A55" s="105"/>
      <c r="B55" s="106" t="s">
        <v>89</v>
      </c>
      <c r="C55" s="107"/>
      <c r="D55" s="107"/>
      <c r="E55" s="107"/>
      <c r="F55" s="108">
        <f>SUM(F8:F54)</f>
        <v>1211</v>
      </c>
      <c r="G55" s="109">
        <f>SUM(G8:G54)</f>
        <v>961088029.14999998</v>
      </c>
      <c r="H55" s="11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">
      <c r="A56" s="25"/>
      <c r="B56" s="25"/>
      <c r="C56" s="25"/>
      <c r="D56" s="25"/>
      <c r="E56" s="25"/>
      <c r="F56" s="25"/>
      <c r="G56" s="25"/>
      <c r="H56" s="2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">
      <c r="A57" s="25"/>
      <c r="B57" s="25"/>
      <c r="C57" s="25"/>
      <c r="D57" s="25"/>
      <c r="E57" s="25"/>
      <c r="F57" s="25"/>
      <c r="G57" s="25"/>
      <c r="H57" s="2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">
      <c r="A58" s="25"/>
      <c r="B58" s="25"/>
      <c r="C58" s="25"/>
      <c r="D58" s="25"/>
      <c r="E58" s="25"/>
      <c r="F58" s="25"/>
      <c r="G58" s="25"/>
      <c r="H58" s="2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">
      <c r="A59" s="25"/>
      <c r="B59" s="25"/>
      <c r="C59" s="25"/>
      <c r="D59" s="25"/>
      <c r="E59" s="25"/>
      <c r="F59" s="25"/>
      <c r="G59" s="25"/>
      <c r="H59" s="2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">
      <c r="A60" s="25"/>
      <c r="B60" s="25"/>
      <c r="C60" s="25"/>
      <c r="D60" s="25"/>
      <c r="E60" s="25"/>
      <c r="F60" s="25"/>
      <c r="G60" s="25"/>
      <c r="H60" s="2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">
      <c r="A61" s="25"/>
      <c r="B61" s="25"/>
      <c r="C61" s="25"/>
      <c r="D61" s="25"/>
      <c r="E61" s="25"/>
      <c r="F61" s="25"/>
      <c r="G61" s="25"/>
      <c r="H61" s="2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">
      <c r="A62" s="26"/>
      <c r="B62" s="26"/>
      <c r="C62" s="26"/>
      <c r="D62" s="26"/>
      <c r="E62" s="26"/>
      <c r="F62" s="26"/>
      <c r="G62" s="2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">
      <c r="A63" s="26"/>
      <c r="B63" s="26"/>
      <c r="C63" s="26"/>
      <c r="D63" s="26"/>
      <c r="E63" s="26"/>
      <c r="F63" s="26"/>
      <c r="G63" s="2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">
      <c r="A64" s="26"/>
      <c r="B64" s="26"/>
      <c r="C64" s="26"/>
      <c r="D64" s="26"/>
      <c r="E64" s="26"/>
      <c r="F64" s="26"/>
      <c r="G64" s="2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">
      <c r="A65" s="26"/>
      <c r="B65" s="26"/>
      <c r="C65" s="26"/>
      <c r="D65" s="26"/>
      <c r="E65" s="26"/>
      <c r="F65" s="26"/>
      <c r="G65" s="2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">
      <c r="A66" s="26"/>
      <c r="B66" s="26"/>
      <c r="C66" s="26"/>
      <c r="D66" s="26"/>
      <c r="E66" s="26"/>
      <c r="F66" s="26"/>
      <c r="G66" s="2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">
      <c r="A67" s="26"/>
      <c r="B67" s="26"/>
      <c r="C67" s="26"/>
      <c r="D67" s="26"/>
      <c r="E67" s="26"/>
      <c r="F67" s="26"/>
      <c r="G67" s="2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">
      <c r="A68" s="26"/>
      <c r="B68" s="26"/>
      <c r="C68" s="26"/>
      <c r="D68" s="26"/>
      <c r="E68" s="26"/>
      <c r="F68" s="26"/>
      <c r="G68" s="2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">
      <c r="A69" s="26"/>
      <c r="B69" s="26"/>
      <c r="C69" s="26"/>
      <c r="D69" s="26"/>
      <c r="E69" s="26"/>
      <c r="F69" s="26"/>
      <c r="G69" s="2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">
      <c r="A70" s="26"/>
      <c r="B70" s="26"/>
      <c r="C70" s="26"/>
      <c r="D70" s="26"/>
      <c r="E70" s="26"/>
      <c r="F70" s="26"/>
      <c r="G70" s="2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">
      <c r="A71" s="26"/>
      <c r="B71" s="26"/>
      <c r="C71" s="26"/>
      <c r="D71" s="26"/>
      <c r="E71" s="26"/>
      <c r="F71" s="26"/>
      <c r="G71" s="2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">
      <c r="A72" s="26"/>
      <c r="B72" s="26"/>
      <c r="C72" s="26"/>
      <c r="D72" s="26"/>
      <c r="E72" s="26"/>
      <c r="F72" s="26"/>
      <c r="G72" s="2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">
      <c r="A73" s="26"/>
      <c r="B73" s="26"/>
      <c r="C73" s="26"/>
      <c r="D73" s="26"/>
      <c r="E73" s="26"/>
      <c r="F73" s="26"/>
      <c r="G73" s="2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">
      <c r="A74" s="26"/>
      <c r="B74" s="26"/>
      <c r="C74" s="26"/>
      <c r="D74" s="26"/>
      <c r="E74" s="26"/>
      <c r="F74" s="26"/>
      <c r="G74" s="2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">
      <c r="A75" s="26"/>
      <c r="B75" s="26"/>
      <c r="C75" s="26"/>
      <c r="D75" s="26"/>
      <c r="E75" s="26"/>
      <c r="F75" s="26"/>
      <c r="G75" s="2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">
      <c r="A76" s="26"/>
      <c r="B76" s="26"/>
      <c r="C76" s="26"/>
      <c r="D76" s="26"/>
      <c r="E76" s="26"/>
      <c r="F76" s="26"/>
      <c r="G76" s="2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">
      <c r="A77" s="26"/>
      <c r="B77" s="26"/>
      <c r="C77" s="26"/>
      <c r="D77" s="26"/>
      <c r="E77" s="26"/>
      <c r="F77" s="26"/>
      <c r="G77" s="2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">
      <c r="A78" s="26"/>
      <c r="B78" s="26"/>
      <c r="C78" s="26"/>
      <c r="D78" s="26"/>
      <c r="E78" s="26"/>
      <c r="F78" s="26"/>
      <c r="G78" s="2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">
      <c r="A79" s="26"/>
      <c r="B79" s="26"/>
      <c r="C79" s="26"/>
      <c r="D79" s="26"/>
      <c r="E79" s="26"/>
      <c r="F79" s="26"/>
      <c r="G79" s="2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">
      <c r="A80" s="26"/>
      <c r="B80" s="26"/>
      <c r="C80" s="26"/>
      <c r="D80" s="26"/>
      <c r="E80" s="26"/>
      <c r="F80" s="26"/>
      <c r="G80" s="2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">
      <c r="A81" s="26"/>
      <c r="B81" s="26"/>
      <c r="C81" s="26"/>
      <c r="D81" s="26"/>
      <c r="E81" s="26"/>
      <c r="F81" s="26"/>
      <c r="G81" s="2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">
      <c r="A82" s="26"/>
      <c r="B82" s="26"/>
      <c r="C82" s="26"/>
      <c r="D82" s="26"/>
      <c r="E82" s="26"/>
      <c r="F82" s="26"/>
      <c r="G82" s="2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">
      <c r="A83" s="26"/>
      <c r="B83" s="26"/>
      <c r="C83" s="26"/>
      <c r="D83" s="26"/>
      <c r="E83" s="26"/>
      <c r="F83" s="26"/>
      <c r="G83" s="2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">
      <c r="A84" s="26"/>
      <c r="B84" s="26"/>
      <c r="C84" s="26"/>
      <c r="D84" s="26"/>
      <c r="E84" s="26"/>
      <c r="F84" s="26"/>
      <c r="G84" s="2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">
      <c r="A85" s="26"/>
      <c r="B85" s="26"/>
      <c r="C85" s="26"/>
      <c r="D85" s="26"/>
      <c r="E85" s="26"/>
      <c r="F85" s="26"/>
      <c r="G85" s="2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">
      <c r="A86" s="26"/>
      <c r="B86" s="26"/>
      <c r="C86" s="26"/>
      <c r="D86" s="26"/>
      <c r="E86" s="26"/>
      <c r="F86" s="26"/>
      <c r="G86" s="2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">
      <c r="A87" s="26"/>
      <c r="B87" s="26"/>
      <c r="C87" s="26"/>
      <c r="D87" s="26"/>
      <c r="E87" s="26"/>
      <c r="F87" s="26"/>
      <c r="G87" s="2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">
      <c r="A88" s="26"/>
      <c r="B88" s="26"/>
      <c r="C88" s="26"/>
      <c r="D88" s="26"/>
      <c r="E88" s="26"/>
      <c r="F88" s="26"/>
      <c r="G88" s="2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">
      <c r="A89" s="26"/>
      <c r="B89" s="26"/>
      <c r="C89" s="26"/>
      <c r="D89" s="26"/>
      <c r="E89" s="26"/>
      <c r="F89" s="26"/>
      <c r="G89" s="2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">
      <c r="A90" s="26"/>
      <c r="B90" s="26"/>
      <c r="C90" s="26"/>
      <c r="D90" s="26"/>
      <c r="E90" s="26"/>
      <c r="F90" s="26"/>
      <c r="G90" s="2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">
      <c r="A91" s="26"/>
      <c r="B91" s="26"/>
      <c r="C91" s="26"/>
      <c r="D91" s="26"/>
      <c r="E91" s="26"/>
      <c r="F91" s="26"/>
      <c r="G91" s="2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">
      <c r="A92" s="26"/>
      <c r="B92" s="26"/>
      <c r="C92" s="26"/>
      <c r="D92" s="26"/>
      <c r="E92" s="26"/>
      <c r="F92" s="26"/>
      <c r="G92" s="2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">
      <c r="A93" s="26"/>
      <c r="B93" s="26"/>
      <c r="C93" s="26"/>
      <c r="D93" s="26"/>
      <c r="E93" s="26"/>
      <c r="F93" s="26"/>
      <c r="G93" s="2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">
      <c r="A94" s="26"/>
      <c r="B94" s="26"/>
      <c r="C94" s="26"/>
      <c r="D94" s="26"/>
      <c r="E94" s="26"/>
      <c r="F94" s="26"/>
      <c r="G94" s="2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">
      <c r="A95" s="26"/>
      <c r="B95" s="26"/>
      <c r="C95" s="26"/>
      <c r="D95" s="26"/>
      <c r="E95" s="26"/>
      <c r="F95" s="26"/>
      <c r="G95" s="2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">
      <c r="A96" s="26"/>
      <c r="B96" s="26"/>
      <c r="C96" s="26"/>
      <c r="D96" s="26"/>
      <c r="E96" s="26"/>
      <c r="F96" s="26"/>
      <c r="G96" s="2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ht="15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</sheetData>
  <sheetProtection password="C761" sheet="1" objects="1" scenarios="1" selectLockedCells="1" selectUnlockedCells="1"/>
  <mergeCells count="9">
    <mergeCell ref="A1:H1"/>
    <mergeCell ref="A2:H2"/>
    <mergeCell ref="A3:H3"/>
    <mergeCell ref="A5:A6"/>
    <mergeCell ref="B5:B6"/>
    <mergeCell ref="C5:C6"/>
    <mergeCell ref="D5:E5"/>
    <mergeCell ref="F5:G5"/>
    <mergeCell ref="H5:H6"/>
  </mergeCells>
  <printOptions horizontalCentered="1"/>
  <pageMargins left="0.23622047244094491" right="0.23622047244094491" top="0.94488188976377963" bottom="0.74803149606299213" header="0.31496062992125984" footer="0.31496062992125984"/>
  <pageSetup paperSize="9" orientation="landscape" r:id="rId1"/>
  <headerFooter>
    <oddHeader>&amp;L&amp;G&amp;RСтаном на 28.02.2021</oddHeader>
    <oddFooter>&amp;LВиконав: Олексій Морев&amp;RСторінка &amp;P з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0"/>
  <sheetViews>
    <sheetView showGridLines="0" zoomScaleNormal="100" workbookViewId="0">
      <selection activeCell="H20" sqref="H20"/>
    </sheetView>
  </sheetViews>
  <sheetFormatPr defaultColWidth="12.625" defaultRowHeight="15" customHeight="1" x14ac:dyDescent="0.2"/>
  <cols>
    <col min="1" max="1" width="3.625" style="1" customWidth="1"/>
    <col min="2" max="2" width="31" style="1" customWidth="1"/>
    <col min="3" max="3" width="10.375" style="1" customWidth="1"/>
    <col min="4" max="4" width="13.125" style="1" customWidth="1"/>
    <col min="5" max="5" width="10.125" style="1" customWidth="1"/>
    <col min="6" max="6" width="8.25" style="1" customWidth="1"/>
    <col min="7" max="7" width="16.25" style="1" customWidth="1"/>
    <col min="8" max="8" width="22.625" style="1" customWidth="1"/>
    <col min="9" max="23" width="8" style="1" customWidth="1"/>
    <col min="24" max="16384" width="12.625" style="1"/>
  </cols>
  <sheetData>
    <row r="1" spans="1:23" ht="15" customHeight="1" x14ac:dyDescent="0.2">
      <c r="A1" s="186" t="s">
        <v>87</v>
      </c>
      <c r="B1" s="186"/>
      <c r="C1" s="186"/>
      <c r="D1" s="186"/>
      <c r="E1" s="186"/>
      <c r="F1" s="186"/>
      <c r="G1" s="186"/>
      <c r="H1" s="186"/>
    </row>
    <row r="2" spans="1:23" ht="15" customHeight="1" x14ac:dyDescent="0.2">
      <c r="A2" s="186" t="s">
        <v>88</v>
      </c>
      <c r="B2" s="186"/>
      <c r="C2" s="186"/>
      <c r="D2" s="186"/>
      <c r="E2" s="186"/>
      <c r="F2" s="186"/>
      <c r="G2" s="186"/>
      <c r="H2" s="186"/>
    </row>
    <row r="3" spans="1:23" ht="15" customHeight="1" x14ac:dyDescent="0.2">
      <c r="A3" s="187" t="s">
        <v>122</v>
      </c>
      <c r="B3" s="187"/>
      <c r="C3" s="187"/>
      <c r="D3" s="187"/>
      <c r="E3" s="187"/>
      <c r="F3" s="187"/>
      <c r="G3" s="187"/>
      <c r="H3" s="187"/>
    </row>
    <row r="4" spans="1:23" ht="15" customHeight="1" thickBot="1" x14ac:dyDescent="0.25"/>
    <row r="5" spans="1:23" ht="20.25" customHeight="1" x14ac:dyDescent="0.2">
      <c r="A5" s="195" t="s">
        <v>0</v>
      </c>
      <c r="B5" s="197" t="s">
        <v>1</v>
      </c>
      <c r="C5" s="197" t="s">
        <v>2</v>
      </c>
      <c r="D5" s="199" t="s">
        <v>3</v>
      </c>
      <c r="E5" s="200"/>
      <c r="F5" s="192" t="s">
        <v>86</v>
      </c>
      <c r="G5" s="192"/>
      <c r="H5" s="193" t="s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2" x14ac:dyDescent="0.2">
      <c r="A6" s="196"/>
      <c r="B6" s="198"/>
      <c r="C6" s="198"/>
      <c r="D6" s="3" t="s">
        <v>4</v>
      </c>
      <c r="E6" s="4" t="s">
        <v>5</v>
      </c>
      <c r="F6" s="5" t="s">
        <v>84</v>
      </c>
      <c r="G6" s="5" t="s">
        <v>85</v>
      </c>
      <c r="H6" s="19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2.75" thickBot="1" x14ac:dyDescent="0.25">
      <c r="A7" s="6">
        <v>1</v>
      </c>
      <c r="B7" s="7">
        <v>2</v>
      </c>
      <c r="C7" s="7">
        <v>3</v>
      </c>
      <c r="D7" s="7">
        <v>4</v>
      </c>
      <c r="E7" s="7">
        <v>5</v>
      </c>
      <c r="F7" s="8">
        <v>6</v>
      </c>
      <c r="G7" s="8">
        <v>7</v>
      </c>
      <c r="H7" s="9">
        <v>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s="13" customFormat="1" ht="14.25" customHeight="1" x14ac:dyDescent="0.2">
      <c r="A8" s="10">
        <v>1</v>
      </c>
      <c r="B8" s="10" t="s">
        <v>7</v>
      </c>
      <c r="C8" s="10">
        <v>36471969</v>
      </c>
      <c r="D8" s="10" t="s">
        <v>8</v>
      </c>
      <c r="E8" s="11">
        <v>43801</v>
      </c>
      <c r="F8" s="29">
        <v>464</v>
      </c>
      <c r="G8" s="30">
        <v>142081195.72999999</v>
      </c>
      <c r="H8" s="3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13" customFormat="1" ht="12" x14ac:dyDescent="0.2">
      <c r="A9" s="14">
        <v>2</v>
      </c>
      <c r="B9" s="14" t="s">
        <v>9</v>
      </c>
      <c r="C9" s="14">
        <v>30202681</v>
      </c>
      <c r="D9" s="14" t="s">
        <v>10</v>
      </c>
      <c r="E9" s="15">
        <v>43816</v>
      </c>
      <c r="F9" s="32"/>
      <c r="G9" s="33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13" customFormat="1" ht="12" x14ac:dyDescent="0.2">
      <c r="A10" s="14">
        <v>3</v>
      </c>
      <c r="B10" s="14" t="s">
        <v>11</v>
      </c>
      <c r="C10" s="14">
        <v>33129683</v>
      </c>
      <c r="D10" s="14" t="s">
        <v>12</v>
      </c>
      <c r="E10" s="15">
        <v>43846</v>
      </c>
      <c r="F10" s="32">
        <v>23</v>
      </c>
      <c r="G10" s="33">
        <v>528149702.64999998</v>
      </c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13" customFormat="1" ht="12" x14ac:dyDescent="0.2">
      <c r="A11" s="14">
        <v>4</v>
      </c>
      <c r="B11" s="14" t="s">
        <v>11</v>
      </c>
      <c r="C11" s="14">
        <v>33129683</v>
      </c>
      <c r="D11" s="14" t="s">
        <v>13</v>
      </c>
      <c r="E11" s="15">
        <v>43846</v>
      </c>
      <c r="F11" s="32">
        <v>3</v>
      </c>
      <c r="G11" s="33">
        <v>10168779</v>
      </c>
      <c r="H11" s="34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s="13" customFormat="1" ht="12" x14ac:dyDescent="0.2">
      <c r="A12" s="14">
        <v>5</v>
      </c>
      <c r="B12" s="14" t="s">
        <v>11</v>
      </c>
      <c r="C12" s="14">
        <v>33129683</v>
      </c>
      <c r="D12" s="14" t="s">
        <v>14</v>
      </c>
      <c r="E12" s="15">
        <v>43846</v>
      </c>
      <c r="F12" s="32"/>
      <c r="G12" s="33"/>
      <c r="H12" s="34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s="13" customFormat="1" ht="12" x14ac:dyDescent="0.2">
      <c r="A13" s="14">
        <v>6</v>
      </c>
      <c r="B13" s="14" t="s">
        <v>15</v>
      </c>
      <c r="C13" s="14"/>
      <c r="D13" s="14" t="s">
        <v>16</v>
      </c>
      <c r="E13" s="15">
        <v>43851</v>
      </c>
      <c r="F13" s="32"/>
      <c r="G13" s="33"/>
      <c r="H13" s="34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s="13" customFormat="1" ht="12.75" customHeight="1" x14ac:dyDescent="0.2">
      <c r="A14" s="14">
        <v>7</v>
      </c>
      <c r="B14" s="14" t="s">
        <v>17</v>
      </c>
      <c r="C14" s="14">
        <v>36558211</v>
      </c>
      <c r="D14" s="14" t="s">
        <v>18</v>
      </c>
      <c r="E14" s="15">
        <v>43881</v>
      </c>
      <c r="F14" s="32">
        <v>73</v>
      </c>
      <c r="G14" s="33">
        <v>21482500</v>
      </c>
      <c r="H14" s="34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s="13" customFormat="1" ht="12" x14ac:dyDescent="0.2">
      <c r="A15" s="14">
        <v>8</v>
      </c>
      <c r="B15" s="14" t="s">
        <v>19</v>
      </c>
      <c r="C15" s="14">
        <v>33578130</v>
      </c>
      <c r="D15" s="14" t="s">
        <v>20</v>
      </c>
      <c r="E15" s="15">
        <v>43896</v>
      </c>
      <c r="F15" s="32">
        <v>6</v>
      </c>
      <c r="G15" s="33">
        <v>5940000</v>
      </c>
      <c r="H15" s="3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s="13" customFormat="1" ht="12" x14ac:dyDescent="0.2">
      <c r="A16" s="14">
        <v>9</v>
      </c>
      <c r="B16" s="14" t="s">
        <v>21</v>
      </c>
      <c r="C16" s="14">
        <v>36949031</v>
      </c>
      <c r="D16" s="14" t="s">
        <v>22</v>
      </c>
      <c r="E16" s="15">
        <v>43913</v>
      </c>
      <c r="F16" s="32"/>
      <c r="G16" s="33"/>
      <c r="H16" s="34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s="13" customFormat="1" ht="12" x14ac:dyDescent="0.2">
      <c r="A17" s="14">
        <v>10</v>
      </c>
      <c r="B17" s="14" t="s">
        <v>23</v>
      </c>
      <c r="C17" s="14">
        <v>37388051</v>
      </c>
      <c r="D17" s="14" t="s">
        <v>24</v>
      </c>
      <c r="E17" s="15">
        <v>43908</v>
      </c>
      <c r="F17" s="32"/>
      <c r="G17" s="33"/>
      <c r="H17" s="34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s="13" customFormat="1" ht="12" x14ac:dyDescent="0.2">
      <c r="A18" s="14">
        <v>11</v>
      </c>
      <c r="B18" s="14" t="s">
        <v>25</v>
      </c>
      <c r="C18" s="14">
        <v>43049065</v>
      </c>
      <c r="D18" s="14" t="s">
        <v>26</v>
      </c>
      <c r="E18" s="15">
        <v>43923</v>
      </c>
      <c r="F18" s="32"/>
      <c r="G18" s="33"/>
      <c r="H18" s="34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s="13" customFormat="1" ht="12" x14ac:dyDescent="0.2">
      <c r="A19" s="14">
        <v>12</v>
      </c>
      <c r="B19" s="14" t="s">
        <v>27</v>
      </c>
      <c r="C19" s="14">
        <v>37652652</v>
      </c>
      <c r="D19" s="14" t="s">
        <v>28</v>
      </c>
      <c r="E19" s="15">
        <v>43949</v>
      </c>
      <c r="F19" s="32">
        <v>7</v>
      </c>
      <c r="G19" s="33">
        <v>4199500</v>
      </c>
      <c r="H19" s="34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s="13" customFormat="1" ht="12" x14ac:dyDescent="0.2">
      <c r="A20" s="14">
        <v>13</v>
      </c>
      <c r="B20" s="14" t="s">
        <v>29</v>
      </c>
      <c r="C20" s="14">
        <v>38805743</v>
      </c>
      <c r="D20" s="14" t="s">
        <v>30</v>
      </c>
      <c r="E20" s="15">
        <v>43973</v>
      </c>
      <c r="F20" s="32"/>
      <c r="G20" s="33"/>
      <c r="H20" s="34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s="13" customFormat="1" ht="12" x14ac:dyDescent="0.2">
      <c r="A21" s="14">
        <v>14</v>
      </c>
      <c r="B21" s="14" t="s">
        <v>31</v>
      </c>
      <c r="C21" s="14">
        <v>22918017</v>
      </c>
      <c r="D21" s="14" t="s">
        <v>32</v>
      </c>
      <c r="E21" s="15">
        <v>43993</v>
      </c>
      <c r="F21" s="32"/>
      <c r="G21" s="33"/>
      <c r="H21" s="34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s="13" customFormat="1" ht="12" x14ac:dyDescent="0.2">
      <c r="A22" s="14">
        <v>15</v>
      </c>
      <c r="B22" s="14" t="s">
        <v>33</v>
      </c>
      <c r="C22" s="14">
        <v>41975723</v>
      </c>
      <c r="D22" s="14" t="s">
        <v>34</v>
      </c>
      <c r="E22" s="15">
        <v>43999</v>
      </c>
      <c r="F22" s="32">
        <v>110</v>
      </c>
      <c r="G22" s="33">
        <v>6599000</v>
      </c>
      <c r="H22" s="34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s="13" customFormat="1" ht="12" x14ac:dyDescent="0.2">
      <c r="A23" s="14">
        <v>16</v>
      </c>
      <c r="B23" s="14" t="s">
        <v>35</v>
      </c>
      <c r="C23" s="14"/>
      <c r="D23" s="14" t="s">
        <v>36</v>
      </c>
      <c r="E23" s="15">
        <v>44004</v>
      </c>
      <c r="F23" s="32"/>
      <c r="G23" s="33"/>
      <c r="H23" s="34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s="13" customFormat="1" ht="12" x14ac:dyDescent="0.2">
      <c r="A24" s="14">
        <v>17</v>
      </c>
      <c r="B24" s="14" t="s">
        <v>37</v>
      </c>
      <c r="C24" s="14"/>
      <c r="D24" s="14" t="s">
        <v>38</v>
      </c>
      <c r="E24" s="15">
        <v>44004</v>
      </c>
      <c r="F24" s="32"/>
      <c r="G24" s="33"/>
      <c r="H24" s="34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s="13" customFormat="1" ht="15" customHeight="1" x14ac:dyDescent="0.2">
      <c r="A25" s="14">
        <v>18</v>
      </c>
      <c r="B25" s="14" t="s">
        <v>39</v>
      </c>
      <c r="C25" s="14">
        <v>1860124</v>
      </c>
      <c r="D25" s="14" t="s">
        <v>40</v>
      </c>
      <c r="E25" s="15">
        <v>44013</v>
      </c>
      <c r="F25" s="32">
        <v>37</v>
      </c>
      <c r="G25" s="33">
        <v>12525000</v>
      </c>
      <c r="H25" s="34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s="13" customFormat="1" ht="13.5" customHeight="1" x14ac:dyDescent="0.2">
      <c r="A26" s="14">
        <v>19</v>
      </c>
      <c r="B26" s="14" t="s">
        <v>41</v>
      </c>
      <c r="C26" s="14"/>
      <c r="D26" s="14" t="s">
        <v>42</v>
      </c>
      <c r="E26" s="15">
        <v>44040</v>
      </c>
      <c r="F26" s="32"/>
      <c r="G26" s="33"/>
      <c r="H26" s="34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s="13" customFormat="1" ht="15.75" customHeight="1" x14ac:dyDescent="0.2">
      <c r="A27" s="14">
        <v>20</v>
      </c>
      <c r="B27" s="14" t="s">
        <v>43</v>
      </c>
      <c r="C27" s="14">
        <v>41491091</v>
      </c>
      <c r="D27" s="14" t="s">
        <v>44</v>
      </c>
      <c r="E27" s="15">
        <v>44041</v>
      </c>
      <c r="F27" s="32"/>
      <c r="G27" s="33"/>
      <c r="H27" s="34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s="13" customFormat="1" ht="15.75" customHeight="1" x14ac:dyDescent="0.2">
      <c r="A28" s="14">
        <v>21</v>
      </c>
      <c r="B28" s="14" t="s">
        <v>103</v>
      </c>
      <c r="C28" s="14"/>
      <c r="D28" s="14" t="s">
        <v>45</v>
      </c>
      <c r="E28" s="15">
        <v>44041</v>
      </c>
      <c r="F28" s="32"/>
      <c r="G28" s="33"/>
      <c r="H28" s="34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s="13" customFormat="1" ht="15.75" customHeight="1" x14ac:dyDescent="0.2">
      <c r="A29" s="16">
        <v>22</v>
      </c>
      <c r="B29" s="16" t="s">
        <v>46</v>
      </c>
      <c r="C29" s="16"/>
      <c r="D29" s="16" t="s">
        <v>47</v>
      </c>
      <c r="E29" s="17">
        <v>44050</v>
      </c>
      <c r="F29" s="32"/>
      <c r="G29" s="33"/>
      <c r="H29" s="38" t="s">
        <v>48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s="13" customFormat="1" ht="15.75" customHeight="1" x14ac:dyDescent="0.2">
      <c r="A30" s="14">
        <v>23</v>
      </c>
      <c r="B30" s="14" t="s">
        <v>49</v>
      </c>
      <c r="C30" s="14">
        <v>32942027</v>
      </c>
      <c r="D30" s="14" t="s">
        <v>50</v>
      </c>
      <c r="E30" s="15">
        <v>44050</v>
      </c>
      <c r="F30" s="32"/>
      <c r="G30" s="33"/>
      <c r="H30" s="34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s="13" customFormat="1" ht="15.75" customHeight="1" x14ac:dyDescent="0.2">
      <c r="A31" s="14">
        <v>24</v>
      </c>
      <c r="B31" s="14" t="s">
        <v>51</v>
      </c>
      <c r="C31" s="14">
        <v>152307</v>
      </c>
      <c r="D31" s="14" t="s">
        <v>52</v>
      </c>
      <c r="E31" s="15">
        <v>44056</v>
      </c>
      <c r="F31" s="32">
        <v>4</v>
      </c>
      <c r="G31" s="33">
        <v>44100000</v>
      </c>
      <c r="H31" s="34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s="13" customFormat="1" ht="15.75" customHeight="1" x14ac:dyDescent="0.2">
      <c r="A32" s="14">
        <v>25</v>
      </c>
      <c r="B32" s="14" t="s">
        <v>53</v>
      </c>
      <c r="C32" s="14"/>
      <c r="D32" s="14" t="s">
        <v>54</v>
      </c>
      <c r="E32" s="15">
        <v>44056</v>
      </c>
      <c r="F32" s="32"/>
      <c r="G32" s="33"/>
      <c r="H32" s="34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s="13" customFormat="1" ht="15.75" customHeight="1" x14ac:dyDescent="0.2">
      <c r="A33" s="14">
        <v>26</v>
      </c>
      <c r="B33" s="14" t="s">
        <v>55</v>
      </c>
      <c r="C33" s="14">
        <v>37693620</v>
      </c>
      <c r="D33" s="14" t="s">
        <v>56</v>
      </c>
      <c r="E33" s="15">
        <v>44062</v>
      </c>
      <c r="F33" s="32"/>
      <c r="G33" s="33"/>
      <c r="H33" s="34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s="13" customFormat="1" ht="15.75" customHeight="1" x14ac:dyDescent="0.2">
      <c r="A34" s="14">
        <v>27</v>
      </c>
      <c r="B34" s="14" t="s">
        <v>104</v>
      </c>
      <c r="C34" s="14">
        <v>43487250</v>
      </c>
      <c r="D34" s="14" t="s">
        <v>57</v>
      </c>
      <c r="E34" s="15">
        <v>44075</v>
      </c>
      <c r="F34" s="32"/>
      <c r="G34" s="33"/>
      <c r="H34" s="34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s="13" customFormat="1" ht="15.75" customHeight="1" x14ac:dyDescent="0.2">
      <c r="A35" s="14">
        <v>28</v>
      </c>
      <c r="B35" s="14" t="s">
        <v>58</v>
      </c>
      <c r="C35" s="14">
        <v>43392205</v>
      </c>
      <c r="D35" s="14" t="s">
        <v>59</v>
      </c>
      <c r="E35" s="15">
        <v>44075</v>
      </c>
      <c r="F35" s="32"/>
      <c r="G35" s="33"/>
      <c r="H35" s="34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s="13" customFormat="1" ht="15.75" customHeight="1" x14ac:dyDescent="0.2">
      <c r="A36" s="14">
        <v>29</v>
      </c>
      <c r="B36" s="14" t="s">
        <v>60</v>
      </c>
      <c r="C36" s="14">
        <v>37776041</v>
      </c>
      <c r="D36" s="14" t="s">
        <v>61</v>
      </c>
      <c r="E36" s="15">
        <v>44077</v>
      </c>
      <c r="F36" s="32"/>
      <c r="G36" s="33"/>
      <c r="H36" s="34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s="13" customFormat="1" ht="15.75" customHeight="1" x14ac:dyDescent="0.2">
      <c r="A37" s="14">
        <v>30</v>
      </c>
      <c r="B37" s="14" t="s">
        <v>62</v>
      </c>
      <c r="C37" s="14">
        <v>34304684</v>
      </c>
      <c r="D37" s="14" t="s">
        <v>63</v>
      </c>
      <c r="E37" s="15">
        <v>44077</v>
      </c>
      <c r="F37" s="32"/>
      <c r="G37" s="33"/>
      <c r="H37" s="34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s="13" customFormat="1" ht="15.75" customHeight="1" x14ac:dyDescent="0.2">
      <c r="A38" s="14">
        <v>31</v>
      </c>
      <c r="B38" s="14" t="s">
        <v>64</v>
      </c>
      <c r="C38" s="14">
        <v>37278275</v>
      </c>
      <c r="D38" s="14" t="s">
        <v>65</v>
      </c>
      <c r="E38" s="15">
        <v>44077</v>
      </c>
      <c r="F38" s="32"/>
      <c r="G38" s="33"/>
      <c r="H38" s="34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s="13" customFormat="1" ht="15.75" customHeight="1" x14ac:dyDescent="0.2">
      <c r="A39" s="14">
        <v>32</v>
      </c>
      <c r="B39" s="14" t="s">
        <v>66</v>
      </c>
      <c r="C39" s="14">
        <v>36997462</v>
      </c>
      <c r="D39" s="14" t="s">
        <v>67</v>
      </c>
      <c r="E39" s="15">
        <v>44077</v>
      </c>
      <c r="F39" s="32"/>
      <c r="G39" s="33"/>
      <c r="H39" s="34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s="13" customFormat="1" ht="15.75" customHeight="1" x14ac:dyDescent="0.2">
      <c r="A40" s="14">
        <v>33</v>
      </c>
      <c r="B40" s="14" t="s">
        <v>68</v>
      </c>
      <c r="C40" s="14">
        <v>34652597</v>
      </c>
      <c r="D40" s="14" t="s">
        <v>69</v>
      </c>
      <c r="E40" s="15">
        <v>44075</v>
      </c>
      <c r="F40" s="32"/>
      <c r="G40" s="33"/>
      <c r="H40" s="34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s="13" customFormat="1" ht="15.75" customHeight="1" x14ac:dyDescent="0.2">
      <c r="A41" s="14">
        <v>34</v>
      </c>
      <c r="B41" s="14" t="s">
        <v>70</v>
      </c>
      <c r="C41" s="14">
        <v>38919648</v>
      </c>
      <c r="D41" s="14" t="s">
        <v>71</v>
      </c>
      <c r="E41" s="15">
        <v>44097</v>
      </c>
      <c r="F41" s="32"/>
      <c r="G41" s="33"/>
      <c r="H41" s="34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s="13" customFormat="1" ht="15.75" customHeight="1" x14ac:dyDescent="0.2">
      <c r="A42" s="14">
        <v>35</v>
      </c>
      <c r="B42" s="14" t="s">
        <v>72</v>
      </c>
      <c r="C42" s="14">
        <v>25024800</v>
      </c>
      <c r="D42" s="14" t="s">
        <v>73</v>
      </c>
      <c r="E42" s="15">
        <v>44134</v>
      </c>
      <c r="F42" s="32"/>
      <c r="G42" s="33"/>
      <c r="H42" s="34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5.75" customHeight="1" x14ac:dyDescent="0.2">
      <c r="A43" s="18">
        <v>36</v>
      </c>
      <c r="B43" s="18" t="s">
        <v>74</v>
      </c>
      <c r="C43" s="18"/>
      <c r="D43" s="18" t="s">
        <v>75</v>
      </c>
      <c r="E43" s="18"/>
      <c r="F43" s="32"/>
      <c r="G43" s="33"/>
      <c r="H43" s="4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2">
      <c r="A44" s="19">
        <v>37</v>
      </c>
      <c r="B44" s="19" t="s">
        <v>76</v>
      </c>
      <c r="C44" s="19">
        <v>43638494</v>
      </c>
      <c r="D44" s="19" t="s">
        <v>77</v>
      </c>
      <c r="E44" s="20">
        <v>44147</v>
      </c>
      <c r="F44" s="32">
        <v>2</v>
      </c>
      <c r="G44" s="33">
        <v>1530000</v>
      </c>
      <c r="H44" s="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" customHeight="1" x14ac:dyDescent="0.2">
      <c r="A45" s="19">
        <v>38</v>
      </c>
      <c r="B45" s="19" t="s">
        <v>78</v>
      </c>
      <c r="C45" s="19">
        <v>41166316</v>
      </c>
      <c r="D45" s="19" t="s">
        <v>79</v>
      </c>
      <c r="E45" s="20">
        <v>44154</v>
      </c>
      <c r="F45" s="32"/>
      <c r="G45" s="33"/>
      <c r="H45" s="4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">
      <c r="A46" s="19">
        <v>39</v>
      </c>
      <c r="B46" s="19" t="s">
        <v>80</v>
      </c>
      <c r="C46" s="19">
        <v>41387607</v>
      </c>
      <c r="D46" s="19" t="s">
        <v>81</v>
      </c>
      <c r="E46" s="20">
        <v>44155</v>
      </c>
      <c r="F46" s="32"/>
      <c r="G46" s="33"/>
      <c r="H46" s="4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2">
      <c r="A47" s="21">
        <v>40</v>
      </c>
      <c r="B47" s="21" t="s">
        <v>105</v>
      </c>
      <c r="C47" s="21">
        <v>41909645</v>
      </c>
      <c r="D47" s="21" t="s">
        <v>82</v>
      </c>
      <c r="E47" s="22">
        <v>44158</v>
      </c>
      <c r="F47" s="32"/>
      <c r="G47" s="33"/>
      <c r="H47" s="4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2">
      <c r="A48" s="23">
        <v>41</v>
      </c>
      <c r="B48" s="23" t="s">
        <v>106</v>
      </c>
      <c r="C48" s="23">
        <v>43220804</v>
      </c>
      <c r="D48" s="23" t="s">
        <v>83</v>
      </c>
      <c r="E48" s="24">
        <v>44195</v>
      </c>
      <c r="F48" s="32"/>
      <c r="G48" s="33"/>
      <c r="H48" s="14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">
      <c r="A49" s="23">
        <v>42</v>
      </c>
      <c r="B49" s="23" t="s">
        <v>107</v>
      </c>
      <c r="C49" s="23">
        <v>30088807</v>
      </c>
      <c r="D49" s="23" t="s">
        <v>90</v>
      </c>
      <c r="E49" s="24">
        <v>44195</v>
      </c>
      <c r="F49" s="32">
        <v>16</v>
      </c>
      <c r="G49" s="33">
        <v>4312200</v>
      </c>
      <c r="H49" s="14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">
      <c r="A50" s="23">
        <v>43</v>
      </c>
      <c r="B50" s="19" t="s">
        <v>109</v>
      </c>
      <c r="C50" s="23">
        <v>43708964</v>
      </c>
      <c r="D50" s="23" t="s">
        <v>110</v>
      </c>
      <c r="E50" s="121">
        <v>44207</v>
      </c>
      <c r="F50" s="32"/>
      <c r="G50" s="33"/>
      <c r="H50" s="14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2">
      <c r="A51" s="23">
        <v>44</v>
      </c>
      <c r="B51" s="23" t="s">
        <v>119</v>
      </c>
      <c r="C51" s="23">
        <v>32394383</v>
      </c>
      <c r="D51" s="23" t="s">
        <v>112</v>
      </c>
      <c r="E51" s="121">
        <v>44211</v>
      </c>
      <c r="F51" s="32"/>
      <c r="G51" s="33"/>
      <c r="H51" s="14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2">
      <c r="A52" s="23">
        <v>45</v>
      </c>
      <c r="B52" s="23" t="s">
        <v>113</v>
      </c>
      <c r="C52" s="23">
        <v>38017293</v>
      </c>
      <c r="D52" s="23" t="s">
        <v>114</v>
      </c>
      <c r="E52" s="121">
        <v>44228</v>
      </c>
      <c r="F52" s="32"/>
      <c r="G52" s="33"/>
      <c r="H52" s="2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">
      <c r="A53" s="23">
        <v>46</v>
      </c>
      <c r="B53" s="23" t="s">
        <v>117</v>
      </c>
      <c r="C53" s="23">
        <v>2769707919</v>
      </c>
      <c r="D53" s="23" t="s">
        <v>120</v>
      </c>
      <c r="E53" s="121">
        <v>44237</v>
      </c>
      <c r="F53" s="32"/>
      <c r="G53" s="33"/>
      <c r="H53" s="14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thickBot="1" x14ac:dyDescent="0.25">
      <c r="A54" s="23">
        <v>47</v>
      </c>
      <c r="B54" s="23" t="s">
        <v>118</v>
      </c>
      <c r="C54" s="23">
        <v>40215283</v>
      </c>
      <c r="D54" s="23" t="s">
        <v>121</v>
      </c>
      <c r="E54" s="121">
        <v>44252</v>
      </c>
      <c r="F54" s="32">
        <v>22</v>
      </c>
      <c r="G54" s="33">
        <v>10244000</v>
      </c>
      <c r="H54" s="14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22.5" customHeight="1" thickBot="1" x14ac:dyDescent="0.25">
      <c r="A55" s="105"/>
      <c r="B55" s="106" t="s">
        <v>89</v>
      </c>
      <c r="C55" s="107"/>
      <c r="D55" s="107"/>
      <c r="E55" s="107"/>
      <c r="F55" s="108">
        <f>SUM(F8:F54)</f>
        <v>767</v>
      </c>
      <c r="G55" s="109">
        <f>SUM(G8:G54)</f>
        <v>791331877.38</v>
      </c>
      <c r="H55" s="11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">
      <c r="A56" s="25"/>
      <c r="B56" s="25"/>
      <c r="C56" s="25"/>
      <c r="D56" s="25"/>
      <c r="E56" s="25"/>
      <c r="F56" s="25"/>
      <c r="G56" s="25"/>
      <c r="H56" s="2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">
      <c r="A57" s="25"/>
      <c r="B57" s="25"/>
      <c r="C57" s="25"/>
      <c r="D57" s="25"/>
      <c r="E57" s="25"/>
      <c r="F57" s="25"/>
      <c r="G57" s="25"/>
      <c r="H57" s="2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">
      <c r="A58" s="25"/>
      <c r="B58" s="25"/>
      <c r="C58" s="25"/>
      <c r="D58" s="25"/>
      <c r="E58" s="25"/>
      <c r="F58" s="25"/>
      <c r="G58" s="25"/>
      <c r="H58" s="2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">
      <c r="A59" s="25"/>
      <c r="B59" s="25"/>
      <c r="C59" s="25"/>
      <c r="D59" s="25"/>
      <c r="E59" s="25"/>
      <c r="F59" s="25"/>
      <c r="G59" s="25"/>
      <c r="H59" s="2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">
      <c r="A60" s="25"/>
      <c r="B60" s="25"/>
      <c r="C60" s="25"/>
      <c r="D60" s="25"/>
      <c r="E60" s="25"/>
      <c r="F60" s="25"/>
      <c r="G60" s="25"/>
      <c r="H60" s="2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">
      <c r="A61" s="25"/>
      <c r="B61" s="25"/>
      <c r="C61" s="25"/>
      <c r="D61" s="25"/>
      <c r="E61" s="25"/>
      <c r="F61" s="25"/>
      <c r="G61" s="25"/>
      <c r="H61" s="2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">
      <c r="A62" s="26"/>
      <c r="B62" s="26"/>
      <c r="C62" s="26"/>
      <c r="D62" s="26"/>
      <c r="E62" s="26"/>
      <c r="F62" s="26"/>
      <c r="G62" s="2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">
      <c r="A63" s="26"/>
      <c r="B63" s="26"/>
      <c r="C63" s="26"/>
      <c r="D63" s="26"/>
      <c r="E63" s="26"/>
      <c r="F63" s="26"/>
      <c r="G63" s="2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">
      <c r="A64" s="26"/>
      <c r="B64" s="26"/>
      <c r="C64" s="26"/>
      <c r="D64" s="26"/>
      <c r="E64" s="26"/>
      <c r="F64" s="26"/>
      <c r="G64" s="2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">
      <c r="A65" s="26"/>
      <c r="B65" s="26"/>
      <c r="C65" s="26"/>
      <c r="D65" s="26"/>
      <c r="E65" s="26"/>
      <c r="F65" s="26"/>
      <c r="G65" s="2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">
      <c r="A66" s="26"/>
      <c r="B66" s="26"/>
      <c r="C66" s="26"/>
      <c r="D66" s="26"/>
      <c r="E66" s="26"/>
      <c r="F66" s="26"/>
      <c r="G66" s="2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">
      <c r="A67" s="26"/>
      <c r="B67" s="26"/>
      <c r="C67" s="26"/>
      <c r="D67" s="26"/>
      <c r="E67" s="26"/>
      <c r="F67" s="26"/>
      <c r="G67" s="2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">
      <c r="A68" s="26"/>
      <c r="B68" s="26"/>
      <c r="C68" s="26"/>
      <c r="D68" s="26"/>
      <c r="E68" s="26"/>
      <c r="F68" s="26"/>
      <c r="G68" s="2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">
      <c r="A69" s="26"/>
      <c r="B69" s="26"/>
      <c r="C69" s="26"/>
      <c r="D69" s="26"/>
      <c r="E69" s="26"/>
      <c r="F69" s="26"/>
      <c r="G69" s="2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">
      <c r="A70" s="26"/>
      <c r="B70" s="26"/>
      <c r="C70" s="26"/>
      <c r="D70" s="26"/>
      <c r="E70" s="26"/>
      <c r="F70" s="26"/>
      <c r="G70" s="2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">
      <c r="A71" s="26"/>
      <c r="B71" s="26"/>
      <c r="C71" s="26"/>
      <c r="D71" s="26"/>
      <c r="E71" s="26"/>
      <c r="F71" s="26"/>
      <c r="G71" s="2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">
      <c r="A72" s="26"/>
      <c r="B72" s="26"/>
      <c r="C72" s="26"/>
      <c r="D72" s="26"/>
      <c r="E72" s="26"/>
      <c r="F72" s="26"/>
      <c r="G72" s="2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">
      <c r="A73" s="26"/>
      <c r="B73" s="26"/>
      <c r="C73" s="26"/>
      <c r="D73" s="26"/>
      <c r="E73" s="26"/>
      <c r="F73" s="26"/>
      <c r="G73" s="2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">
      <c r="A74" s="26"/>
      <c r="B74" s="26"/>
      <c r="C74" s="26"/>
      <c r="D74" s="26"/>
      <c r="E74" s="26"/>
      <c r="F74" s="26"/>
      <c r="G74" s="2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">
      <c r="A75" s="26"/>
      <c r="B75" s="26"/>
      <c r="C75" s="26"/>
      <c r="D75" s="26"/>
      <c r="E75" s="26"/>
      <c r="F75" s="26"/>
      <c r="G75" s="2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">
      <c r="A76" s="26"/>
      <c r="B76" s="26"/>
      <c r="C76" s="26"/>
      <c r="D76" s="26"/>
      <c r="E76" s="26"/>
      <c r="F76" s="26"/>
      <c r="G76" s="2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">
      <c r="A77" s="26"/>
      <c r="B77" s="26"/>
      <c r="C77" s="26"/>
      <c r="D77" s="26"/>
      <c r="E77" s="26"/>
      <c r="F77" s="26"/>
      <c r="G77" s="2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">
      <c r="A78" s="26"/>
      <c r="B78" s="26"/>
      <c r="C78" s="26"/>
      <c r="D78" s="26"/>
      <c r="E78" s="26"/>
      <c r="F78" s="26"/>
      <c r="G78" s="2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">
      <c r="A79" s="26"/>
      <c r="B79" s="26"/>
      <c r="C79" s="26"/>
      <c r="D79" s="26"/>
      <c r="E79" s="26"/>
      <c r="F79" s="26"/>
      <c r="G79" s="2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">
      <c r="A80" s="26"/>
      <c r="B80" s="26"/>
      <c r="C80" s="26"/>
      <c r="D80" s="26"/>
      <c r="E80" s="26"/>
      <c r="F80" s="26"/>
      <c r="G80" s="2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">
      <c r="A81" s="26"/>
      <c r="B81" s="26"/>
      <c r="C81" s="26"/>
      <c r="D81" s="26"/>
      <c r="E81" s="26"/>
      <c r="F81" s="26"/>
      <c r="G81" s="2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">
      <c r="A82" s="26"/>
      <c r="B82" s="26"/>
      <c r="C82" s="26"/>
      <c r="D82" s="26"/>
      <c r="E82" s="26"/>
      <c r="F82" s="26"/>
      <c r="G82" s="2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">
      <c r="A83" s="26"/>
      <c r="B83" s="26"/>
      <c r="C83" s="26"/>
      <c r="D83" s="26"/>
      <c r="E83" s="26"/>
      <c r="F83" s="26"/>
      <c r="G83" s="2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">
      <c r="A84" s="26"/>
      <c r="B84" s="26"/>
      <c r="C84" s="26"/>
      <c r="D84" s="26"/>
      <c r="E84" s="26"/>
      <c r="F84" s="26"/>
      <c r="G84" s="2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">
      <c r="A85" s="26"/>
      <c r="B85" s="26"/>
      <c r="C85" s="26"/>
      <c r="D85" s="26"/>
      <c r="E85" s="26"/>
      <c r="F85" s="26"/>
      <c r="G85" s="2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">
      <c r="A86" s="26"/>
      <c r="B86" s="26"/>
      <c r="C86" s="26"/>
      <c r="D86" s="26"/>
      <c r="E86" s="26"/>
      <c r="F86" s="26"/>
      <c r="G86" s="2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">
      <c r="A87" s="26"/>
      <c r="B87" s="26"/>
      <c r="C87" s="26"/>
      <c r="D87" s="26"/>
      <c r="E87" s="26"/>
      <c r="F87" s="26"/>
      <c r="G87" s="2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">
      <c r="A88" s="26"/>
      <c r="B88" s="26"/>
      <c r="C88" s="26"/>
      <c r="D88" s="26"/>
      <c r="E88" s="26"/>
      <c r="F88" s="26"/>
      <c r="G88" s="2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">
      <c r="A89" s="26"/>
      <c r="B89" s="26"/>
      <c r="C89" s="26"/>
      <c r="D89" s="26"/>
      <c r="E89" s="26"/>
      <c r="F89" s="26"/>
      <c r="G89" s="2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">
      <c r="A90" s="26"/>
      <c r="B90" s="26"/>
      <c r="C90" s="26"/>
      <c r="D90" s="26"/>
      <c r="E90" s="26"/>
      <c r="F90" s="26"/>
      <c r="G90" s="2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">
      <c r="A91" s="26"/>
      <c r="B91" s="26"/>
      <c r="C91" s="26"/>
      <c r="D91" s="26"/>
      <c r="E91" s="26"/>
      <c r="F91" s="26"/>
      <c r="G91" s="2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">
      <c r="A92" s="26"/>
      <c r="B92" s="26"/>
      <c r="C92" s="26"/>
      <c r="D92" s="26"/>
      <c r="E92" s="26"/>
      <c r="F92" s="26"/>
      <c r="G92" s="2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">
      <c r="A93" s="26"/>
      <c r="B93" s="26"/>
      <c r="C93" s="26"/>
      <c r="D93" s="26"/>
      <c r="E93" s="26"/>
      <c r="F93" s="26"/>
      <c r="G93" s="2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">
      <c r="A94" s="26"/>
      <c r="B94" s="26"/>
      <c r="C94" s="26"/>
      <c r="D94" s="26"/>
      <c r="E94" s="26"/>
      <c r="F94" s="26"/>
      <c r="G94" s="2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">
      <c r="A95" s="26"/>
      <c r="B95" s="26"/>
      <c r="C95" s="26"/>
      <c r="D95" s="26"/>
      <c r="E95" s="26"/>
      <c r="F95" s="26"/>
      <c r="G95" s="2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">
      <c r="A96" s="26"/>
      <c r="B96" s="26"/>
      <c r="C96" s="26"/>
      <c r="D96" s="26"/>
      <c r="E96" s="26"/>
      <c r="F96" s="26"/>
      <c r="G96" s="2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ht="15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</sheetData>
  <sheetProtection password="C761" sheet="1" objects="1" scenarios="1" selectLockedCells="1" selectUnlockedCells="1"/>
  <mergeCells count="9">
    <mergeCell ref="A1:H1"/>
    <mergeCell ref="A2:H2"/>
    <mergeCell ref="A3:H3"/>
    <mergeCell ref="A5:A6"/>
    <mergeCell ref="B5:B6"/>
    <mergeCell ref="C5:C6"/>
    <mergeCell ref="D5:E5"/>
    <mergeCell ref="F5:G5"/>
    <mergeCell ref="H5:H6"/>
  </mergeCells>
  <conditionalFormatting sqref="F8:F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{0EB3AF3F-E9CA-4FFF-AD85-BA20CBBDEA43}</x14:id>
        </ext>
      </extLst>
    </cfRule>
  </conditionalFormatting>
  <conditionalFormatting sqref="G8:G5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{41E328CC-CC1C-4D52-97AB-B0976D0FB4A0}</x14:id>
        </ext>
      </extLst>
    </cfRule>
  </conditionalFormatting>
  <printOptions horizontalCentered="1"/>
  <pageMargins left="0.23622047244094491" right="0.23622047244094491" top="0.94488188976377963" bottom="0.74803149606299213" header="0.31496062992125984" footer="0.31496062992125984"/>
  <pageSetup paperSize="9" orientation="landscape" r:id="rId1"/>
  <headerFooter>
    <oddHeader>&amp;L&amp;G&amp;RСтаном на 14.03.2021</oddHeader>
    <oddFooter>&amp;LВиконав: Олексій Морев&amp;RСторінка &amp;P з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3AF3F-E9CA-4FFF-AD85-BA20CBBDEA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F8:F54</xm:sqref>
        </x14:conditionalFormatting>
        <x14:conditionalFormatting xmlns:xm="http://schemas.microsoft.com/office/excel/2006/main">
          <x14:cfRule type="dataBar" id="{41E328CC-CC1C-4D52-97AB-B0976D0FB4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G8:G54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4</vt:i4>
      </vt:variant>
      <vt:variant>
        <vt:lpstr>Іменовані діапазони</vt:lpstr>
      </vt:variant>
      <vt:variant>
        <vt:i4>3</vt:i4>
      </vt:variant>
    </vt:vector>
  </HeadingPairs>
  <TitlesOfParts>
    <vt:vector size="7" baseType="lpstr">
      <vt:lpstr>ЗВЕДЕНИЙ</vt:lpstr>
      <vt:lpstr>СІЧЕНЬ</vt:lpstr>
      <vt:lpstr>ЛЮТИЙ</vt:lpstr>
      <vt:lpstr>БЕРЕЗЕНЬ</vt:lpstr>
      <vt:lpstr>БЕРЕЗЕНЬ!OLE_LINK1</vt:lpstr>
      <vt:lpstr>ЛЮТИЙ!OLE_LINK1</vt:lpstr>
      <vt:lpstr>СІЧЕНЬ!OLE_LINK1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Морев</dc:creator>
  <cp:lastModifiedBy>SET</cp:lastModifiedBy>
  <cp:lastPrinted>2021-03-14T22:43:52Z</cp:lastPrinted>
  <dcterms:created xsi:type="dcterms:W3CDTF">2021-01-02T14:43:30Z</dcterms:created>
  <dcterms:modified xsi:type="dcterms:W3CDTF">2021-03-14T22:43:59Z</dcterms:modified>
</cp:coreProperties>
</file>