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DATA\"/>
    </mc:Choice>
  </mc:AlternateContent>
  <xr:revisionPtr revIDLastSave="0" documentId="13_ncr:1_{FFC0A0C9-B04F-4126-A2AC-B8575AC865CC}" xr6:coauthVersionLast="45" xr6:coauthVersionMax="45" xr10:uidLastSave="{00000000-0000-0000-0000-000000000000}"/>
  <bookViews>
    <workbookView xWindow="24" yWindow="24" windowWidth="23016" windowHeight="12336" xr2:uid="{5107526E-A9E5-4E92-940E-64C025AA9FD8}"/>
  </bookViews>
  <sheets>
    <sheet name="Benchmark" sheetId="2" r:id="rId1"/>
    <sheet name="Infiltr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3" i="1"/>
  <c r="J3" i="2"/>
  <c r="J4" i="2"/>
  <c r="J5" i="2"/>
  <c r="J6" i="2"/>
  <c r="J7" i="2"/>
  <c r="J8" i="2"/>
  <c r="J9" i="2"/>
  <c r="J10" i="2"/>
  <c r="B11" i="2"/>
  <c r="G3" i="2"/>
  <c r="M3" i="2" s="1"/>
  <c r="G4" i="2"/>
  <c r="M4" i="2" s="1"/>
  <c r="G5" i="2"/>
  <c r="M5" i="2" s="1"/>
  <c r="G6" i="2"/>
  <c r="M6" i="2" s="1"/>
  <c r="G7" i="2"/>
  <c r="M7" i="2" s="1"/>
  <c r="G8" i="2"/>
  <c r="M8" i="2" s="1"/>
  <c r="G9" i="2"/>
  <c r="M9" i="2" s="1"/>
  <c r="G10" i="2"/>
  <c r="M10" i="2" s="1"/>
  <c r="N3" i="2" l="1"/>
  <c r="N7" i="2"/>
  <c r="N10" i="2" l="1"/>
  <c r="N8" i="2"/>
  <c r="N9" i="2"/>
  <c r="N5" i="2"/>
  <c r="N4" i="2"/>
  <c r="N6" i="2"/>
</calcChain>
</file>

<file path=xl/sharedStrings.xml><?xml version="1.0" encoding="utf-8"?>
<sst xmlns="http://schemas.openxmlformats.org/spreadsheetml/2006/main" count="45" uniqueCount="39">
  <si>
    <t>Test cases</t>
  </si>
  <si>
    <t>Deposit</t>
  </si>
  <si>
    <t>Thickness</t>
  </si>
  <si>
    <t>dZ</t>
  </si>
  <si>
    <t>dT</t>
  </si>
  <si>
    <t>Ksat</t>
  </si>
  <si>
    <t>n</t>
  </si>
  <si>
    <t>α</t>
  </si>
  <si>
    <t>θsat</t>
  </si>
  <si>
    <t>θres</t>
  </si>
  <si>
    <t>Chalk</t>
  </si>
  <si>
    <t>Limestone</t>
  </si>
  <si>
    <t>Sandstone</t>
  </si>
  <si>
    <t>Recharge (mm/s)</t>
  </si>
  <si>
    <t>Recharge (mm/y)</t>
  </si>
  <si>
    <t>Test 1</t>
  </si>
  <si>
    <t>vfront</t>
  </si>
  <si>
    <t>Test 2</t>
  </si>
  <si>
    <t>Test 3</t>
  </si>
  <si>
    <t>Test 4</t>
  </si>
  <si>
    <t>Test 5</t>
  </si>
  <si>
    <t>Test 6</t>
  </si>
  <si>
    <t>Test 7</t>
  </si>
  <si>
    <t>User</t>
  </si>
  <si>
    <t>Real</t>
  </si>
  <si>
    <t>Sys</t>
  </si>
  <si>
    <t>Observations</t>
  </si>
  <si>
    <t>Test 8</t>
  </si>
  <si>
    <t>dZ (m)</t>
  </si>
  <si>
    <t>dZmax(1/(5*α))</t>
  </si>
  <si>
    <t>Ksat (m/s)</t>
  </si>
  <si>
    <t>α (1/m)</t>
  </si>
  <si>
    <t>dTmax (s)</t>
  </si>
  <si>
    <t>dT (s)</t>
  </si>
  <si>
    <t>Test result</t>
  </si>
  <si>
    <t>Tested values</t>
  </si>
  <si>
    <t>Soil  characterization</t>
  </si>
  <si>
    <t>Permeability (m^2)</t>
  </si>
  <si>
    <t>Recharge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</si>
</sst>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1" fontId="0" fillId="3" borderId="0" xfId="0" applyNumberFormat="1" applyFill="1"/>
    <xf numFmtId="11" fontId="0" fillId="0" borderId="0" xfId="0" applyNumberFormat="1"/>
    <xf numFmtId="164" fontId="0" fillId="0" borderId="0" xfId="0" applyNumberFormat="1"/>
    <xf numFmtId="47" fontId="0" fillId="0" borderId="0" xfId="0" applyNumberFormat="1"/>
    <xf numFmtId="165" fontId="0" fillId="3" borderId="0" xfId="0" applyNumberFormat="1" applyFill="1"/>
    <xf numFmtId="2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Test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no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 vs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simulation time (min)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Benchmark!$A$3:$A$10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Benchmark!$A$3:$A$10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Benchmark!$O$3:$O$10</c:f>
              <c:numCache>
                <c:formatCode>mm:ss.0</c:formatCode>
                <c:ptCount val="8"/>
                <c:pt idx="0">
                  <c:v>2.4546296296296295E-4</c:v>
                </c:pt>
                <c:pt idx="1">
                  <c:v>7.4542824074074084E-4</c:v>
                </c:pt>
                <c:pt idx="2">
                  <c:v>2.1586458333333332E-3</c:v>
                </c:pt>
                <c:pt idx="3">
                  <c:v>2.9163425925925923E-3</c:v>
                </c:pt>
                <c:pt idx="4">
                  <c:v>3.8833912037037036E-3</c:v>
                </c:pt>
                <c:pt idx="5">
                  <c:v>4.8258101851851856E-3</c:v>
                </c:pt>
                <c:pt idx="6">
                  <c:v>6.098391203703704E-3</c:v>
                </c:pt>
                <c:pt idx="7">
                  <c:v>7.4214236111111104E-3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A-4850-93D1-86698531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605792"/>
        <c:axId val="649735056"/>
      </c:barChart>
      <c:catAx>
        <c:axId val="6476057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35056"/>
        <c:crosses val="autoZero"/>
        <c:auto val="1"/>
        <c:lblAlgn val="ctr"/>
        <c:lblOffset val="100"/>
        <c:tickMarkSkip val="1"/>
        <c:noMultiLvlLbl val="0"/>
      </c:catAx>
      <c:valAx>
        <c:axId val="649735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0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91440</xdr:rowOff>
    </xdr:from>
    <xdr:to>
      <xdr:col>7</xdr:col>
      <xdr:colOff>906780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95832-C1A0-485B-A8BA-32A9EAF04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10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5761BC-46F8-4A60-9E74-96522091854A}"/>
            </a:ext>
          </a:extLst>
        </xdr:cNvPr>
        <xdr:cNvSpPr txBox="1"/>
      </xdr:nvSpPr>
      <xdr:spPr>
        <a:xfrm>
          <a:off x="6629400" y="19126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52B-54E2-4E96-B6B7-DD5E2A585C0C}">
  <dimension ref="A1:R23"/>
  <sheetViews>
    <sheetView tabSelected="1" workbookViewId="0">
      <selection activeCell="G3" sqref="G3"/>
    </sheetView>
  </sheetViews>
  <sheetFormatPr defaultRowHeight="14.4" x14ac:dyDescent="0.3"/>
  <cols>
    <col min="1" max="1" width="16.33203125" bestFit="1" customWidth="1"/>
    <col min="2" max="2" width="8.77734375" bestFit="1" customWidth="1"/>
    <col min="3" max="3" width="4" bestFit="1" customWidth="1"/>
    <col min="4" max="4" width="7.44140625" customWidth="1"/>
    <col min="5" max="5" width="12" bestFit="1" customWidth="1"/>
    <col min="8" max="8" width="14.88671875" bestFit="1" customWidth="1"/>
    <col min="10" max="10" width="15" bestFit="1" customWidth="1"/>
    <col min="11" max="11" width="6.5546875" bestFit="1" customWidth="1"/>
    <col min="13" max="13" width="13.5546875" bestFit="1" customWidth="1"/>
    <col min="14" max="14" width="12" bestFit="1" customWidth="1"/>
    <col min="20" max="20" width="10.88671875" bestFit="1" customWidth="1"/>
    <col min="21" max="21" width="9.88671875" bestFit="1" customWidth="1"/>
  </cols>
  <sheetData>
    <row r="1" spans="1:18" x14ac:dyDescent="0.3">
      <c r="B1" t="s">
        <v>36</v>
      </c>
      <c r="H1" t="s">
        <v>35</v>
      </c>
      <c r="O1" t="s">
        <v>34</v>
      </c>
    </row>
    <row r="2" spans="1:18" x14ac:dyDescent="0.3">
      <c r="A2" s="1" t="s">
        <v>0</v>
      </c>
      <c r="B2" s="1" t="s">
        <v>30</v>
      </c>
      <c r="C2" s="1" t="s">
        <v>6</v>
      </c>
      <c r="D2" s="2" t="s">
        <v>8</v>
      </c>
      <c r="E2" s="2" t="s">
        <v>9</v>
      </c>
      <c r="F2" s="2" t="s">
        <v>14</v>
      </c>
      <c r="G2" s="2" t="s">
        <v>13</v>
      </c>
      <c r="H2" s="1" t="s">
        <v>2</v>
      </c>
      <c r="I2" s="2" t="s">
        <v>31</v>
      </c>
      <c r="J2" s="2" t="s">
        <v>29</v>
      </c>
      <c r="K2" s="2" t="s">
        <v>28</v>
      </c>
      <c r="L2" s="2" t="s">
        <v>33</v>
      </c>
      <c r="M2" s="2" t="s">
        <v>16</v>
      </c>
      <c r="N2" s="2" t="s">
        <v>32</v>
      </c>
      <c r="O2" s="2" t="s">
        <v>24</v>
      </c>
      <c r="P2" s="2" t="s">
        <v>23</v>
      </c>
      <c r="Q2" s="2" t="s">
        <v>25</v>
      </c>
      <c r="R2" s="2" t="s">
        <v>26</v>
      </c>
    </row>
    <row r="3" spans="1:18" x14ac:dyDescent="0.3">
      <c r="A3" s="3" t="s">
        <v>15</v>
      </c>
      <c r="B3" s="3">
        <v>5.7870400000000001E-6</v>
      </c>
      <c r="C3" s="3">
        <v>1.1000000000000001</v>
      </c>
      <c r="D3" s="3">
        <v>0.29299999999999998</v>
      </c>
      <c r="E3" s="3">
        <v>0</v>
      </c>
      <c r="F3" s="3">
        <v>125</v>
      </c>
      <c r="G3" s="3">
        <f>F3/(1000*24*3600*365)</f>
        <v>3.9637239979705732E-9</v>
      </c>
      <c r="H3" s="3">
        <v>70</v>
      </c>
      <c r="I3" s="3">
        <v>1</v>
      </c>
      <c r="J3" s="6">
        <f>1/(5*I3)</f>
        <v>0.2</v>
      </c>
      <c r="K3" s="6">
        <v>0.2</v>
      </c>
      <c r="L3">
        <v>900</v>
      </c>
      <c r="M3">
        <f>(G3/D3)</f>
        <v>1.3528068252459295E-8</v>
      </c>
      <c r="N3">
        <f>J3/M3</f>
        <v>14784076.800000001</v>
      </c>
      <c r="O3" s="7">
        <v>2.4546296296296295E-4</v>
      </c>
      <c r="P3" s="7">
        <v>2.4387731481481482E-4</v>
      </c>
      <c r="Q3" s="7">
        <v>1.5740740740740742E-6</v>
      </c>
    </row>
    <row r="4" spans="1:18" x14ac:dyDescent="0.3">
      <c r="A4" s="3" t="s">
        <v>17</v>
      </c>
      <c r="B4" s="3">
        <v>5.7870400000000001E-6</v>
      </c>
      <c r="C4" s="3">
        <v>1.1000000000000001</v>
      </c>
      <c r="D4" s="3">
        <v>0.29299999999999998</v>
      </c>
      <c r="E4" s="3">
        <v>0</v>
      </c>
      <c r="F4" s="3">
        <v>125</v>
      </c>
      <c r="G4" s="3">
        <f>F4/(1000*24*3600*365)</f>
        <v>3.9637239979705732E-9</v>
      </c>
      <c r="H4" s="3">
        <v>70</v>
      </c>
      <c r="I4" s="3">
        <v>3</v>
      </c>
      <c r="J4" s="6">
        <f>1/(5*I4)</f>
        <v>6.6666666666666666E-2</v>
      </c>
      <c r="K4" s="6">
        <v>6.6666666666666666E-2</v>
      </c>
      <c r="L4" s="3">
        <v>900</v>
      </c>
      <c r="M4">
        <f>(G4/D4)</f>
        <v>1.3528068252459295E-8</v>
      </c>
      <c r="N4">
        <f>J4/M4</f>
        <v>4928025.5999999996</v>
      </c>
      <c r="O4" s="7">
        <v>7.4542824074074084E-4</v>
      </c>
      <c r="P4" s="7">
        <v>7.4134259259259249E-4</v>
      </c>
      <c r="Q4" s="7">
        <v>2.7777777777777779E-6</v>
      </c>
    </row>
    <row r="5" spans="1:18" x14ac:dyDescent="0.3">
      <c r="A5" s="3" t="s">
        <v>18</v>
      </c>
      <c r="B5" s="3">
        <v>5.7870400000000001E-6</v>
      </c>
      <c r="C5" s="3">
        <v>1.1000000000000001</v>
      </c>
      <c r="D5" s="3">
        <v>0.29299999999999998</v>
      </c>
      <c r="E5" s="3">
        <v>0</v>
      </c>
      <c r="F5" s="3">
        <v>125</v>
      </c>
      <c r="G5" s="3">
        <f>F5/(1000*24*3600*365)</f>
        <v>3.9637239979705732E-9</v>
      </c>
      <c r="H5" s="3">
        <v>70</v>
      </c>
      <c r="I5" s="3">
        <v>5</v>
      </c>
      <c r="J5" s="6">
        <f>1/(5*I5)</f>
        <v>0.04</v>
      </c>
      <c r="K5" s="6">
        <v>0.04</v>
      </c>
      <c r="L5">
        <v>900</v>
      </c>
      <c r="M5">
        <f>(G5/D5)</f>
        <v>1.3528068252459295E-8</v>
      </c>
      <c r="N5">
        <f>J5/M5</f>
        <v>2956815.36</v>
      </c>
      <c r="O5" s="7">
        <v>2.1586458333333332E-3</v>
      </c>
      <c r="P5" s="7">
        <v>2.1507175925925925E-3</v>
      </c>
      <c r="Q5" s="7">
        <v>3.7500000000000001E-6</v>
      </c>
    </row>
    <row r="6" spans="1:18" x14ac:dyDescent="0.3">
      <c r="A6" s="3" t="s">
        <v>19</v>
      </c>
      <c r="B6" s="3">
        <v>5.7870400000000001E-6</v>
      </c>
      <c r="C6" s="3">
        <v>1.1000000000000001</v>
      </c>
      <c r="D6" s="3">
        <v>0.29299999999999998</v>
      </c>
      <c r="E6" s="3">
        <v>0</v>
      </c>
      <c r="F6" s="3">
        <v>125</v>
      </c>
      <c r="G6" s="3">
        <f>F6/(1000*24*3600*365)</f>
        <v>3.9637239979705732E-9</v>
      </c>
      <c r="H6" s="3">
        <v>70</v>
      </c>
      <c r="I6" s="3">
        <v>7</v>
      </c>
      <c r="J6" s="6">
        <f>1/(5*I6)</f>
        <v>2.8571428571428571E-2</v>
      </c>
      <c r="K6" s="6">
        <v>2.8571428571428571E-2</v>
      </c>
      <c r="L6" s="3">
        <v>900</v>
      </c>
      <c r="M6">
        <f>(G6/D6)</f>
        <v>1.3528068252459295E-8</v>
      </c>
      <c r="N6">
        <f>J6/M6</f>
        <v>2112010.9714285713</v>
      </c>
      <c r="O6" s="7">
        <v>2.9163425925925923E-3</v>
      </c>
      <c r="P6" s="7">
        <v>2.8935185185185188E-3</v>
      </c>
      <c r="Q6" s="7">
        <v>1.5046296296296298E-5</v>
      </c>
    </row>
    <row r="7" spans="1:18" x14ac:dyDescent="0.3">
      <c r="A7" s="3" t="s">
        <v>20</v>
      </c>
      <c r="B7" s="3">
        <v>5.7870400000000001E-6</v>
      </c>
      <c r="C7" s="3">
        <v>1.1000000000000001</v>
      </c>
      <c r="D7" s="3">
        <v>0.29299999999999998</v>
      </c>
      <c r="E7" s="3">
        <v>0</v>
      </c>
      <c r="F7" s="3">
        <v>125</v>
      </c>
      <c r="G7" s="3">
        <f>F7/(1000*24*3600*365)</f>
        <v>3.9637239979705732E-9</v>
      </c>
      <c r="H7" s="3">
        <v>70</v>
      </c>
      <c r="I7" s="3">
        <v>9</v>
      </c>
      <c r="J7" s="6">
        <f>1/(5*I7)</f>
        <v>2.2222222222222223E-2</v>
      </c>
      <c r="K7" s="6">
        <v>2.2222222222222223E-2</v>
      </c>
      <c r="L7">
        <v>900</v>
      </c>
      <c r="M7">
        <f>(G7/D7)</f>
        <v>1.3528068252459295E-8</v>
      </c>
      <c r="N7">
        <f>J7/M7</f>
        <v>1642675.2</v>
      </c>
      <c r="O7" s="7">
        <v>3.8833912037037036E-3</v>
      </c>
      <c r="P7" s="7">
        <v>3.8432638888888891E-3</v>
      </c>
      <c r="Q7" s="7">
        <v>2.5925925925925928E-5</v>
      </c>
    </row>
    <row r="8" spans="1:18" x14ac:dyDescent="0.3">
      <c r="A8" s="3" t="s">
        <v>21</v>
      </c>
      <c r="B8" s="3">
        <v>5.7870400000000001E-6</v>
      </c>
      <c r="C8" s="3">
        <v>1.1000000000000001</v>
      </c>
      <c r="D8" s="3">
        <v>0.29299999999999998</v>
      </c>
      <c r="E8" s="3">
        <v>0</v>
      </c>
      <c r="F8" s="3">
        <v>125</v>
      </c>
      <c r="G8" s="3">
        <f>F8/(1000*24*3600*365)</f>
        <v>3.9637239979705732E-9</v>
      </c>
      <c r="H8" s="3">
        <v>70</v>
      </c>
      <c r="I8" s="3">
        <v>11</v>
      </c>
      <c r="J8" s="6">
        <f>1/(5*I8)</f>
        <v>1.8181818181818181E-2</v>
      </c>
      <c r="K8" s="6">
        <v>1.8181818181818181E-2</v>
      </c>
      <c r="L8" s="3">
        <v>900</v>
      </c>
      <c r="M8">
        <f>(G8/D8)</f>
        <v>1.3528068252459295E-8</v>
      </c>
      <c r="N8">
        <f>J8/M8</f>
        <v>1344006.9818181817</v>
      </c>
      <c r="O8" s="7">
        <v>4.8258101851851856E-3</v>
      </c>
      <c r="P8" s="7">
        <v>4.7799537037037038E-3</v>
      </c>
      <c r="Q8" s="7">
        <v>3.3333333333333335E-5</v>
      </c>
    </row>
    <row r="9" spans="1:18" x14ac:dyDescent="0.3">
      <c r="A9" s="3" t="s">
        <v>22</v>
      </c>
      <c r="B9" s="3">
        <v>5.7870400000000001E-6</v>
      </c>
      <c r="C9" s="3">
        <v>1.1000000000000001</v>
      </c>
      <c r="D9" s="3">
        <v>0.29299999999999998</v>
      </c>
      <c r="E9" s="3">
        <v>0</v>
      </c>
      <c r="F9" s="3">
        <v>125</v>
      </c>
      <c r="G9" s="3">
        <f>F9/(1000*24*3600*365)</f>
        <v>3.9637239979705732E-9</v>
      </c>
      <c r="H9" s="3">
        <v>70</v>
      </c>
      <c r="I9" s="3">
        <v>13</v>
      </c>
      <c r="J9" s="6">
        <f>1/(5*I9)</f>
        <v>1.5384615384615385E-2</v>
      </c>
      <c r="K9" s="6">
        <v>1.5384615384615385E-2</v>
      </c>
      <c r="L9">
        <v>900</v>
      </c>
      <c r="M9">
        <f>(G9/D9)</f>
        <v>1.3528068252459295E-8</v>
      </c>
      <c r="N9">
        <f>J9/M9</f>
        <v>1137236.6769230769</v>
      </c>
      <c r="O9" s="7">
        <v>6.098391203703704E-3</v>
      </c>
      <c r="P9" s="7">
        <v>6.0360532407407403E-3</v>
      </c>
      <c r="Q9" s="7">
        <v>4.5740740740740745E-5</v>
      </c>
    </row>
    <row r="10" spans="1:18" x14ac:dyDescent="0.3">
      <c r="A10" s="3" t="s">
        <v>27</v>
      </c>
      <c r="B10" s="3">
        <v>5.7870400000000001E-6</v>
      </c>
      <c r="C10" s="3">
        <v>1.1000000000000001</v>
      </c>
      <c r="D10" s="3">
        <v>0.29299999999999998</v>
      </c>
      <c r="E10" s="3">
        <v>0</v>
      </c>
      <c r="F10" s="3">
        <v>125</v>
      </c>
      <c r="G10" s="3">
        <f>F10/(1000*24*3600*365)</f>
        <v>3.9637239979705732E-9</v>
      </c>
      <c r="H10" s="3">
        <v>70</v>
      </c>
      <c r="I10" s="3">
        <v>15</v>
      </c>
      <c r="J10" s="6">
        <f>1/(5*I10)</f>
        <v>1.3333333333333334E-2</v>
      </c>
      <c r="K10" s="6">
        <v>1.3333333333333334E-2</v>
      </c>
      <c r="L10">
        <v>900</v>
      </c>
      <c r="M10">
        <f>(G10/D10)</f>
        <v>1.3528068252459295E-8</v>
      </c>
      <c r="N10">
        <f>J10/M10</f>
        <v>985605.12</v>
      </c>
      <c r="O10" s="7">
        <v>7.4214236111111104E-3</v>
      </c>
      <c r="P10" s="7">
        <v>7.3282060185185195E-3</v>
      </c>
      <c r="Q10" s="7">
        <v>5.8888888888888889E-5</v>
      </c>
    </row>
    <row r="11" spans="1:18" x14ac:dyDescent="0.3">
      <c r="A11" s="3" t="s">
        <v>37</v>
      </c>
      <c r="B11">
        <f>B3/(1000*981)</f>
        <v>5.8991233435270136E-12</v>
      </c>
    </row>
    <row r="13" spans="1:18" x14ac:dyDescent="0.3">
      <c r="A13" s="1"/>
      <c r="B13" s="2"/>
      <c r="C13" s="1"/>
      <c r="D13" s="2"/>
    </row>
    <row r="14" spans="1:18" x14ac:dyDescent="0.3">
      <c r="A14" s="3"/>
      <c r="B14" s="10"/>
      <c r="C14" s="8"/>
      <c r="D14" s="3"/>
      <c r="K14" s="5"/>
      <c r="L14" s="5"/>
    </row>
    <row r="15" spans="1:18" x14ac:dyDescent="0.3">
      <c r="A15" s="3"/>
      <c r="B15" s="10"/>
      <c r="C15" s="8"/>
      <c r="D15" s="3"/>
    </row>
    <row r="16" spans="1:18" x14ac:dyDescent="0.3">
      <c r="A16" s="3"/>
      <c r="B16" s="10"/>
      <c r="C16" s="8"/>
      <c r="D16" s="3"/>
    </row>
    <row r="17" spans="1:4" x14ac:dyDescent="0.3">
      <c r="A17" s="3"/>
      <c r="B17" s="10"/>
      <c r="C17" s="8"/>
      <c r="D17" s="3"/>
    </row>
    <row r="18" spans="1:4" x14ac:dyDescent="0.3">
      <c r="A18" s="3"/>
      <c r="B18" s="10"/>
      <c r="C18" s="8"/>
      <c r="D18" s="3"/>
    </row>
    <row r="19" spans="1:4" x14ac:dyDescent="0.3">
      <c r="A19" s="3"/>
      <c r="B19" s="10"/>
      <c r="C19" s="8"/>
      <c r="D19" s="3"/>
    </row>
    <row r="20" spans="1:4" x14ac:dyDescent="0.3">
      <c r="A20" s="3"/>
      <c r="B20" s="10"/>
      <c r="C20" s="8"/>
      <c r="D20" s="3"/>
    </row>
    <row r="21" spans="1:4" x14ac:dyDescent="0.3">
      <c r="A21" s="3"/>
      <c r="B21" s="10"/>
      <c r="C21" s="8"/>
      <c r="D21" s="3"/>
    </row>
    <row r="23" spans="1:4" x14ac:dyDescent="0.3">
      <c r="B23" s="9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237E-D3BE-4227-B907-9C353902B901}">
  <dimension ref="A1:K5"/>
  <sheetViews>
    <sheetView workbookViewId="0">
      <selection activeCell="J6" sqref="J6"/>
    </sheetView>
  </sheetViews>
  <sheetFormatPr defaultRowHeight="14.4" x14ac:dyDescent="0.3"/>
  <cols>
    <col min="10" max="10" width="15" bestFit="1" customWidth="1"/>
    <col min="11" max="11" width="14.88671875" bestFit="1" customWidth="1"/>
  </cols>
  <sheetData>
    <row r="1" spans="1:11" x14ac:dyDescent="0.3">
      <c r="A1" t="s">
        <v>0</v>
      </c>
    </row>
    <row r="2" spans="1:1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2" t="s">
        <v>9</v>
      </c>
      <c r="J2" s="2" t="s">
        <v>14</v>
      </c>
      <c r="K2" s="2" t="s">
        <v>38</v>
      </c>
    </row>
    <row r="3" spans="1:11" x14ac:dyDescent="0.3">
      <c r="A3" s="3" t="s">
        <v>10</v>
      </c>
      <c r="B3" s="3">
        <v>70</v>
      </c>
      <c r="C3" s="3">
        <v>0.5</v>
      </c>
      <c r="D3" s="3">
        <v>1</v>
      </c>
      <c r="E3" s="3">
        <v>5.7870400000000001E-6</v>
      </c>
      <c r="F3" s="3">
        <v>1.1000000000000001</v>
      </c>
      <c r="G3" s="3">
        <v>4.4000000000000004</v>
      </c>
      <c r="H3" s="3">
        <v>0.29299999999999998</v>
      </c>
      <c r="I3" s="3">
        <v>0</v>
      </c>
      <c r="J3" s="3">
        <v>125</v>
      </c>
      <c r="K3" s="3">
        <f>J3/(3600*24*366*1000)</f>
        <v>3.952894150981583E-9</v>
      </c>
    </row>
    <row r="4" spans="1:11" x14ac:dyDescent="0.3">
      <c r="A4" s="3" t="s">
        <v>11</v>
      </c>
      <c r="B4" s="3">
        <v>70</v>
      </c>
      <c r="C4" s="3">
        <v>0.5</v>
      </c>
      <c r="D4" s="3">
        <v>1</v>
      </c>
      <c r="E4" s="3">
        <v>9.8100000000000022E-7</v>
      </c>
      <c r="F4" s="3">
        <v>2.5</v>
      </c>
      <c r="G4" s="3">
        <v>3.6499999999999998E-2</v>
      </c>
      <c r="H4" s="3">
        <v>0.12</v>
      </c>
      <c r="I4" s="3">
        <v>2.4E-2</v>
      </c>
      <c r="J4" s="3">
        <v>125</v>
      </c>
      <c r="K4" s="3">
        <f t="shared" ref="K4:K5" si="0">J4/(3600*24*366*1000)</f>
        <v>3.952894150981583E-9</v>
      </c>
    </row>
    <row r="5" spans="1:11" x14ac:dyDescent="0.3">
      <c r="A5" s="3" t="s">
        <v>12</v>
      </c>
      <c r="B5" s="3">
        <v>40</v>
      </c>
      <c r="C5" s="3">
        <v>0.5</v>
      </c>
      <c r="D5" s="3">
        <v>1</v>
      </c>
      <c r="E5" s="4">
        <v>2.08E-6</v>
      </c>
      <c r="F5" s="3">
        <v>1.4</v>
      </c>
      <c r="G5" s="4">
        <v>3.2</v>
      </c>
      <c r="H5" s="3">
        <v>0.22</v>
      </c>
      <c r="I5" s="3">
        <v>0.01</v>
      </c>
      <c r="J5" s="3">
        <v>125</v>
      </c>
      <c r="K5" s="3">
        <f t="shared" si="0"/>
        <v>3.952894150981583E-9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</vt:lpstr>
      <vt:lpstr>Infiltration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Kilic</dc:creator>
  <cp:lastModifiedBy>Deniz Kilic</cp:lastModifiedBy>
  <dcterms:created xsi:type="dcterms:W3CDTF">2020-05-17T20:28:30Z</dcterms:created>
  <dcterms:modified xsi:type="dcterms:W3CDTF">2020-06-03T18:19:54Z</dcterms:modified>
</cp:coreProperties>
</file>