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frze01\DSM\=Agnieszka G=\=Analityka opisowa\Laboratoria\"/>
    </mc:Choice>
  </mc:AlternateContent>
  <xr:revisionPtr revIDLastSave="0" documentId="13_ncr:1_{5EE078EE-9643-4F05-8FAC-44C2EF29A6E9}" xr6:coauthVersionLast="36" xr6:coauthVersionMax="36" xr10:uidLastSave="{00000000-0000-0000-0000-000000000000}"/>
  <bookViews>
    <workbookView xWindow="0" yWindow="0" windowWidth="28800" windowHeight="10425" firstSheet="7" activeTab="14" xr2:uid="{27D04CF8-9DDF-45B4-85C0-CBBA5FC89F27}"/>
  </bookViews>
  <sheets>
    <sheet name="Z1" sheetId="1" r:id="rId1"/>
    <sheet name="Z1odp" sheetId="5" r:id="rId2"/>
    <sheet name="Z1dod1" sheetId="3" r:id="rId3"/>
    <sheet name="Zadanie T" sheetId="6" r:id="rId4"/>
    <sheet name="Zadanie T - rozwiązanie" sheetId="7" r:id="rId5"/>
    <sheet name="Zadanie 3" sheetId="8" r:id="rId6"/>
    <sheet name="Zadanie 3 - rozwiązanie" sheetId="9" r:id="rId7"/>
    <sheet name="Zadanie 4" sheetId="10" r:id="rId8"/>
    <sheet name="Zadanie 4 - rozwiązanie" sheetId="11" r:id="rId9"/>
    <sheet name="Zadanie 4 dni" sheetId="12" r:id="rId10"/>
    <sheet name="Zadanie W" sheetId="13" r:id="rId11"/>
    <sheet name="Zadanie W - rozwiązanie" sheetId="14" r:id="rId12"/>
    <sheet name="Zadanie 6" sheetId="15" r:id="rId13"/>
    <sheet name="Zadanie 6 - rozwiązanie" sheetId="16" r:id="rId14"/>
    <sheet name="Zadanie 7" sheetId="17" r:id="rId15"/>
    <sheet name="Zadanie 7 - rozwiązanie" sheetId="18" r:id="rId16"/>
    <sheet name="Zadanie 8" sheetId="19" r:id="rId17"/>
    <sheet name="Zadanie 8 - rozwiązanie" sheetId="20" r:id="rId18"/>
  </sheets>
  <definedNames>
    <definedName name="_xlnm._FilterDatabase" localSheetId="0" hidden="1">'Z1'!$A$1:$C$1</definedName>
    <definedName name="_xlnm._FilterDatabase" localSheetId="2" hidden="1">Z1dod1!$F$1:$I$207</definedName>
    <definedName name="_xlnm._FilterDatabase" localSheetId="1" hidden="1">Z1odp!$A$1:$E$1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6" l="1"/>
  <c r="B55" i="16"/>
  <c r="B54" i="16"/>
  <c r="M2" i="5"/>
  <c r="L2" i="5"/>
  <c r="R5" i="11" l="1"/>
  <c r="F55" i="16" l="1"/>
  <c r="E55" i="16"/>
  <c r="D55" i="16"/>
  <c r="C55" i="16"/>
  <c r="G54" i="16"/>
  <c r="F54" i="16"/>
  <c r="E54" i="16"/>
  <c r="D54" i="16"/>
  <c r="C54" i="16"/>
  <c r="K16" i="14"/>
  <c r="K15" i="14"/>
  <c r="K14" i="14"/>
  <c r="K13" i="14"/>
  <c r="K12" i="14"/>
  <c r="K11" i="14"/>
  <c r="K10" i="14"/>
  <c r="M3" i="12"/>
  <c r="O402" i="11"/>
  <c r="N402" i="11"/>
  <c r="M402" i="11"/>
  <c r="O401" i="11"/>
  <c r="N401" i="11"/>
  <c r="M401" i="11"/>
  <c r="O400" i="11"/>
  <c r="N400" i="11"/>
  <c r="M400" i="11"/>
  <c r="O399" i="11"/>
  <c r="N399" i="11"/>
  <c r="M399" i="11"/>
  <c r="O398" i="11"/>
  <c r="N398" i="11"/>
  <c r="M398" i="11"/>
  <c r="O397" i="11"/>
  <c r="N397" i="11"/>
  <c r="M397" i="11"/>
  <c r="O396" i="11"/>
  <c r="N396" i="11"/>
  <c r="M396" i="11"/>
  <c r="O395" i="11"/>
  <c r="N395" i="11"/>
  <c r="M395" i="11"/>
  <c r="O394" i="11"/>
  <c r="N394" i="11"/>
  <c r="M394" i="11"/>
  <c r="O393" i="11"/>
  <c r="N393" i="11"/>
  <c r="M393" i="11"/>
  <c r="O392" i="11"/>
  <c r="N392" i="11"/>
  <c r="M392" i="11"/>
  <c r="O391" i="11"/>
  <c r="N391" i="11"/>
  <c r="M391" i="11"/>
  <c r="O390" i="11"/>
  <c r="N390" i="11"/>
  <c r="M390" i="11"/>
  <c r="O389" i="11"/>
  <c r="N389" i="11"/>
  <c r="M389" i="11"/>
  <c r="O388" i="11"/>
  <c r="N388" i="11"/>
  <c r="M388" i="11"/>
  <c r="O387" i="11"/>
  <c r="N387" i="11"/>
  <c r="M387" i="11"/>
  <c r="O386" i="11"/>
  <c r="N386" i="11"/>
  <c r="M386" i="11"/>
  <c r="O385" i="11"/>
  <c r="N385" i="11"/>
  <c r="M385" i="11"/>
  <c r="O384" i="11"/>
  <c r="N384" i="11"/>
  <c r="M384" i="11"/>
  <c r="O383" i="11"/>
  <c r="N383" i="11"/>
  <c r="M383" i="11"/>
  <c r="O382" i="11"/>
  <c r="N382" i="11"/>
  <c r="M382" i="11"/>
  <c r="O381" i="11"/>
  <c r="N381" i="11"/>
  <c r="M381" i="11"/>
  <c r="O380" i="11"/>
  <c r="N380" i="11"/>
  <c r="M380" i="11"/>
  <c r="O379" i="11"/>
  <c r="N379" i="11"/>
  <c r="M379" i="11"/>
  <c r="O378" i="11"/>
  <c r="N378" i="11"/>
  <c r="M378" i="11"/>
  <c r="O377" i="11"/>
  <c r="N377" i="11"/>
  <c r="M377" i="11"/>
  <c r="O376" i="11"/>
  <c r="N376" i="11"/>
  <c r="M376" i="11"/>
  <c r="O375" i="11"/>
  <c r="N375" i="11"/>
  <c r="M375" i="11"/>
  <c r="O374" i="11"/>
  <c r="N374" i="11"/>
  <c r="M374" i="11"/>
  <c r="O373" i="11"/>
  <c r="N373" i="11"/>
  <c r="M373" i="11"/>
  <c r="O372" i="11"/>
  <c r="N372" i="11"/>
  <c r="M372" i="11"/>
  <c r="O371" i="11"/>
  <c r="N371" i="11"/>
  <c r="M371" i="11"/>
  <c r="O370" i="11"/>
  <c r="N370" i="11"/>
  <c r="M370" i="11"/>
  <c r="O369" i="11"/>
  <c r="N369" i="11"/>
  <c r="M369" i="11"/>
  <c r="O368" i="11"/>
  <c r="N368" i="11"/>
  <c r="M368" i="11"/>
  <c r="O367" i="11"/>
  <c r="N367" i="11"/>
  <c r="M367" i="11"/>
  <c r="O366" i="11"/>
  <c r="N366" i="11"/>
  <c r="M366" i="11"/>
  <c r="O365" i="11"/>
  <c r="N365" i="11"/>
  <c r="M365" i="11"/>
  <c r="O364" i="11"/>
  <c r="N364" i="11"/>
  <c r="M364" i="11"/>
  <c r="O363" i="11"/>
  <c r="N363" i="11"/>
  <c r="M363" i="11"/>
  <c r="O362" i="11"/>
  <c r="N362" i="11"/>
  <c r="M362" i="11"/>
  <c r="O361" i="11"/>
  <c r="N361" i="11"/>
  <c r="M361" i="11"/>
  <c r="O360" i="11"/>
  <c r="N360" i="11"/>
  <c r="M360" i="11"/>
  <c r="O359" i="11"/>
  <c r="N359" i="11"/>
  <c r="M359" i="11"/>
  <c r="O358" i="11"/>
  <c r="N358" i="11"/>
  <c r="M358" i="11"/>
  <c r="O357" i="11"/>
  <c r="N357" i="11"/>
  <c r="M357" i="11"/>
  <c r="O356" i="11"/>
  <c r="N356" i="11"/>
  <c r="M356" i="11"/>
  <c r="O355" i="11"/>
  <c r="N355" i="11"/>
  <c r="M355" i="11"/>
  <c r="O354" i="11"/>
  <c r="N354" i="11"/>
  <c r="M354" i="11"/>
  <c r="O353" i="11"/>
  <c r="N353" i="11"/>
  <c r="M353" i="11"/>
  <c r="O352" i="11"/>
  <c r="N352" i="11"/>
  <c r="M352" i="11"/>
  <c r="O351" i="11"/>
  <c r="N351" i="11"/>
  <c r="M351" i="11"/>
  <c r="O350" i="11"/>
  <c r="N350" i="11"/>
  <c r="M350" i="11"/>
  <c r="O349" i="11"/>
  <c r="N349" i="11"/>
  <c r="M349" i="11"/>
  <c r="O348" i="11"/>
  <c r="N348" i="11"/>
  <c r="M348" i="11"/>
  <c r="O347" i="11"/>
  <c r="N347" i="11"/>
  <c r="M347" i="11"/>
  <c r="O346" i="11"/>
  <c r="N346" i="11"/>
  <c r="M346" i="11"/>
  <c r="O345" i="11"/>
  <c r="N345" i="11"/>
  <c r="M345" i="11"/>
  <c r="O344" i="11"/>
  <c r="N344" i="11"/>
  <c r="M344" i="11"/>
  <c r="O343" i="11"/>
  <c r="N343" i="11"/>
  <c r="M343" i="11"/>
  <c r="O342" i="11"/>
  <c r="N342" i="11"/>
  <c r="M342" i="11"/>
  <c r="O341" i="11"/>
  <c r="N341" i="11"/>
  <c r="M341" i="11"/>
  <c r="O340" i="11"/>
  <c r="N340" i="11"/>
  <c r="M340" i="11"/>
  <c r="O339" i="11"/>
  <c r="N339" i="11"/>
  <c r="M339" i="11"/>
  <c r="O338" i="11"/>
  <c r="N338" i="11"/>
  <c r="M338" i="11"/>
  <c r="O337" i="11"/>
  <c r="N337" i="11"/>
  <c r="M337" i="11"/>
  <c r="O336" i="11"/>
  <c r="N336" i="11"/>
  <c r="M336" i="11"/>
  <c r="O335" i="11"/>
  <c r="N335" i="11"/>
  <c r="M335" i="11"/>
  <c r="O334" i="11"/>
  <c r="N334" i="11"/>
  <c r="M334" i="11"/>
  <c r="O333" i="11"/>
  <c r="N333" i="11"/>
  <c r="M333" i="11"/>
  <c r="O332" i="11"/>
  <c r="N332" i="11"/>
  <c r="M332" i="11"/>
  <c r="O331" i="11"/>
  <c r="N331" i="11"/>
  <c r="M331" i="11"/>
  <c r="O330" i="11"/>
  <c r="N330" i="11"/>
  <c r="M330" i="11"/>
  <c r="O329" i="11"/>
  <c r="N329" i="11"/>
  <c r="M329" i="11"/>
  <c r="O328" i="11"/>
  <c r="N328" i="11"/>
  <c r="M328" i="11"/>
  <c r="O327" i="11"/>
  <c r="N327" i="11"/>
  <c r="M327" i="11"/>
  <c r="O326" i="11"/>
  <c r="N326" i="11"/>
  <c r="M326" i="11"/>
  <c r="O325" i="11"/>
  <c r="N325" i="11"/>
  <c r="M325" i="11"/>
  <c r="O324" i="11"/>
  <c r="N324" i="11"/>
  <c r="M324" i="11"/>
  <c r="O323" i="11"/>
  <c r="N323" i="11"/>
  <c r="M323" i="11"/>
  <c r="O322" i="11"/>
  <c r="N322" i="11"/>
  <c r="M322" i="11"/>
  <c r="O321" i="11"/>
  <c r="N321" i="11"/>
  <c r="M321" i="11"/>
  <c r="O320" i="11"/>
  <c r="N320" i="11"/>
  <c r="M320" i="11"/>
  <c r="O319" i="11"/>
  <c r="N319" i="11"/>
  <c r="M319" i="11"/>
  <c r="O318" i="11"/>
  <c r="N318" i="11"/>
  <c r="M318" i="11"/>
  <c r="O317" i="11"/>
  <c r="N317" i="11"/>
  <c r="M317" i="11"/>
  <c r="O316" i="11"/>
  <c r="N316" i="11"/>
  <c r="M316" i="11"/>
  <c r="O315" i="11"/>
  <c r="N315" i="11"/>
  <c r="M315" i="11"/>
  <c r="O314" i="11"/>
  <c r="N314" i="11"/>
  <c r="M314" i="11"/>
  <c r="O313" i="11"/>
  <c r="N313" i="11"/>
  <c r="M313" i="11"/>
  <c r="O312" i="11"/>
  <c r="N312" i="11"/>
  <c r="M312" i="11"/>
  <c r="O311" i="11"/>
  <c r="N311" i="11"/>
  <c r="M311" i="11"/>
  <c r="O310" i="11"/>
  <c r="N310" i="11"/>
  <c r="M310" i="11"/>
  <c r="O309" i="11"/>
  <c r="N309" i="11"/>
  <c r="M309" i="11"/>
  <c r="O308" i="11"/>
  <c r="N308" i="11"/>
  <c r="M308" i="11"/>
  <c r="O307" i="11"/>
  <c r="N307" i="11"/>
  <c r="M307" i="11"/>
  <c r="O306" i="11"/>
  <c r="N306" i="11"/>
  <c r="M306" i="11"/>
  <c r="O305" i="11"/>
  <c r="N305" i="11"/>
  <c r="M305" i="11"/>
  <c r="O304" i="11"/>
  <c r="N304" i="11"/>
  <c r="M304" i="11"/>
  <c r="O303" i="11"/>
  <c r="N303" i="11"/>
  <c r="M303" i="11"/>
  <c r="O302" i="11"/>
  <c r="N302" i="11"/>
  <c r="M302" i="11"/>
  <c r="O301" i="11"/>
  <c r="N301" i="11"/>
  <c r="M301" i="11"/>
  <c r="O300" i="11"/>
  <c r="N300" i="11"/>
  <c r="M300" i="11"/>
  <c r="O299" i="11"/>
  <c r="N299" i="11"/>
  <c r="M299" i="11"/>
  <c r="O298" i="11"/>
  <c r="N298" i="11"/>
  <c r="M298" i="11"/>
  <c r="O297" i="11"/>
  <c r="N297" i="11"/>
  <c r="M297" i="11"/>
  <c r="O296" i="11"/>
  <c r="N296" i="11"/>
  <c r="M296" i="11"/>
  <c r="O295" i="11"/>
  <c r="N295" i="11"/>
  <c r="M295" i="11"/>
  <c r="O294" i="11"/>
  <c r="N294" i="11"/>
  <c r="M294" i="11"/>
  <c r="O293" i="11"/>
  <c r="N293" i="11"/>
  <c r="M293" i="11"/>
  <c r="O292" i="11"/>
  <c r="N292" i="11"/>
  <c r="M292" i="11"/>
  <c r="O291" i="11"/>
  <c r="N291" i="11"/>
  <c r="M291" i="11"/>
  <c r="O290" i="11"/>
  <c r="N290" i="11"/>
  <c r="M290" i="11"/>
  <c r="O289" i="11"/>
  <c r="N289" i="11"/>
  <c r="M289" i="11"/>
  <c r="O288" i="11"/>
  <c r="N288" i="11"/>
  <c r="M288" i="11"/>
  <c r="O287" i="11"/>
  <c r="N287" i="11"/>
  <c r="M287" i="11"/>
  <c r="O286" i="11"/>
  <c r="N286" i="11"/>
  <c r="M286" i="11"/>
  <c r="O285" i="11"/>
  <c r="N285" i="11"/>
  <c r="M285" i="11"/>
  <c r="O284" i="11"/>
  <c r="N284" i="11"/>
  <c r="M284" i="11"/>
  <c r="O283" i="11"/>
  <c r="N283" i="11"/>
  <c r="M283" i="11"/>
  <c r="O282" i="11"/>
  <c r="N282" i="11"/>
  <c r="M282" i="11"/>
  <c r="O281" i="11"/>
  <c r="N281" i="11"/>
  <c r="M281" i="11"/>
  <c r="O280" i="11"/>
  <c r="N280" i="11"/>
  <c r="M280" i="11"/>
  <c r="O279" i="11"/>
  <c r="N279" i="11"/>
  <c r="M279" i="11"/>
  <c r="O278" i="11"/>
  <c r="N278" i="11"/>
  <c r="M278" i="11"/>
  <c r="O277" i="11"/>
  <c r="N277" i="11"/>
  <c r="M277" i="11"/>
  <c r="O276" i="11"/>
  <c r="N276" i="11"/>
  <c r="M276" i="11"/>
  <c r="O275" i="11"/>
  <c r="N275" i="11"/>
  <c r="M275" i="11"/>
  <c r="O274" i="11"/>
  <c r="N274" i="11"/>
  <c r="M274" i="11"/>
  <c r="O273" i="11"/>
  <c r="N273" i="11"/>
  <c r="M273" i="11"/>
  <c r="O272" i="11"/>
  <c r="N272" i="11"/>
  <c r="M272" i="11"/>
  <c r="O271" i="11"/>
  <c r="N271" i="11"/>
  <c r="M271" i="11"/>
  <c r="O270" i="11"/>
  <c r="N270" i="11"/>
  <c r="M270" i="11"/>
  <c r="O269" i="11"/>
  <c r="N269" i="11"/>
  <c r="M269" i="11"/>
  <c r="O268" i="11"/>
  <c r="N268" i="11"/>
  <c r="M268" i="11"/>
  <c r="O267" i="11"/>
  <c r="N267" i="11"/>
  <c r="M267" i="11"/>
  <c r="O266" i="11"/>
  <c r="N266" i="11"/>
  <c r="M266" i="11"/>
  <c r="O265" i="11"/>
  <c r="N265" i="11"/>
  <c r="M265" i="11"/>
  <c r="O264" i="11"/>
  <c r="N264" i="11"/>
  <c r="M264" i="11"/>
  <c r="O263" i="11"/>
  <c r="N263" i="11"/>
  <c r="M263" i="11"/>
  <c r="O262" i="11"/>
  <c r="N262" i="11"/>
  <c r="M262" i="11"/>
  <c r="O261" i="11"/>
  <c r="N261" i="11"/>
  <c r="M261" i="11"/>
  <c r="O260" i="11"/>
  <c r="N260" i="11"/>
  <c r="M260" i="11"/>
  <c r="O259" i="11"/>
  <c r="N259" i="11"/>
  <c r="M259" i="11"/>
  <c r="O258" i="11"/>
  <c r="N258" i="11"/>
  <c r="M258" i="11"/>
  <c r="O257" i="11"/>
  <c r="N257" i="11"/>
  <c r="M257" i="11"/>
  <c r="O256" i="11"/>
  <c r="N256" i="11"/>
  <c r="M256" i="11"/>
  <c r="O255" i="11"/>
  <c r="N255" i="11"/>
  <c r="M255" i="11"/>
  <c r="O254" i="11"/>
  <c r="N254" i="11"/>
  <c r="M254" i="11"/>
  <c r="O253" i="11"/>
  <c r="N253" i="11"/>
  <c r="M253" i="11"/>
  <c r="O252" i="11"/>
  <c r="N252" i="11"/>
  <c r="M252" i="11"/>
  <c r="O251" i="11"/>
  <c r="N251" i="11"/>
  <c r="M251" i="11"/>
  <c r="O250" i="11"/>
  <c r="N250" i="11"/>
  <c r="M250" i="11"/>
  <c r="O249" i="11"/>
  <c r="N249" i="11"/>
  <c r="M249" i="11"/>
  <c r="O248" i="11"/>
  <c r="N248" i="11"/>
  <c r="M248" i="11"/>
  <c r="O247" i="11"/>
  <c r="N247" i="11"/>
  <c r="M247" i="11"/>
  <c r="O246" i="11"/>
  <c r="N246" i="11"/>
  <c r="M246" i="11"/>
  <c r="O245" i="11"/>
  <c r="N245" i="11"/>
  <c r="M245" i="11"/>
  <c r="O244" i="11"/>
  <c r="N244" i="11"/>
  <c r="M244" i="11"/>
  <c r="O243" i="11"/>
  <c r="N243" i="11"/>
  <c r="M243" i="11"/>
  <c r="O242" i="11"/>
  <c r="N242" i="11"/>
  <c r="M242" i="11"/>
  <c r="O241" i="11"/>
  <c r="N241" i="11"/>
  <c r="M241" i="11"/>
  <c r="O240" i="11"/>
  <c r="N240" i="11"/>
  <c r="M240" i="11"/>
  <c r="O239" i="11"/>
  <c r="N239" i="11"/>
  <c r="M239" i="11"/>
  <c r="O238" i="11"/>
  <c r="N238" i="11"/>
  <c r="M238" i="11"/>
  <c r="O237" i="11"/>
  <c r="N237" i="11"/>
  <c r="M237" i="11"/>
  <c r="O236" i="11"/>
  <c r="N236" i="11"/>
  <c r="M236" i="11"/>
  <c r="O235" i="11"/>
  <c r="N235" i="11"/>
  <c r="M235" i="11"/>
  <c r="O234" i="11"/>
  <c r="N234" i="11"/>
  <c r="M234" i="11"/>
  <c r="O233" i="11"/>
  <c r="N233" i="11"/>
  <c r="M233" i="11"/>
  <c r="O232" i="11"/>
  <c r="N232" i="11"/>
  <c r="M232" i="11"/>
  <c r="O231" i="11"/>
  <c r="N231" i="11"/>
  <c r="M231" i="11"/>
  <c r="O230" i="11"/>
  <c r="N230" i="11"/>
  <c r="M230" i="11"/>
  <c r="O229" i="11"/>
  <c r="N229" i="11"/>
  <c r="M229" i="11"/>
  <c r="O228" i="11"/>
  <c r="N228" i="11"/>
  <c r="M228" i="11"/>
  <c r="O227" i="11"/>
  <c r="N227" i="11"/>
  <c r="M227" i="11"/>
  <c r="O226" i="11"/>
  <c r="N226" i="11"/>
  <c r="M226" i="11"/>
  <c r="O225" i="11"/>
  <c r="N225" i="11"/>
  <c r="M225" i="11"/>
  <c r="O224" i="11"/>
  <c r="N224" i="11"/>
  <c r="M224" i="11"/>
  <c r="O223" i="11"/>
  <c r="N223" i="11"/>
  <c r="M223" i="11"/>
  <c r="O222" i="11"/>
  <c r="N222" i="11"/>
  <c r="M222" i="11"/>
  <c r="O221" i="11"/>
  <c r="N221" i="11"/>
  <c r="M221" i="11"/>
  <c r="O220" i="11"/>
  <c r="N220" i="11"/>
  <c r="M220" i="11"/>
  <c r="O219" i="11"/>
  <c r="N219" i="11"/>
  <c r="M219" i="11"/>
  <c r="O218" i="11"/>
  <c r="N218" i="11"/>
  <c r="M218" i="11"/>
  <c r="O217" i="11"/>
  <c r="N217" i="11"/>
  <c r="M217" i="11"/>
  <c r="O216" i="11"/>
  <c r="N216" i="11"/>
  <c r="M216" i="11"/>
  <c r="O215" i="11"/>
  <c r="N215" i="11"/>
  <c r="M215" i="11"/>
  <c r="O214" i="11"/>
  <c r="N214" i="11"/>
  <c r="M214" i="11"/>
  <c r="O213" i="11"/>
  <c r="N213" i="11"/>
  <c r="M213" i="11"/>
  <c r="O212" i="11"/>
  <c r="N212" i="11"/>
  <c r="M212" i="11"/>
  <c r="O211" i="11"/>
  <c r="N211" i="11"/>
  <c r="M211" i="11"/>
  <c r="O210" i="11"/>
  <c r="N210" i="11"/>
  <c r="M210" i="11"/>
  <c r="O209" i="11"/>
  <c r="N209" i="11"/>
  <c r="M209" i="11"/>
  <c r="O208" i="11"/>
  <c r="N208" i="11"/>
  <c r="M208" i="11"/>
  <c r="O207" i="11"/>
  <c r="N207" i="11"/>
  <c r="M207" i="11"/>
  <c r="O206" i="11"/>
  <c r="N206" i="11"/>
  <c r="M206" i="11"/>
  <c r="O205" i="11"/>
  <c r="N205" i="11"/>
  <c r="M205" i="11"/>
  <c r="O204" i="11"/>
  <c r="N204" i="11"/>
  <c r="M204" i="11"/>
  <c r="O203" i="11"/>
  <c r="N203" i="11"/>
  <c r="M203" i="11"/>
  <c r="O202" i="11"/>
  <c r="N202" i="11"/>
  <c r="M202" i="11"/>
  <c r="O201" i="11"/>
  <c r="N201" i="11"/>
  <c r="M201" i="11"/>
  <c r="O200" i="11"/>
  <c r="N200" i="11"/>
  <c r="M200" i="11"/>
  <c r="O199" i="11"/>
  <c r="N199" i="11"/>
  <c r="M199" i="11"/>
  <c r="O198" i="11"/>
  <c r="N198" i="11"/>
  <c r="M198" i="11"/>
  <c r="O197" i="11"/>
  <c r="N197" i="11"/>
  <c r="M197" i="11"/>
  <c r="O196" i="11"/>
  <c r="N196" i="11"/>
  <c r="M196" i="11"/>
  <c r="O195" i="11"/>
  <c r="N195" i="11"/>
  <c r="M195" i="11"/>
  <c r="O194" i="11"/>
  <c r="N194" i="11"/>
  <c r="M194" i="11"/>
  <c r="O193" i="11"/>
  <c r="N193" i="11"/>
  <c r="M193" i="11"/>
  <c r="O192" i="11"/>
  <c r="N192" i="11"/>
  <c r="M192" i="11"/>
  <c r="O191" i="11"/>
  <c r="N191" i="11"/>
  <c r="M191" i="11"/>
  <c r="O190" i="11"/>
  <c r="N190" i="11"/>
  <c r="M190" i="11"/>
  <c r="O189" i="11"/>
  <c r="N189" i="11"/>
  <c r="M189" i="11"/>
  <c r="O188" i="11"/>
  <c r="N188" i="11"/>
  <c r="M188" i="11"/>
  <c r="O187" i="11"/>
  <c r="N187" i="11"/>
  <c r="M187" i="11"/>
  <c r="O186" i="11"/>
  <c r="N186" i="11"/>
  <c r="M186" i="11"/>
  <c r="O185" i="11"/>
  <c r="N185" i="11"/>
  <c r="M185" i="11"/>
  <c r="O184" i="11"/>
  <c r="N184" i="11"/>
  <c r="M184" i="11"/>
  <c r="O183" i="11"/>
  <c r="N183" i="11"/>
  <c r="M183" i="11"/>
  <c r="O182" i="11"/>
  <c r="N182" i="11"/>
  <c r="M182" i="11"/>
  <c r="O181" i="11"/>
  <c r="N181" i="11"/>
  <c r="M181" i="11"/>
  <c r="O180" i="11"/>
  <c r="N180" i="11"/>
  <c r="M180" i="11"/>
  <c r="O179" i="11"/>
  <c r="N179" i="11"/>
  <c r="M179" i="11"/>
  <c r="O178" i="11"/>
  <c r="N178" i="11"/>
  <c r="M178" i="11"/>
  <c r="O177" i="11"/>
  <c r="N177" i="11"/>
  <c r="M177" i="11"/>
  <c r="O176" i="11"/>
  <c r="N176" i="11"/>
  <c r="M176" i="11"/>
  <c r="O175" i="11"/>
  <c r="N175" i="11"/>
  <c r="M175" i="11"/>
  <c r="O174" i="11"/>
  <c r="N174" i="11"/>
  <c r="M174" i="11"/>
  <c r="O173" i="11"/>
  <c r="N173" i="11"/>
  <c r="M173" i="11"/>
  <c r="O172" i="11"/>
  <c r="N172" i="11"/>
  <c r="M172" i="11"/>
  <c r="O171" i="11"/>
  <c r="N171" i="11"/>
  <c r="M171" i="11"/>
  <c r="O170" i="11"/>
  <c r="N170" i="11"/>
  <c r="M170" i="11"/>
  <c r="O169" i="11"/>
  <c r="N169" i="11"/>
  <c r="M169" i="11"/>
  <c r="O168" i="11"/>
  <c r="N168" i="11"/>
  <c r="M168" i="11"/>
  <c r="O167" i="11"/>
  <c r="N167" i="11"/>
  <c r="M167" i="11"/>
  <c r="O166" i="11"/>
  <c r="N166" i="11"/>
  <c r="M166" i="11"/>
  <c r="O165" i="11"/>
  <c r="N165" i="11"/>
  <c r="M165" i="11"/>
  <c r="O164" i="11"/>
  <c r="N164" i="11"/>
  <c r="M164" i="11"/>
  <c r="O163" i="11"/>
  <c r="N163" i="11"/>
  <c r="M163" i="11"/>
  <c r="O162" i="11"/>
  <c r="N162" i="11"/>
  <c r="M162" i="11"/>
  <c r="O161" i="11"/>
  <c r="N161" i="11"/>
  <c r="M161" i="11"/>
  <c r="O160" i="11"/>
  <c r="N160" i="11"/>
  <c r="M160" i="11"/>
  <c r="O159" i="11"/>
  <c r="N159" i="11"/>
  <c r="M159" i="11"/>
  <c r="O158" i="11"/>
  <c r="N158" i="11"/>
  <c r="M158" i="11"/>
  <c r="O157" i="11"/>
  <c r="N157" i="11"/>
  <c r="M157" i="11"/>
  <c r="O156" i="11"/>
  <c r="N156" i="11"/>
  <c r="M156" i="11"/>
  <c r="O155" i="11"/>
  <c r="N155" i="11"/>
  <c r="M155" i="11"/>
  <c r="O154" i="11"/>
  <c r="N154" i="11"/>
  <c r="M154" i="11"/>
  <c r="O153" i="11"/>
  <c r="N153" i="11"/>
  <c r="M153" i="11"/>
  <c r="O152" i="11"/>
  <c r="N152" i="11"/>
  <c r="M152" i="11"/>
  <c r="O151" i="11"/>
  <c r="N151" i="11"/>
  <c r="M151" i="11"/>
  <c r="O150" i="11"/>
  <c r="N150" i="11"/>
  <c r="M150" i="11"/>
  <c r="O149" i="11"/>
  <c r="N149" i="11"/>
  <c r="M149" i="11"/>
  <c r="O148" i="11"/>
  <c r="N148" i="11"/>
  <c r="M148" i="11"/>
  <c r="O147" i="11"/>
  <c r="N147" i="11"/>
  <c r="M147" i="11"/>
  <c r="O146" i="11"/>
  <c r="N146" i="11"/>
  <c r="M146" i="11"/>
  <c r="O145" i="11"/>
  <c r="N145" i="11"/>
  <c r="M145" i="11"/>
  <c r="O144" i="11"/>
  <c r="N144" i="11"/>
  <c r="M144" i="11"/>
  <c r="O143" i="11"/>
  <c r="N143" i="11"/>
  <c r="M143" i="11"/>
  <c r="O142" i="11"/>
  <c r="N142" i="11"/>
  <c r="M142" i="11"/>
  <c r="O141" i="11"/>
  <c r="N141" i="11"/>
  <c r="M141" i="11"/>
  <c r="O140" i="11"/>
  <c r="N140" i="11"/>
  <c r="M140" i="11"/>
  <c r="O139" i="11"/>
  <c r="N139" i="11"/>
  <c r="M139" i="11"/>
  <c r="O138" i="11"/>
  <c r="N138" i="11"/>
  <c r="M138" i="11"/>
  <c r="O137" i="11"/>
  <c r="N137" i="11"/>
  <c r="M137" i="11"/>
  <c r="O136" i="11"/>
  <c r="N136" i="11"/>
  <c r="M136" i="11"/>
  <c r="O135" i="11"/>
  <c r="N135" i="11"/>
  <c r="M135" i="11"/>
  <c r="O134" i="11"/>
  <c r="N134" i="11"/>
  <c r="M134" i="11"/>
  <c r="O133" i="11"/>
  <c r="N133" i="11"/>
  <c r="M133" i="11"/>
  <c r="O132" i="11"/>
  <c r="N132" i="11"/>
  <c r="M132" i="11"/>
  <c r="O131" i="11"/>
  <c r="N131" i="11"/>
  <c r="M131" i="11"/>
  <c r="O130" i="11"/>
  <c r="N130" i="11"/>
  <c r="M130" i="11"/>
  <c r="O129" i="11"/>
  <c r="N129" i="11"/>
  <c r="M129" i="11"/>
  <c r="O128" i="11"/>
  <c r="N128" i="11"/>
  <c r="M128" i="11"/>
  <c r="O127" i="11"/>
  <c r="N127" i="11"/>
  <c r="M127" i="11"/>
  <c r="O126" i="11"/>
  <c r="N126" i="11"/>
  <c r="M126" i="11"/>
  <c r="O125" i="11"/>
  <c r="N125" i="11"/>
  <c r="M125" i="11"/>
  <c r="O124" i="11"/>
  <c r="N124" i="11"/>
  <c r="M124" i="11"/>
  <c r="O123" i="11"/>
  <c r="N123" i="11"/>
  <c r="M123" i="11"/>
  <c r="O122" i="11"/>
  <c r="N122" i="11"/>
  <c r="M122" i="11"/>
  <c r="O121" i="11"/>
  <c r="N121" i="11"/>
  <c r="M121" i="11"/>
  <c r="O120" i="11"/>
  <c r="N120" i="11"/>
  <c r="M120" i="11"/>
  <c r="O119" i="11"/>
  <c r="N119" i="11"/>
  <c r="M119" i="11"/>
  <c r="O118" i="11"/>
  <c r="N118" i="11"/>
  <c r="M118" i="11"/>
  <c r="O117" i="11"/>
  <c r="N117" i="11"/>
  <c r="M117" i="11"/>
  <c r="O116" i="11"/>
  <c r="N116" i="11"/>
  <c r="M116" i="11"/>
  <c r="O115" i="11"/>
  <c r="N115" i="11"/>
  <c r="M115" i="11"/>
  <c r="O114" i="11"/>
  <c r="N114" i="11"/>
  <c r="M114" i="11"/>
  <c r="O113" i="11"/>
  <c r="N113" i="11"/>
  <c r="M113" i="11"/>
  <c r="O112" i="11"/>
  <c r="N112" i="11"/>
  <c r="M112" i="11"/>
  <c r="O111" i="11"/>
  <c r="N111" i="11"/>
  <c r="M111" i="11"/>
  <c r="O110" i="11"/>
  <c r="N110" i="11"/>
  <c r="M110" i="11"/>
  <c r="O109" i="11"/>
  <c r="N109" i="11"/>
  <c r="M109" i="11"/>
  <c r="O108" i="11"/>
  <c r="N108" i="11"/>
  <c r="M108" i="11"/>
  <c r="O107" i="11"/>
  <c r="N107" i="11"/>
  <c r="M107" i="11"/>
  <c r="O106" i="11"/>
  <c r="N106" i="11"/>
  <c r="M106" i="11"/>
  <c r="O105" i="11"/>
  <c r="N105" i="11"/>
  <c r="M105" i="11"/>
  <c r="O104" i="11"/>
  <c r="N104" i="11"/>
  <c r="M104" i="11"/>
  <c r="O103" i="11"/>
  <c r="N103" i="11"/>
  <c r="M103" i="11"/>
  <c r="O102" i="11"/>
  <c r="N102" i="11"/>
  <c r="M102" i="11"/>
  <c r="O101" i="11"/>
  <c r="N101" i="11"/>
  <c r="M101" i="11"/>
  <c r="O100" i="11"/>
  <c r="N100" i="11"/>
  <c r="M100" i="11"/>
  <c r="O99" i="11"/>
  <c r="N99" i="11"/>
  <c r="M99" i="11"/>
  <c r="O98" i="11"/>
  <c r="N98" i="11"/>
  <c r="M98" i="11"/>
  <c r="O97" i="11"/>
  <c r="N97" i="11"/>
  <c r="M97" i="11"/>
  <c r="O96" i="11"/>
  <c r="N96" i="11"/>
  <c r="M96" i="11"/>
  <c r="O95" i="11"/>
  <c r="N95" i="11"/>
  <c r="M95" i="11"/>
  <c r="O94" i="11"/>
  <c r="N94" i="11"/>
  <c r="M94" i="11"/>
  <c r="O93" i="11"/>
  <c r="N93" i="11"/>
  <c r="M93" i="11"/>
  <c r="O92" i="11"/>
  <c r="N92" i="11"/>
  <c r="M92" i="11"/>
  <c r="O91" i="11"/>
  <c r="N91" i="11"/>
  <c r="M91" i="11"/>
  <c r="O90" i="11"/>
  <c r="N90" i="11"/>
  <c r="M90" i="11"/>
  <c r="O89" i="11"/>
  <c r="N89" i="11"/>
  <c r="M89" i="11"/>
  <c r="O88" i="11"/>
  <c r="N88" i="11"/>
  <c r="M88" i="11"/>
  <c r="O87" i="11"/>
  <c r="N87" i="11"/>
  <c r="M87" i="11"/>
  <c r="O86" i="11"/>
  <c r="N86" i="11"/>
  <c r="M86" i="11"/>
  <c r="O85" i="11"/>
  <c r="N85" i="11"/>
  <c r="M85" i="11"/>
  <c r="O84" i="11"/>
  <c r="N84" i="11"/>
  <c r="M84" i="11"/>
  <c r="O83" i="11"/>
  <c r="N83" i="11"/>
  <c r="M83" i="11"/>
  <c r="O82" i="11"/>
  <c r="N82" i="11"/>
  <c r="M82" i="11"/>
  <c r="O81" i="11"/>
  <c r="N81" i="11"/>
  <c r="M81" i="11"/>
  <c r="O80" i="11"/>
  <c r="N80" i="11"/>
  <c r="M80" i="11"/>
  <c r="O79" i="11"/>
  <c r="N79" i="11"/>
  <c r="M79" i="11"/>
  <c r="O78" i="11"/>
  <c r="N78" i="11"/>
  <c r="M78" i="11"/>
  <c r="O77" i="11"/>
  <c r="N77" i="11"/>
  <c r="M77" i="11"/>
  <c r="O76" i="11"/>
  <c r="N76" i="11"/>
  <c r="M76" i="11"/>
  <c r="O75" i="11"/>
  <c r="N75" i="11"/>
  <c r="M75" i="11"/>
  <c r="O74" i="11"/>
  <c r="N74" i="11"/>
  <c r="M74" i="11"/>
  <c r="O73" i="11"/>
  <c r="N73" i="11"/>
  <c r="M73" i="11"/>
  <c r="O72" i="11"/>
  <c r="N72" i="11"/>
  <c r="M72" i="11"/>
  <c r="O71" i="11"/>
  <c r="N71" i="11"/>
  <c r="M71" i="11"/>
  <c r="O70" i="11"/>
  <c r="N70" i="11"/>
  <c r="M70" i="11"/>
  <c r="O69" i="11"/>
  <c r="N69" i="11"/>
  <c r="M69" i="11"/>
  <c r="O68" i="11"/>
  <c r="N68" i="11"/>
  <c r="M68" i="11"/>
  <c r="O67" i="11"/>
  <c r="N67" i="11"/>
  <c r="M67" i="11"/>
  <c r="O66" i="11"/>
  <c r="N66" i="11"/>
  <c r="M66" i="11"/>
  <c r="O65" i="11"/>
  <c r="N65" i="11"/>
  <c r="M65" i="11"/>
  <c r="O64" i="11"/>
  <c r="N64" i="11"/>
  <c r="M64" i="11"/>
  <c r="O63" i="11"/>
  <c r="N63" i="11"/>
  <c r="M63" i="11"/>
  <c r="O62" i="11"/>
  <c r="N62" i="11"/>
  <c r="M62" i="11"/>
  <c r="O61" i="11"/>
  <c r="N61" i="11"/>
  <c r="M61" i="11"/>
  <c r="O60" i="11"/>
  <c r="N60" i="11"/>
  <c r="M60" i="11"/>
  <c r="O59" i="11"/>
  <c r="N59" i="11"/>
  <c r="M59" i="11"/>
  <c r="O58" i="11"/>
  <c r="N58" i="11"/>
  <c r="M58" i="11"/>
  <c r="O57" i="11"/>
  <c r="N57" i="11"/>
  <c r="M57" i="11"/>
  <c r="O56" i="11"/>
  <c r="N56" i="11"/>
  <c r="M56" i="11"/>
  <c r="O55" i="11"/>
  <c r="N55" i="11"/>
  <c r="M55" i="11"/>
  <c r="O54" i="11"/>
  <c r="N54" i="11"/>
  <c r="M54" i="11"/>
  <c r="O53" i="11"/>
  <c r="N53" i="11"/>
  <c r="M53" i="11"/>
  <c r="O52" i="11"/>
  <c r="N52" i="11"/>
  <c r="M52" i="11"/>
  <c r="O51" i="11"/>
  <c r="N51" i="11"/>
  <c r="M51" i="11"/>
  <c r="O50" i="11"/>
  <c r="N50" i="11"/>
  <c r="M50" i="11"/>
  <c r="O49" i="11"/>
  <c r="N49" i="11"/>
  <c r="M49" i="11"/>
  <c r="O48" i="11"/>
  <c r="N48" i="11"/>
  <c r="M48" i="11"/>
  <c r="O47" i="11"/>
  <c r="N47" i="11"/>
  <c r="M47" i="11"/>
  <c r="O46" i="11"/>
  <c r="N46" i="11"/>
  <c r="M46" i="11"/>
  <c r="O45" i="11"/>
  <c r="N45" i="11"/>
  <c r="M45" i="11"/>
  <c r="O44" i="11"/>
  <c r="N44" i="11"/>
  <c r="M44" i="11"/>
  <c r="O43" i="11"/>
  <c r="N43" i="11"/>
  <c r="M43" i="11"/>
  <c r="O42" i="11"/>
  <c r="N42" i="11"/>
  <c r="M42" i="11"/>
  <c r="O41" i="11"/>
  <c r="N41" i="11"/>
  <c r="M41" i="11"/>
  <c r="O40" i="11"/>
  <c r="N40" i="11"/>
  <c r="M40" i="11"/>
  <c r="O39" i="11"/>
  <c r="N39" i="11"/>
  <c r="M39" i="11"/>
  <c r="O38" i="11"/>
  <c r="N38" i="11"/>
  <c r="M38" i="11"/>
  <c r="O37" i="11"/>
  <c r="N37" i="11"/>
  <c r="M37" i="11"/>
  <c r="O36" i="11"/>
  <c r="N36" i="11"/>
  <c r="M36" i="11"/>
  <c r="O35" i="11"/>
  <c r="N35" i="11"/>
  <c r="M35" i="11"/>
  <c r="O34" i="11"/>
  <c r="N34" i="11"/>
  <c r="M34" i="11"/>
  <c r="O33" i="11"/>
  <c r="N33" i="11"/>
  <c r="M33" i="11"/>
  <c r="O32" i="11"/>
  <c r="N32" i="11"/>
  <c r="M32" i="11"/>
  <c r="O31" i="11"/>
  <c r="N31" i="11"/>
  <c r="M31" i="11"/>
  <c r="O30" i="11"/>
  <c r="N30" i="11"/>
  <c r="M30" i="11"/>
  <c r="O29" i="11"/>
  <c r="N29" i="11"/>
  <c r="M29" i="11"/>
  <c r="O28" i="11"/>
  <c r="N28" i="11"/>
  <c r="M28" i="11"/>
  <c r="O27" i="11"/>
  <c r="N27" i="11"/>
  <c r="M27" i="11"/>
  <c r="O26" i="11"/>
  <c r="N26" i="11"/>
  <c r="M26" i="11"/>
  <c r="O25" i="11"/>
  <c r="N25" i="11"/>
  <c r="M25" i="11"/>
  <c r="O24" i="11"/>
  <c r="N24" i="11"/>
  <c r="M24" i="11"/>
  <c r="O23" i="11"/>
  <c r="N23" i="11"/>
  <c r="M23" i="11"/>
  <c r="O22" i="11"/>
  <c r="N22" i="11"/>
  <c r="M22" i="11"/>
  <c r="O21" i="11"/>
  <c r="N21" i="11"/>
  <c r="M21" i="11"/>
  <c r="O20" i="11"/>
  <c r="N20" i="11"/>
  <c r="M20" i="11"/>
  <c r="O19" i="11"/>
  <c r="N19" i="11"/>
  <c r="M19" i="11"/>
  <c r="O18" i="11"/>
  <c r="N18" i="11"/>
  <c r="M18" i="11"/>
  <c r="O17" i="1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M4" i="11"/>
  <c r="O3" i="11"/>
  <c r="N3" i="11"/>
  <c r="U16" i="11" s="1"/>
  <c r="M3" i="11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J10" i="16" l="1"/>
  <c r="J16" i="16"/>
  <c r="J39" i="16"/>
  <c r="J23" i="16"/>
  <c r="J31" i="16"/>
  <c r="J37" i="16"/>
  <c r="J17" i="16"/>
  <c r="J45" i="16"/>
  <c r="J51" i="16"/>
  <c r="J38" i="16"/>
  <c r="J25" i="16"/>
  <c r="J41" i="16"/>
  <c r="Q41" i="16" s="1"/>
  <c r="J22" i="16"/>
  <c r="J34" i="16"/>
  <c r="J29" i="16"/>
  <c r="J6" i="16"/>
  <c r="J48" i="16"/>
  <c r="Q48" i="16" s="1"/>
  <c r="J14" i="16"/>
  <c r="J40" i="16"/>
  <c r="J3" i="16"/>
  <c r="J9" i="16"/>
  <c r="J4" i="16"/>
  <c r="J35" i="16"/>
  <c r="J28" i="16"/>
  <c r="J26" i="16"/>
  <c r="J12" i="16"/>
  <c r="J5" i="16"/>
  <c r="J46" i="16"/>
  <c r="J18" i="16"/>
  <c r="J7" i="16"/>
  <c r="Q7" i="16" s="1"/>
  <c r="J15" i="16"/>
  <c r="J8" i="16"/>
  <c r="J44" i="16"/>
  <c r="J33" i="16"/>
  <c r="J36" i="16"/>
  <c r="J43" i="16"/>
  <c r="Q43" i="16" s="1"/>
  <c r="J50" i="16"/>
  <c r="J21" i="16"/>
  <c r="J13" i="16"/>
  <c r="J20" i="16"/>
  <c r="J47" i="16"/>
  <c r="J52" i="16"/>
  <c r="Q52" i="16" s="1"/>
  <c r="J30" i="16"/>
  <c r="J11" i="16"/>
  <c r="J49" i="16"/>
  <c r="J42" i="16"/>
  <c r="J32" i="16"/>
  <c r="J27" i="16"/>
  <c r="Q27" i="16" s="1"/>
  <c r="J19" i="16"/>
  <c r="J24" i="16"/>
  <c r="K52" i="16"/>
  <c r="K5" i="16"/>
  <c r="K11" i="16"/>
  <c r="K17" i="16"/>
  <c r="K23" i="16"/>
  <c r="K29" i="16"/>
  <c r="K35" i="16"/>
  <c r="K41" i="16"/>
  <c r="K47" i="16"/>
  <c r="K4" i="16"/>
  <c r="K10" i="16"/>
  <c r="K16" i="16"/>
  <c r="K22" i="16"/>
  <c r="K51" i="16"/>
  <c r="K7" i="16"/>
  <c r="K9" i="16"/>
  <c r="K25" i="16"/>
  <c r="K28" i="16"/>
  <c r="K38" i="16"/>
  <c r="K48" i="16"/>
  <c r="K15" i="16"/>
  <c r="K37" i="16"/>
  <c r="K40" i="16"/>
  <c r="K6" i="16"/>
  <c r="K43" i="16"/>
  <c r="K46" i="16"/>
  <c r="K18" i="16"/>
  <c r="K20" i="16"/>
  <c r="K31" i="16"/>
  <c r="K34" i="16"/>
  <c r="K44" i="16"/>
  <c r="K13" i="16"/>
  <c r="K27" i="16"/>
  <c r="K50" i="16"/>
  <c r="K8" i="16"/>
  <c r="K24" i="16"/>
  <c r="K30" i="16"/>
  <c r="K33" i="16"/>
  <c r="K14" i="16"/>
  <c r="K42" i="16"/>
  <c r="K36" i="16"/>
  <c r="K32" i="16"/>
  <c r="K3" i="16"/>
  <c r="K21" i="16"/>
  <c r="K26" i="16"/>
  <c r="K39" i="16"/>
  <c r="K49" i="16"/>
  <c r="K12" i="16"/>
  <c r="K45" i="16"/>
  <c r="K19" i="16"/>
  <c r="N8" i="16"/>
  <c r="N14" i="16"/>
  <c r="N20" i="16"/>
  <c r="N26" i="16"/>
  <c r="N32" i="16"/>
  <c r="N38" i="16"/>
  <c r="N44" i="16"/>
  <c r="N50" i="16"/>
  <c r="N7" i="16"/>
  <c r="N13" i="16"/>
  <c r="N19" i="16"/>
  <c r="N10" i="16"/>
  <c r="N12" i="16"/>
  <c r="N33" i="16"/>
  <c r="N36" i="16"/>
  <c r="N46" i="16"/>
  <c r="N49" i="16"/>
  <c r="N51" i="16"/>
  <c r="N18" i="16"/>
  <c r="N25" i="16"/>
  <c r="N45" i="16"/>
  <c r="N48" i="16"/>
  <c r="N9" i="16"/>
  <c r="N28" i="16"/>
  <c r="N31" i="16"/>
  <c r="N3" i="16"/>
  <c r="N5" i="16"/>
  <c r="N21" i="16"/>
  <c r="N23" i="16"/>
  <c r="N29" i="16"/>
  <c r="N39" i="16"/>
  <c r="N42" i="16"/>
  <c r="N16" i="16"/>
  <c r="N35" i="16"/>
  <c r="N11" i="16"/>
  <c r="N41" i="16"/>
  <c r="N52" i="16"/>
  <c r="N47" i="16"/>
  <c r="N43" i="16"/>
  <c r="N6" i="16"/>
  <c r="N17" i="16"/>
  <c r="N40" i="16"/>
  <c r="N24" i="16"/>
  <c r="N4" i="16"/>
  <c r="N34" i="16"/>
  <c r="N15" i="16"/>
  <c r="N30" i="16"/>
  <c r="N22" i="16"/>
  <c r="N27" i="16"/>
  <c r="N37" i="16"/>
  <c r="L6" i="16"/>
  <c r="L12" i="16"/>
  <c r="L18" i="16"/>
  <c r="L24" i="16"/>
  <c r="L30" i="16"/>
  <c r="L36" i="16"/>
  <c r="L42" i="16"/>
  <c r="L48" i="16"/>
  <c r="L5" i="16"/>
  <c r="L11" i="16"/>
  <c r="L17" i="16"/>
  <c r="L23" i="16"/>
  <c r="L52" i="16"/>
  <c r="L51" i="16"/>
  <c r="L14" i="16"/>
  <c r="L16" i="16"/>
  <c r="L32" i="16"/>
  <c r="L35" i="16"/>
  <c r="L45" i="16"/>
  <c r="L4" i="16"/>
  <c r="L22" i="16"/>
  <c r="L31" i="16"/>
  <c r="L34" i="16"/>
  <c r="L13" i="16"/>
  <c r="L37" i="16"/>
  <c r="L40" i="16"/>
  <c r="L7" i="16"/>
  <c r="L9" i="16"/>
  <c r="L25" i="16"/>
  <c r="L28" i="16"/>
  <c r="L38" i="16"/>
  <c r="L41" i="16"/>
  <c r="L20" i="16"/>
  <c r="L44" i="16"/>
  <c r="L47" i="16"/>
  <c r="L15" i="16"/>
  <c r="L27" i="16"/>
  <c r="L50" i="16"/>
  <c r="L3" i="16"/>
  <c r="L19" i="16"/>
  <c r="L29" i="16"/>
  <c r="L21" i="16"/>
  <c r="L26" i="16"/>
  <c r="L49" i="16"/>
  <c r="L33" i="16"/>
  <c r="L10" i="16"/>
  <c r="L43" i="16"/>
  <c r="L39" i="16"/>
  <c r="L8" i="16"/>
  <c r="L46" i="16"/>
  <c r="M7" i="16"/>
  <c r="M13" i="16"/>
  <c r="M19" i="16"/>
  <c r="M25" i="16"/>
  <c r="M31" i="16"/>
  <c r="M37" i="16"/>
  <c r="M43" i="16"/>
  <c r="M49" i="16"/>
  <c r="M6" i="16"/>
  <c r="M12" i="16"/>
  <c r="M18" i="16"/>
  <c r="M24" i="16"/>
  <c r="M3" i="16"/>
  <c r="M5" i="16"/>
  <c r="M21" i="16"/>
  <c r="M23" i="16"/>
  <c r="M26" i="16"/>
  <c r="M29" i="16"/>
  <c r="M39" i="16"/>
  <c r="M42" i="16"/>
  <c r="M11" i="16"/>
  <c r="M28" i="16"/>
  <c r="M20" i="16"/>
  <c r="M22" i="16"/>
  <c r="M34" i="16"/>
  <c r="M51" i="16"/>
  <c r="M14" i="16"/>
  <c r="M16" i="16"/>
  <c r="M32" i="16"/>
  <c r="M35" i="16"/>
  <c r="M45" i="16"/>
  <c r="M48" i="16"/>
  <c r="M9" i="16"/>
  <c r="M38" i="16"/>
  <c r="M41" i="16"/>
  <c r="M4" i="16"/>
  <c r="M44" i="16"/>
  <c r="M47" i="16"/>
  <c r="M52" i="16"/>
  <c r="M8" i="16"/>
  <c r="M33" i="16"/>
  <c r="M46" i="16"/>
  <c r="M10" i="16"/>
  <c r="M27" i="16"/>
  <c r="M50" i="16"/>
  <c r="M15" i="16"/>
  <c r="M30" i="16"/>
  <c r="M17" i="16"/>
  <c r="M40" i="16"/>
  <c r="M36" i="16"/>
  <c r="O3" i="16"/>
  <c r="O9" i="16"/>
  <c r="O15" i="16"/>
  <c r="O21" i="16"/>
  <c r="O27" i="16"/>
  <c r="O33" i="16"/>
  <c r="O39" i="16"/>
  <c r="O45" i="16"/>
  <c r="O8" i="16"/>
  <c r="O14" i="16"/>
  <c r="O20" i="16"/>
  <c r="O52" i="16"/>
  <c r="O17" i="16"/>
  <c r="O19" i="16"/>
  <c r="O30" i="16"/>
  <c r="O40" i="16"/>
  <c r="O43" i="16"/>
  <c r="O7" i="16"/>
  <c r="O42" i="16"/>
  <c r="O16" i="16"/>
  <c r="O25" i="16"/>
  <c r="O48" i="16"/>
  <c r="O10" i="16"/>
  <c r="O12" i="16"/>
  <c r="O26" i="16"/>
  <c r="O36" i="16"/>
  <c r="O46" i="16"/>
  <c r="O49" i="16"/>
  <c r="O5" i="16"/>
  <c r="O23" i="16"/>
  <c r="O29" i="16"/>
  <c r="O32" i="16"/>
  <c r="O51" i="16"/>
  <c r="O18" i="16"/>
  <c r="O35" i="16"/>
  <c r="O38" i="16"/>
  <c r="O24" i="16"/>
  <c r="O37" i="16"/>
  <c r="O50" i="16"/>
  <c r="O4" i="16"/>
  <c r="O34" i="16"/>
  <c r="O11" i="16"/>
  <c r="O44" i="16"/>
  <c r="O6" i="16"/>
  <c r="O13" i="16"/>
  <c r="O41" i="16"/>
  <c r="O47" i="16"/>
  <c r="O31" i="16"/>
  <c r="O22" i="16"/>
  <c r="O28" i="16"/>
  <c r="X7" i="11"/>
  <c r="X13" i="11"/>
  <c r="Y7" i="11"/>
  <c r="X5" i="11"/>
  <c r="S6" i="11"/>
  <c r="Y6" i="11"/>
  <c r="T7" i="11"/>
  <c r="U8" i="11"/>
  <c r="V9" i="11"/>
  <c r="W10" i="11"/>
  <c r="R11" i="11"/>
  <c r="X11" i="11"/>
  <c r="S12" i="11"/>
  <c r="Y12" i="11"/>
  <c r="T13" i="11"/>
  <c r="U14" i="11"/>
  <c r="V15" i="11"/>
  <c r="W16" i="11"/>
  <c r="V5" i="11"/>
  <c r="R7" i="11"/>
  <c r="T9" i="11"/>
  <c r="Y14" i="11"/>
  <c r="R6" i="11"/>
  <c r="S7" i="11"/>
  <c r="U9" i="11"/>
  <c r="W11" i="11"/>
  <c r="Y13" i="11"/>
  <c r="V16" i="11"/>
  <c r="Y5" i="11"/>
  <c r="V8" i="11"/>
  <c r="W9" i="11"/>
  <c r="R10" i="11"/>
  <c r="X10" i="11"/>
  <c r="S11" i="11"/>
  <c r="Y11" i="11"/>
  <c r="U13" i="11"/>
  <c r="V14" i="11"/>
  <c r="W15" i="11"/>
  <c r="R16" i="11"/>
  <c r="X16" i="11"/>
  <c r="S8" i="11"/>
  <c r="V11" i="11"/>
  <c r="R13" i="11"/>
  <c r="T15" i="11"/>
  <c r="X6" i="11"/>
  <c r="T8" i="11"/>
  <c r="V10" i="11"/>
  <c r="X12" i="11"/>
  <c r="T14" i="11"/>
  <c r="T6" i="11"/>
  <c r="T5" i="11"/>
  <c r="U6" i="11"/>
  <c r="V7" i="11"/>
  <c r="W8" i="11"/>
  <c r="R9" i="11"/>
  <c r="X9" i="11"/>
  <c r="S10" i="11"/>
  <c r="Y10" i="11"/>
  <c r="T11" i="11"/>
  <c r="U12" i="11"/>
  <c r="V13" i="11"/>
  <c r="W14" i="11"/>
  <c r="R15" i="11"/>
  <c r="X15" i="11"/>
  <c r="S16" i="11"/>
  <c r="Y16" i="11"/>
  <c r="W6" i="11"/>
  <c r="Y8" i="11"/>
  <c r="U10" i="11"/>
  <c r="W12" i="11"/>
  <c r="S14" i="11"/>
  <c r="W5" i="11"/>
  <c r="R12" i="11"/>
  <c r="S13" i="11"/>
  <c r="U15" i="11"/>
  <c r="S5" i="11"/>
  <c r="U7" i="11"/>
  <c r="T12" i="11"/>
  <c r="U5" i="11"/>
  <c r="V6" i="11"/>
  <c r="W7" i="11"/>
  <c r="R8" i="11"/>
  <c r="X8" i="11"/>
  <c r="S9" i="11"/>
  <c r="Y9" i="11"/>
  <c r="T10" i="11"/>
  <c r="U11" i="11"/>
  <c r="V12" i="11"/>
  <c r="W13" i="11"/>
  <c r="R14" i="11"/>
  <c r="X14" i="11"/>
  <c r="S15" i="11"/>
  <c r="Y15" i="11"/>
  <c r="T16" i="11"/>
  <c r="Q14" i="16" l="1"/>
  <c r="Q37" i="16"/>
  <c r="Q32" i="16"/>
  <c r="Q36" i="16"/>
  <c r="Q35" i="16"/>
  <c r="Q25" i="16"/>
  <c r="Q42" i="16"/>
  <c r="Q33" i="16"/>
  <c r="Q4" i="16"/>
  <c r="Q38" i="16"/>
  <c r="Q13" i="16"/>
  <c r="Q5" i="16"/>
  <c r="Q29" i="16"/>
  <c r="Q51" i="16"/>
  <c r="Q24" i="16"/>
  <c r="Q11" i="16"/>
  <c r="Q21" i="16"/>
  <c r="Q8" i="16"/>
  <c r="Q12" i="16"/>
  <c r="Q3" i="16"/>
  <c r="Q34" i="16"/>
  <c r="Q45" i="16"/>
  <c r="Q16" i="16"/>
  <c r="Q28" i="16"/>
  <c r="Q47" i="16"/>
  <c r="Q18" i="16"/>
  <c r="Q31" i="16"/>
  <c r="Q20" i="16"/>
  <c r="Q46" i="16"/>
  <c r="Q6" i="16"/>
  <c r="Q23" i="16"/>
  <c r="Q49" i="16"/>
  <c r="Q44" i="16"/>
  <c r="Q9" i="16"/>
  <c r="Q39" i="16"/>
  <c r="Q19" i="16"/>
  <c r="Q30" i="16"/>
  <c r="Q50" i="16"/>
  <c r="Q15" i="16"/>
  <c r="Q26" i="16"/>
  <c r="Q40" i="16"/>
  <c r="Q22" i="16"/>
  <c r="Q17" i="16"/>
  <c r="Q10" i="16"/>
  <c r="N133" i="5"/>
  <c r="N139" i="5"/>
  <c r="N145" i="5"/>
  <c r="N151" i="5"/>
  <c r="N157" i="5"/>
  <c r="N163" i="5"/>
  <c r="N169" i="5"/>
  <c r="N175" i="5"/>
  <c r="N181" i="5"/>
  <c r="N187" i="5"/>
  <c r="N193" i="5"/>
  <c r="N199" i="5"/>
  <c r="N2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4" i="5"/>
  <c r="N135" i="5"/>
  <c r="N136" i="5"/>
  <c r="N137" i="5"/>
  <c r="N138" i="5"/>
  <c r="N140" i="5"/>
  <c r="N141" i="5"/>
  <c r="N142" i="5"/>
  <c r="N143" i="5"/>
  <c r="N144" i="5"/>
  <c r="N146" i="5"/>
  <c r="N147" i="5"/>
  <c r="N148" i="5"/>
  <c r="N149" i="5"/>
  <c r="N150" i="5"/>
  <c r="N152" i="5"/>
  <c r="N153" i="5"/>
  <c r="N154" i="5"/>
  <c r="N155" i="5"/>
  <c r="N156" i="5"/>
  <c r="N158" i="5"/>
  <c r="N159" i="5"/>
  <c r="N160" i="5"/>
  <c r="N161" i="5"/>
  <c r="N162" i="5"/>
  <c r="N164" i="5"/>
  <c r="N165" i="5"/>
  <c r="N166" i="5"/>
  <c r="N167" i="5"/>
  <c r="N168" i="5"/>
  <c r="N170" i="5"/>
  <c r="N171" i="5"/>
  <c r="N172" i="5"/>
  <c r="N173" i="5"/>
  <c r="N174" i="5"/>
  <c r="N176" i="5"/>
  <c r="N177" i="5"/>
  <c r="N178" i="5"/>
  <c r="N179" i="5"/>
  <c r="N180" i="5"/>
  <c r="N182" i="5"/>
  <c r="N183" i="5"/>
  <c r="N184" i="5"/>
  <c r="N185" i="5"/>
  <c r="N186" i="5"/>
  <c r="N188" i="5"/>
  <c r="N189" i="5"/>
  <c r="N190" i="5"/>
  <c r="N191" i="5"/>
  <c r="N192" i="5"/>
  <c r="N194" i="5"/>
  <c r="N195" i="5"/>
  <c r="N196" i="5"/>
  <c r="N197" i="5"/>
  <c r="N198" i="5"/>
  <c r="N200" i="5"/>
  <c r="N201" i="5"/>
  <c r="N202" i="5"/>
  <c r="N203" i="5"/>
  <c r="N204" i="5"/>
  <c r="N206" i="5"/>
  <c r="N20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7" i="5"/>
  <c r="L68" i="5"/>
  <c r="L69" i="5"/>
  <c r="L70" i="5"/>
  <c r="L71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L106" i="5" s="1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L160" i="5" s="1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L135" i="5" s="1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L66" i="5" s="1"/>
  <c r="I67" i="5"/>
  <c r="I68" i="5"/>
  <c r="I69" i="5"/>
  <c r="I70" i="5"/>
  <c r="I71" i="5"/>
  <c r="I72" i="5"/>
  <c r="L72" i="5" s="1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L205" i="5" s="1"/>
  <c r="I206" i="5"/>
  <c r="I207" i="5"/>
  <c r="L207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" i="5"/>
  <c r="K2" i="5"/>
  <c r="J2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" i="5"/>
  <c r="R22" i="16" l="1"/>
  <c r="R43" i="16"/>
  <c r="R19" i="16"/>
  <c r="R6" i="16"/>
  <c r="R28" i="16"/>
  <c r="R8" i="16"/>
  <c r="R5" i="16"/>
  <c r="R25" i="16"/>
  <c r="R7" i="16"/>
  <c r="R40" i="16"/>
  <c r="R39" i="16"/>
  <c r="R46" i="16"/>
  <c r="R16" i="16"/>
  <c r="R21" i="16"/>
  <c r="R41" i="16"/>
  <c r="R26" i="16"/>
  <c r="R11" i="16"/>
  <c r="R48" i="16"/>
  <c r="R15" i="16"/>
  <c r="R44" i="16"/>
  <c r="R31" i="16"/>
  <c r="R34" i="16"/>
  <c r="R24" i="16"/>
  <c r="R4" i="16"/>
  <c r="R32" i="16"/>
  <c r="R35" i="16"/>
  <c r="R9" i="16"/>
  <c r="R45" i="16"/>
  <c r="R36" i="16"/>
  <c r="R10" i="16"/>
  <c r="R50" i="16"/>
  <c r="R49" i="16"/>
  <c r="R18" i="16"/>
  <c r="R3" i="16"/>
  <c r="R51" i="16"/>
  <c r="R33" i="16"/>
  <c r="R37" i="16"/>
  <c r="R27" i="16"/>
  <c r="R13" i="16"/>
  <c r="R20" i="16"/>
  <c r="R38" i="16"/>
  <c r="R17" i="16"/>
  <c r="R30" i="16"/>
  <c r="R23" i="16"/>
  <c r="R47" i="16"/>
  <c r="R12" i="16"/>
  <c r="R29" i="16"/>
  <c r="R42" i="16"/>
  <c r="R14" i="16"/>
  <c r="R5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Napora Jarosław</author>
  </authors>
  <commentList>
    <comment ref="R11" authorId="0" shapeId="0" xr:uid="{A76E2BB1-50E0-48E1-B791-04E238D6DD1E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Ustaw się w kolumnie B i wstaw nową pustą kolumnę
zaznacz imiona i nazwiska: Ustaw się w A2 I CTRL+Shift+strzałka w dół
Dane-&gt;Tekst na kolumny (rozdzielony Spacja)
Zmień tytuły w kolumnach A i B
</t>
        </r>
      </text>
    </comment>
    <comment ref="R17" authorId="0" shapeId="0" xr:uid="{12260BC9-E783-44B7-8787-60890E1C71D6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Wykorzytaj Dane-&gt;Wypełnianie błyskawiczne lub
=Z.WIELKIEJ.LITERY()
To w nowych kolumnach a póćniej przeklej do A i B</t>
        </r>
      </text>
    </comment>
    <comment ref="R23" authorId="0" shapeId="0" xr:uid="{F181CB04-3ED1-4DBE-A075-8F1089F9E8D3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Zaznacz wszyskie i użyć
Narzędzia główne-&gt;Znajdź i zaznacz [zamień] z . na  ,
Następnie format liczby daj na liczbowy
Zamień NaN na puste (brak wartości)
Zamień null na 0</t>
        </r>
      </text>
    </comment>
    <comment ref="R31" authorId="0" shapeId="0" xr:uid="{3BB40D93-4A82-4E31-BBDF-A826AF93007E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Użyj formatowania warunkowego
Zaznacz wszystkie
Formatowanie warunkowe -&gt; nowa regiła -&gt; Użyj formatowania… -=CZY.pusta(D2)              D2 to pierwsza komórka z liczbą</t>
        </r>
      </text>
    </comment>
    <comment ref="R40" authorId="0" shapeId="0" xr:uid="{3CA13896-5B8F-480E-9402-DFCB175E965A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=JEŻELI(CZY.PUSTA(C2);"puste";JEŻELI(C2&lt;2000;"mała kwota";"chyba ok"))
i formatowania warunkowe na kolory</t>
        </r>
      </text>
    </comment>
    <comment ref="R50" authorId="0" shapeId="0" xr:uid="{F9FC9CFB-EBEB-4370-9980-83FF38FA779D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=JEŻELI(CZY.PUSTA(D2); "brak danych";
JEŻELI(D2&lt;=Z1dod1!$B$2; Z1dod1!$C$2;
JEŻELI(D2&lt;=Z1dod1!$B$3; Z1dod1!$C$3;
JEŻELI(D2&lt;=Z1dod1!$B$4; Z1dod1!$C$4;
JEŻELI(D2&lt;=Z1dod1!$B$5; Z1dod1!$C$5;
JEŻELI(D2&lt;=Z1dod1!$B$6; Z1dod1!$C$6;
JEŻELI(D2&lt;=Z1dod1!$B$7; Z1dod1!$C$7;
JEŻELI(D2&lt;Z1dod1!$B$8; Z1dod1!$C$8;
"Dyrektor"))))))))</t>
        </r>
      </text>
    </comment>
    <comment ref="R61" authorId="0" shapeId="0" xr:uid="{C4F2CE44-CA16-4062-9870-9C94939A0D6E}">
      <text>
        <r>
          <rPr>
            <b/>
            <sz val="9"/>
            <color indexed="81"/>
            <rFont val="Tahoma"/>
            <family val="2"/>
            <charset val="238"/>
          </rPr>
          <t>Napora Jarosław:</t>
        </r>
        <r>
          <rPr>
            <sz val="9"/>
            <color indexed="81"/>
            <rFont val="Tahoma"/>
            <family val="2"/>
            <charset val="238"/>
          </rPr>
          <t xml:space="preserve">
Wyszukaj pionowo ale najpierw złącz tekst</t>
        </r>
      </text>
    </comment>
  </commentList>
</comments>
</file>

<file path=xl/sharedStrings.xml><?xml version="1.0" encoding="utf-8"?>
<sst xmlns="http://schemas.openxmlformats.org/spreadsheetml/2006/main" count="5524" uniqueCount="2104">
  <si>
    <t>Imię i Nazwisko</t>
  </si>
  <si>
    <t>Wynagrodzenie</t>
  </si>
  <si>
    <t>NaN</t>
  </si>
  <si>
    <t>12-21-2003</t>
  </si>
  <si>
    <t>599.24</t>
  </si>
  <si>
    <t>invalid</t>
  </si>
  <si>
    <t>4,741</t>
  </si>
  <si>
    <t>1996-06-21</t>
  </si>
  <si>
    <t>715.66</t>
  </si>
  <si>
    <t>06-11-2008</t>
  </si>
  <si>
    <t>123</t>
  </si>
  <si>
    <t>19960109</t>
  </si>
  <si>
    <t>752.18</t>
  </si>
  <si>
    <t>10-06-2008</t>
  </si>
  <si>
    <t>697</t>
  </si>
  <si>
    <t>20090114</t>
  </si>
  <si>
    <t>948.26</t>
  </si>
  <si>
    <t>1996-11-25</t>
  </si>
  <si>
    <t>597.43</t>
  </si>
  <si>
    <t>2007</t>
  </si>
  <si>
    <t>19941021</t>
  </si>
  <si>
    <t>1576,82</t>
  </si>
  <si>
    <t>1993-03-21</t>
  </si>
  <si>
    <t>4903.47</t>
  </si>
  <si>
    <t>203.9</t>
  </si>
  <si>
    <t>3045.64</t>
  </si>
  <si>
    <t>2,260</t>
  </si>
  <si>
    <t>10-20-2007</t>
  </si>
  <si>
    <t>1732.17</t>
  </si>
  <si>
    <t>1992-12-21</t>
  </si>
  <si>
    <t>02/04/2004</t>
  </si>
  <si>
    <t>8021,48</t>
  </si>
  <si>
    <t>24-Sep-1994</t>
  </si>
  <si>
    <t>03-21-1990</t>
  </si>
  <si>
    <t>528666</t>
  </si>
  <si>
    <t>14/06/2007</t>
  </si>
  <si>
    <t>1992</t>
  </si>
  <si>
    <t>80.73</t>
  </si>
  <si>
    <t>2003-03-14</t>
  </si>
  <si>
    <t>29246</t>
  </si>
  <si>
    <t>2007-06-25</t>
  </si>
  <si>
    <t>9,570</t>
  </si>
  <si>
    <t>17/08/1992</t>
  </si>
  <si>
    <t>338461</t>
  </si>
  <si>
    <t>432.35</t>
  </si>
  <si>
    <t>2009</t>
  </si>
  <si>
    <t>228.24</t>
  </si>
  <si>
    <t>510.49</t>
  </si>
  <si>
    <t>04-28-1992</t>
  </si>
  <si>
    <t>3,180</t>
  </si>
  <si>
    <t>141.42</t>
  </si>
  <si>
    <t>17/06/2005</t>
  </si>
  <si>
    <t>5284,25</t>
  </si>
  <si>
    <t>06-29-2009</t>
  </si>
  <si>
    <t>1,527</t>
  </si>
  <si>
    <t>6445,77</t>
  </si>
  <si>
    <t>211.80</t>
  </si>
  <si>
    <t>19-May-2000</t>
  </si>
  <si>
    <t>25702</t>
  </si>
  <si>
    <t>2004-05-23</t>
  </si>
  <si>
    <t>566.84</t>
  </si>
  <si>
    <t>21/11/2009</t>
  </si>
  <si>
    <t>1998-02-24</t>
  </si>
  <si>
    <t>7,070</t>
  </si>
  <si>
    <t>08/08/2003</t>
  </si>
  <si>
    <t>50652</t>
  </si>
  <si>
    <t>20070906</t>
  </si>
  <si>
    <t>02-13-2004</t>
  </si>
  <si>
    <t>03-23-2001</t>
  </si>
  <si>
    <t>6261.7</t>
  </si>
  <si>
    <t>8370.95</t>
  </si>
  <si>
    <t>4761.27</t>
  </si>
  <si>
    <t>14-Oct-2001</t>
  </si>
  <si>
    <t>681.73</t>
  </si>
  <si>
    <t>800.53</t>
  </si>
  <si>
    <t>2,394</t>
  </si>
  <si>
    <t>2008</t>
  </si>
  <si>
    <t>101.23</t>
  </si>
  <si>
    <t>20060306</t>
  </si>
  <si>
    <t>8,397</t>
  </si>
  <si>
    <t>19960114</t>
  </si>
  <si>
    <t>null</t>
  </si>
  <si>
    <t>20070208</t>
  </si>
  <si>
    <t>1672.28</t>
  </si>
  <si>
    <t>11-08-2000</t>
  </si>
  <si>
    <t>18/12/2001</t>
  </si>
  <si>
    <t>5,109</t>
  </si>
  <si>
    <t>30-Sep-1993</t>
  </si>
  <si>
    <t>201</t>
  </si>
  <si>
    <t>2000-02-11</t>
  </si>
  <si>
    <t>306.74</t>
  </si>
  <si>
    <t>488646</t>
  </si>
  <si>
    <t>11-13-1992</t>
  </si>
  <si>
    <t>677089</t>
  </si>
  <si>
    <t>21-Feb-1992</t>
  </si>
  <si>
    <t>9,934</t>
  </si>
  <si>
    <t>1997</t>
  </si>
  <si>
    <t>978.12</t>
  </si>
  <si>
    <t>20070628</t>
  </si>
  <si>
    <t>1,100</t>
  </si>
  <si>
    <t>05-Jun-1992</t>
  </si>
  <si>
    <t>908.26</t>
  </si>
  <si>
    <t>1995</t>
  </si>
  <si>
    <t>5221.24</t>
  </si>
  <si>
    <t>18-Apr-2002</t>
  </si>
  <si>
    <t>65303</t>
  </si>
  <si>
    <t>2002-01-05</t>
  </si>
  <si>
    <t>01/10/2001</t>
  </si>
  <si>
    <t>6,115</t>
  </si>
  <si>
    <t>2000</t>
  </si>
  <si>
    <t>716.80</t>
  </si>
  <si>
    <t>1996-10-03</t>
  </si>
  <si>
    <t>8,837</t>
  </si>
  <si>
    <t>04-05-2004</t>
  </si>
  <si>
    <t>7650,34</t>
  </si>
  <si>
    <t>08-01-1990</t>
  </si>
  <si>
    <t>347.13</t>
  </si>
  <si>
    <t>2004</t>
  </si>
  <si>
    <t>307481</t>
  </si>
  <si>
    <t>1996-05-27</t>
  </si>
  <si>
    <t>3,601</t>
  </si>
  <si>
    <t>20041002</t>
  </si>
  <si>
    <t>08-11-2003</t>
  </si>
  <si>
    <t>20011013</t>
  </si>
  <si>
    <t>5,751</t>
  </si>
  <si>
    <t>20060823</t>
  </si>
  <si>
    <t>4,095</t>
  </si>
  <si>
    <t>23/09/2007</t>
  </si>
  <si>
    <t>11-12-2002</t>
  </si>
  <si>
    <t>2073.15</t>
  </si>
  <si>
    <t>2005-07-06</t>
  </si>
  <si>
    <t>6,624</t>
  </si>
  <si>
    <t>2587.88</t>
  </si>
  <si>
    <t>3420,63</t>
  </si>
  <si>
    <t>01-19-2001</t>
  </si>
  <si>
    <t>6,666</t>
  </si>
  <si>
    <t>26-Dec-1997</t>
  </si>
  <si>
    <t>208.44</t>
  </si>
  <si>
    <t>04/03/1993</t>
  </si>
  <si>
    <t>481.94</t>
  </si>
  <si>
    <t>04-18-2005</t>
  </si>
  <si>
    <t>4,780</t>
  </si>
  <si>
    <t>9126,6</t>
  </si>
  <si>
    <t>14/03/1997</t>
  </si>
  <si>
    <t>255.78</t>
  </si>
  <si>
    <t>20070921</t>
  </si>
  <si>
    <t>6,608</t>
  </si>
  <si>
    <t>6,540</t>
  </si>
  <si>
    <t>5305,48</t>
  </si>
  <si>
    <t>19980901</t>
  </si>
  <si>
    <t>1,823</t>
  </si>
  <si>
    <t>8303,37</t>
  </si>
  <si>
    <t>1998</t>
  </si>
  <si>
    <t>7935.90</t>
  </si>
  <si>
    <t>07-06-2004</t>
  </si>
  <si>
    <t>6,799</t>
  </si>
  <si>
    <t>5,978</t>
  </si>
  <si>
    <t>19970218</t>
  </si>
  <si>
    <t>2002</t>
  </si>
  <si>
    <t>01-28-2005</t>
  </si>
  <si>
    <t>8185,72</t>
  </si>
  <si>
    <t>09-11-2001</t>
  </si>
  <si>
    <t>5945,83</t>
  </si>
  <si>
    <t>8,854</t>
  </si>
  <si>
    <t>2009-03-22</t>
  </si>
  <si>
    <t>247.10</t>
  </si>
  <si>
    <t>08-Feb-2008</t>
  </si>
  <si>
    <t>6,692</t>
  </si>
  <si>
    <t>2003-02-14</t>
  </si>
  <si>
    <t>589.91</t>
  </si>
  <si>
    <t>03-Jun-2007</t>
  </si>
  <si>
    <t>7,907</t>
  </si>
  <si>
    <t>20020823</t>
  </si>
  <si>
    <t>5972,14</t>
  </si>
  <si>
    <t>2000-05-05</t>
  </si>
  <si>
    <t>19930818</t>
  </si>
  <si>
    <t>725.96</t>
  </si>
  <si>
    <t>Data zatrudnienia</t>
  </si>
  <si>
    <t>1. Rozdziel imiona od nazwisk</t>
  </si>
  <si>
    <t>2. Zamień pierwsze litery na duże</t>
  </si>
  <si>
    <t>4. Zidenytyfikuj brakujące wartości w wynagrodzeniach</t>
  </si>
  <si>
    <t>5. zaznacz braki kolorem</t>
  </si>
  <si>
    <t>3. znormalizuj zapis liczby w wynagrodzeniach</t>
  </si>
  <si>
    <t>Tomasz</t>
  </si>
  <si>
    <t>Anna</t>
  </si>
  <si>
    <t>Olga</t>
  </si>
  <si>
    <t>Ewa</t>
  </si>
  <si>
    <t>Dominik</t>
  </si>
  <si>
    <t>Iza</t>
  </si>
  <si>
    <t>Natalia</t>
  </si>
  <si>
    <t>Rafał</t>
  </si>
  <si>
    <t>Piotr</t>
  </si>
  <si>
    <t>Grzegorz</t>
  </si>
  <si>
    <t>Marcin</t>
  </si>
  <si>
    <t>Sara</t>
  </si>
  <si>
    <t>Karol</t>
  </si>
  <si>
    <t>Jan</t>
  </si>
  <si>
    <t>Woźniak</t>
  </si>
  <si>
    <t>Nowak</t>
  </si>
  <si>
    <t>Wójcik</t>
  </si>
  <si>
    <t>Kowalski</t>
  </si>
  <si>
    <t>Zieliński</t>
  </si>
  <si>
    <t>Szymański</t>
  </si>
  <si>
    <t>3. Znormalizuj zapis liczby w wynagrodzeniach</t>
  </si>
  <si>
    <t>Nazwisko</t>
  </si>
  <si>
    <t>6. Zaznacz błędy w wynagrodzeniach</t>
  </si>
  <si>
    <t>Rok</t>
  </si>
  <si>
    <t>Miesiąć</t>
  </si>
  <si>
    <t>data</t>
  </si>
  <si>
    <t>Dzień</t>
  </si>
  <si>
    <t>Z datami z reguły nie walczymy w Excelu ale wykorzystując funkcję rok, miesiąc, dzień</t>
  </si>
  <si>
    <t>Teraz funkcje rok, miesiąć i dzień</t>
  </si>
  <si>
    <t>funkcja DATA</t>
  </si>
  <si>
    <t>sposób 1</t>
  </si>
  <si>
    <t>albo na raty</t>
  </si>
  <si>
    <t>5. Zaznacz braki kolorem</t>
  </si>
  <si>
    <t>7. Dołącz dane z zakładki Z1dod1</t>
  </si>
  <si>
    <t>stanowisko</t>
  </si>
  <si>
    <t>do</t>
  </si>
  <si>
    <t>wiek</t>
  </si>
  <si>
    <t>staż_poł_etatu</t>
  </si>
  <si>
    <t>asystent</t>
  </si>
  <si>
    <t>starszy_nad_sprzętem</t>
  </si>
  <si>
    <t>kierownik_szczebla_1</t>
  </si>
  <si>
    <t>kierownik_szczebla_2</t>
  </si>
  <si>
    <t>namiestnik_hali_produkcyjnej</t>
  </si>
  <si>
    <t>Dyrektor</t>
  </si>
  <si>
    <t>starszy_nad_szepraczami</t>
  </si>
  <si>
    <t>Stanowisko</t>
  </si>
  <si>
    <t>wynagrodzenie (górny zakres)</t>
  </si>
  <si>
    <t>7. Stanowiska</t>
  </si>
  <si>
    <t>8. Wiek</t>
  </si>
  <si>
    <t>Lewandowski</t>
  </si>
  <si>
    <t>Magdalena</t>
  </si>
  <si>
    <t>Kamiński</t>
  </si>
  <si>
    <t>Michał</t>
  </si>
  <si>
    <t>Maria</t>
  </si>
  <si>
    <t>Agnieszka</t>
  </si>
  <si>
    <t>Katarzyna</t>
  </si>
  <si>
    <t>Kozłowski</t>
  </si>
  <si>
    <t>Wiśniewski</t>
  </si>
  <si>
    <t>Adam</t>
  </si>
  <si>
    <t>Dąbrowska</t>
  </si>
  <si>
    <t>Zielak</t>
  </si>
  <si>
    <t>Kowalczykiewicz</t>
  </si>
  <si>
    <t>Kamieniowski</t>
  </si>
  <si>
    <t>Mazurowski</t>
  </si>
  <si>
    <t>Imię</t>
  </si>
  <si>
    <t>7 sierpnia 2001</t>
  </si>
  <si>
    <t>18th January 1999</t>
  </si>
  <si>
    <t>1 Kwietnia 1997</t>
  </si>
  <si>
    <t>August 5, 2008</t>
  </si>
  <si>
    <t>3 czerwca 2010</t>
  </si>
  <si>
    <t>22 sierpnia 1987</t>
  </si>
  <si>
    <t>17 listopada 2000</t>
  </si>
  <si>
    <t>Antoni</t>
  </si>
  <si>
    <t>Marek</t>
  </si>
  <si>
    <t>Jacek</t>
  </si>
  <si>
    <t>Dariusz</t>
  </si>
  <si>
    <t>Ignacy</t>
  </si>
  <si>
    <t>Tadeusz</t>
  </si>
  <si>
    <t>Barbara</t>
  </si>
  <si>
    <t>Lewandowska</t>
  </si>
  <si>
    <t>Bogdan</t>
  </si>
  <si>
    <t>Kamińska</t>
  </si>
  <si>
    <t>Stanisław</t>
  </si>
  <si>
    <t>Edyta</t>
  </si>
  <si>
    <t>Wiśniewska</t>
  </si>
  <si>
    <t>Dawid</t>
  </si>
  <si>
    <t>Łukasz</t>
  </si>
  <si>
    <t>Sylwia</t>
  </si>
  <si>
    <t>Kozłowska</t>
  </si>
  <si>
    <t>Krzysztof</t>
  </si>
  <si>
    <t>Mariola</t>
  </si>
  <si>
    <t>Zbyszek</t>
  </si>
  <si>
    <t>Andrzej</t>
  </si>
  <si>
    <t>Zosia</t>
  </si>
  <si>
    <t>Aleksandra</t>
  </si>
  <si>
    <t>Zbigniew</t>
  </si>
  <si>
    <t>Paweł</t>
  </si>
  <si>
    <t>Ryszard</t>
  </si>
  <si>
    <t>Aneta</t>
  </si>
  <si>
    <t>Mieczysław</t>
  </si>
  <si>
    <t>Wiktor</t>
  </si>
  <si>
    <t>Joanna</t>
  </si>
  <si>
    <t>Eugeniusz</t>
  </si>
  <si>
    <t>Filip</t>
  </si>
  <si>
    <t>Patrycja</t>
  </si>
  <si>
    <t>Wojciech</t>
  </si>
  <si>
    <t>Marta</t>
  </si>
  <si>
    <t>Gabriela</t>
  </si>
  <si>
    <t>Kowalska</t>
  </si>
  <si>
    <t>Artur</t>
  </si>
  <si>
    <t>Kinga</t>
  </si>
  <si>
    <t>Szymanska</t>
  </si>
  <si>
    <t>Monika</t>
  </si>
  <si>
    <t>Teresa</t>
  </si>
  <si>
    <t>Antonina</t>
  </si>
  <si>
    <t>Zielińska</t>
  </si>
  <si>
    <t>Maciej</t>
  </si>
  <si>
    <t>Daniel</t>
  </si>
  <si>
    <t>Aleksander</t>
  </si>
  <si>
    <t>Janina</t>
  </si>
  <si>
    <t>Stefan</t>
  </si>
  <si>
    <t>Elżbieta</t>
  </si>
  <si>
    <t>Izabela</t>
  </si>
  <si>
    <t>Justyna</t>
  </si>
  <si>
    <t>Ewelina</t>
  </si>
  <si>
    <t>Mariusz</t>
  </si>
  <si>
    <t>Renata</t>
  </si>
  <si>
    <t>Marzena</t>
  </si>
  <si>
    <t>Jerzy</t>
  </si>
  <si>
    <t>Mateusz</t>
  </si>
  <si>
    <t>Emilia</t>
  </si>
  <si>
    <t>Kamil</t>
  </si>
  <si>
    <t>Amelia</t>
  </si>
  <si>
    <t>Edmund</t>
  </si>
  <si>
    <t>Henryk</t>
  </si>
  <si>
    <t>Szymanski</t>
  </si>
  <si>
    <t>Weronika</t>
  </si>
  <si>
    <t>Wacław</t>
  </si>
  <si>
    <t>Irena</t>
  </si>
  <si>
    <t>Wanda</t>
  </si>
  <si>
    <t>Władysław</t>
  </si>
  <si>
    <t>Milena</t>
  </si>
  <si>
    <t>Danuta</t>
  </si>
  <si>
    <t>Kamila</t>
  </si>
  <si>
    <t>Karolina</t>
  </si>
  <si>
    <t>Kasia</t>
  </si>
  <si>
    <t>Janusz</t>
  </si>
  <si>
    <t>Damian</t>
  </si>
  <si>
    <t>Bartosz</t>
  </si>
  <si>
    <t>Jolanta</t>
  </si>
  <si>
    <t>Alicja</t>
  </si>
  <si>
    <t>Marcelina</t>
  </si>
  <si>
    <t>Iwona</t>
  </si>
  <si>
    <t>Beata</t>
  </si>
  <si>
    <t>Sebastian</t>
  </si>
  <si>
    <t>Magda</t>
  </si>
  <si>
    <t>Anita</t>
  </si>
  <si>
    <t>Stanisława</t>
  </si>
  <si>
    <t>Agata</t>
  </si>
  <si>
    <t>Krystyna</t>
  </si>
  <si>
    <t>Zuzia</t>
  </si>
  <si>
    <t>Elwira</t>
  </si>
  <si>
    <t>Wioletta</t>
  </si>
  <si>
    <t>Robert</t>
  </si>
  <si>
    <t>lp</t>
  </si>
  <si>
    <t>Potencjalne błedy</t>
  </si>
  <si>
    <t>MagdalenaWójcik</t>
  </si>
  <si>
    <t>AntoniWójcik</t>
  </si>
  <si>
    <t>MarekNowak</t>
  </si>
  <si>
    <t>JacekKowalski</t>
  </si>
  <si>
    <t>JanKamiński</t>
  </si>
  <si>
    <t>DominikKamiński</t>
  </si>
  <si>
    <t>AgnieszkaLewandowski</t>
  </si>
  <si>
    <t>DariuszKamiński</t>
  </si>
  <si>
    <t>KatarzynaWiśniewski</t>
  </si>
  <si>
    <t>IgnacyZieliński</t>
  </si>
  <si>
    <t>TadeuszZieliński</t>
  </si>
  <si>
    <t>TomaszZieliński</t>
  </si>
  <si>
    <t>BarbaraWójcik</t>
  </si>
  <si>
    <t>AnnaLewandowska</t>
  </si>
  <si>
    <t>TomaszWójcik</t>
  </si>
  <si>
    <t>BogdanZieliński</t>
  </si>
  <si>
    <t>AdamNowak</t>
  </si>
  <si>
    <t>AgnieszkaKamińska</t>
  </si>
  <si>
    <t>StanisławLewandowski</t>
  </si>
  <si>
    <t>AgnieszkaWójcik</t>
  </si>
  <si>
    <t>EdytaWiśniewska</t>
  </si>
  <si>
    <t>MagdalenaWiśniewski</t>
  </si>
  <si>
    <t>DawidWoźniak</t>
  </si>
  <si>
    <t>ŁukaszNowak</t>
  </si>
  <si>
    <t>SylwiaKozłowska</t>
  </si>
  <si>
    <t>RafałKowalski</t>
  </si>
  <si>
    <t>KatarzynaKozłowski</t>
  </si>
  <si>
    <t>KrzysztofLewandowski</t>
  </si>
  <si>
    <t>MariolaWoźniak</t>
  </si>
  <si>
    <t>DariuszLewandowski</t>
  </si>
  <si>
    <t>ZbyszekWoźniak</t>
  </si>
  <si>
    <t>JanZielak</t>
  </si>
  <si>
    <t>PiotrWiśniewski</t>
  </si>
  <si>
    <t>KatarzynaLewandowski</t>
  </si>
  <si>
    <t>MarekKamiński</t>
  </si>
  <si>
    <t>AgnieszkaZieliński</t>
  </si>
  <si>
    <t>MariaKamiński</t>
  </si>
  <si>
    <t>MichałLewandowski</t>
  </si>
  <si>
    <t>PiotrLewandowski</t>
  </si>
  <si>
    <t>AnnaLewandowski</t>
  </si>
  <si>
    <t>AndrzejKowalski</t>
  </si>
  <si>
    <t>ZosiaNowak</t>
  </si>
  <si>
    <t>KarolKowalczykiewicz</t>
  </si>
  <si>
    <t>MariaNowak</t>
  </si>
  <si>
    <t>MichałZieliński</t>
  </si>
  <si>
    <t>AleksandraLewandowska</t>
  </si>
  <si>
    <t>ZbigniewWójcik</t>
  </si>
  <si>
    <t>PawełZieliński</t>
  </si>
  <si>
    <t>MagdalenaWoźniak</t>
  </si>
  <si>
    <t>MarcinMazurowski</t>
  </si>
  <si>
    <t>MariaWójcik</t>
  </si>
  <si>
    <t>RyszardLewandowski</t>
  </si>
  <si>
    <t>EwaWiśniewska</t>
  </si>
  <si>
    <t>TomaszWiśniewski</t>
  </si>
  <si>
    <t>AnetaNowak</t>
  </si>
  <si>
    <t>TomaszLewandowski</t>
  </si>
  <si>
    <t>MieczysławKozłowski</t>
  </si>
  <si>
    <t>AgnieszkaSzymański</t>
  </si>
  <si>
    <t>WiktorLewandowski</t>
  </si>
  <si>
    <t>JoannaKamińska</t>
  </si>
  <si>
    <t>MichałWoźniak</t>
  </si>
  <si>
    <t>AnnaWoźniak</t>
  </si>
  <si>
    <t>SaraDąbrowska</t>
  </si>
  <si>
    <t>AdamKamiński</t>
  </si>
  <si>
    <t>MarcinKozłowski</t>
  </si>
  <si>
    <t>EugeniuszLewandowski</t>
  </si>
  <si>
    <t>MagdalenaKozłowski</t>
  </si>
  <si>
    <t>MariaWoźniak</t>
  </si>
  <si>
    <t>JoannaWoźniak</t>
  </si>
  <si>
    <t>MariaKozłowski</t>
  </si>
  <si>
    <t>JanKozłowski</t>
  </si>
  <si>
    <t>PiotrWójcik</t>
  </si>
  <si>
    <t>MariaSzymański</t>
  </si>
  <si>
    <t>FilipKowalski</t>
  </si>
  <si>
    <t>PatrycjaKamińska</t>
  </si>
  <si>
    <t>KatarzynaWójcik</t>
  </si>
  <si>
    <t>WojciechWoźniak</t>
  </si>
  <si>
    <t>MartaKozłowska</t>
  </si>
  <si>
    <t>GabrielaKowalska</t>
  </si>
  <si>
    <t>ArturLewandowski</t>
  </si>
  <si>
    <t>KingaSzymanska</t>
  </si>
  <si>
    <t>MagdalenaKamiński</t>
  </si>
  <si>
    <t>TomaszKowalski</t>
  </si>
  <si>
    <t>MonikaKozłowska</t>
  </si>
  <si>
    <t>AdamLewandowski</t>
  </si>
  <si>
    <t>TeresaWoźniak</t>
  </si>
  <si>
    <t>AntoninaZielińska</t>
  </si>
  <si>
    <t>AnnaKamiński</t>
  </si>
  <si>
    <t>AdamZieliński</t>
  </si>
  <si>
    <t>MichałKozłowski</t>
  </si>
  <si>
    <t>ArturWójcik</t>
  </si>
  <si>
    <t>MaciejKowalski</t>
  </si>
  <si>
    <t>MichałWiśniewski</t>
  </si>
  <si>
    <t>DanielLewandowski</t>
  </si>
  <si>
    <t>AleksandraKozłowska</t>
  </si>
  <si>
    <t>AgnieszkaNowak</t>
  </si>
  <si>
    <t>AleksanderWójcik</t>
  </si>
  <si>
    <t>MagdalenaNowak</t>
  </si>
  <si>
    <t>JaninaKowalska</t>
  </si>
  <si>
    <t>JanKowalski</t>
  </si>
  <si>
    <t>OlgaWójcik</t>
  </si>
  <si>
    <t>StefanKozłowski</t>
  </si>
  <si>
    <t>KatarzynaKowalski</t>
  </si>
  <si>
    <t>ElżbietaKamińska</t>
  </si>
  <si>
    <t>AgnieszkaWiśniewski</t>
  </si>
  <si>
    <t>IzabelaNowak</t>
  </si>
  <si>
    <t>JustynaWiśniewska</t>
  </si>
  <si>
    <t>EwelinaSzymanska</t>
  </si>
  <si>
    <t>ZbigniewWiśniewski</t>
  </si>
  <si>
    <t>WojciechKozłowski</t>
  </si>
  <si>
    <t>MariuszWójcik</t>
  </si>
  <si>
    <t>JanZieliński</t>
  </si>
  <si>
    <t>MichałNowak</t>
  </si>
  <si>
    <t>RenataKamińska</t>
  </si>
  <si>
    <t>AdamSzymański</t>
  </si>
  <si>
    <t>MarzenaKowalska</t>
  </si>
  <si>
    <t>ElżbietaKowalska</t>
  </si>
  <si>
    <t>GrzegorzNowak</t>
  </si>
  <si>
    <t>JerzyWójcik</t>
  </si>
  <si>
    <t>MateuszKowalski</t>
  </si>
  <si>
    <t>EmiliaZielińska</t>
  </si>
  <si>
    <t>JanNowak</t>
  </si>
  <si>
    <t>MagdalenaKowalski</t>
  </si>
  <si>
    <t>AnnaWójcik</t>
  </si>
  <si>
    <t>KamilNowak</t>
  </si>
  <si>
    <t>AmeliaNowak</t>
  </si>
  <si>
    <t>AnnaZieliński</t>
  </si>
  <si>
    <t>EdmundWiśniewski</t>
  </si>
  <si>
    <t>HenrykSzymanski</t>
  </si>
  <si>
    <t>MichałSzymański</t>
  </si>
  <si>
    <t>PiotrZieliński</t>
  </si>
  <si>
    <t>MagdalenaSzymański</t>
  </si>
  <si>
    <t>PiotrKowalski</t>
  </si>
  <si>
    <t>PiotrKozłowski</t>
  </si>
  <si>
    <t>WeronikaWoźniak</t>
  </si>
  <si>
    <t>WacławWiśniewski</t>
  </si>
  <si>
    <t>IrenaLewandowska</t>
  </si>
  <si>
    <t>AnnaNowak</t>
  </si>
  <si>
    <t>KatarzynaWoźniak</t>
  </si>
  <si>
    <t>WandaWiśniewska</t>
  </si>
  <si>
    <t>KatarzynaLewandowska</t>
  </si>
  <si>
    <t>WładysławSzymanski</t>
  </si>
  <si>
    <t>KarolSzymanski</t>
  </si>
  <si>
    <t>PawełWójcik</t>
  </si>
  <si>
    <t>MilenaWiśniewska</t>
  </si>
  <si>
    <t>AgnieszkaKamiński</t>
  </si>
  <si>
    <t>MariaZieliński</t>
  </si>
  <si>
    <t>DanutaWoźniak</t>
  </si>
  <si>
    <t>KamilaWoźniak</t>
  </si>
  <si>
    <t>KarolinaKamińska</t>
  </si>
  <si>
    <t>KasiaZielińska</t>
  </si>
  <si>
    <t>GrzegorzKamieniowski</t>
  </si>
  <si>
    <t>TomaszKozłowski</t>
  </si>
  <si>
    <t>MagdalenaSzymanska</t>
  </si>
  <si>
    <t>TomaszWoźniak</t>
  </si>
  <si>
    <t>JanuszSzymanski</t>
  </si>
  <si>
    <t>DamianNowak</t>
  </si>
  <si>
    <t>BartoszWoźniak</t>
  </si>
  <si>
    <t>JolantaKamińska</t>
  </si>
  <si>
    <t>TomaszSzymański</t>
  </si>
  <si>
    <t>MariaWiśniewski</t>
  </si>
  <si>
    <t>MariuszSzymanski</t>
  </si>
  <si>
    <t>MichałKamiński</t>
  </si>
  <si>
    <t>AlicjaZielińska</t>
  </si>
  <si>
    <t>MarcelinaSzymanska</t>
  </si>
  <si>
    <t>MagdalenaZieliński</t>
  </si>
  <si>
    <t>IwonaSzymanska</t>
  </si>
  <si>
    <t>BeataKowalska</t>
  </si>
  <si>
    <t>MichałKowalski</t>
  </si>
  <si>
    <t>PiotrKamiński</t>
  </si>
  <si>
    <t>SebastianWójcik</t>
  </si>
  <si>
    <t>MagdalenaLewandowski</t>
  </si>
  <si>
    <t>MichałWójcik</t>
  </si>
  <si>
    <t>JanuszKozłowski</t>
  </si>
  <si>
    <t>TomaszKamiński</t>
  </si>
  <si>
    <t>WiktorKozłowski</t>
  </si>
  <si>
    <t>JanWoźniak</t>
  </si>
  <si>
    <t>MagdaWiśniewska</t>
  </si>
  <si>
    <t>AnitaZielińska</t>
  </si>
  <si>
    <t>JanLewandowski</t>
  </si>
  <si>
    <t>MariaLewandowski</t>
  </si>
  <si>
    <t>KatarzynaKamiński</t>
  </si>
  <si>
    <t>StanisławaWójcik</t>
  </si>
  <si>
    <t>AgataZielińska</t>
  </si>
  <si>
    <t>IzaNowak</t>
  </si>
  <si>
    <t>AnnaKozłowski</t>
  </si>
  <si>
    <t>JanWójcik</t>
  </si>
  <si>
    <t>PiotrSzymański</t>
  </si>
  <si>
    <t>TomaszNowak</t>
  </si>
  <si>
    <t>RenataSzymanska</t>
  </si>
  <si>
    <t>JanWiśniewski</t>
  </si>
  <si>
    <t>PiotrWoźniak</t>
  </si>
  <si>
    <t>KatarzynaSzymański</t>
  </si>
  <si>
    <t>KrystynaWiśniewska</t>
  </si>
  <si>
    <t>GrzegorzKamiński</t>
  </si>
  <si>
    <t>NataliaWójcik</t>
  </si>
  <si>
    <t>ZuziaWiśniewska</t>
  </si>
  <si>
    <t>ElwiraZielińska</t>
  </si>
  <si>
    <t>WiolettaSzymanska</t>
  </si>
  <si>
    <t>PiotrNowak</t>
  </si>
  <si>
    <t>AdamKozłowski</t>
  </si>
  <si>
    <t>RobertNowak</t>
  </si>
  <si>
    <t>AdamWoźniak</t>
  </si>
  <si>
    <t>AgnieszkaWoźniak</t>
  </si>
  <si>
    <t>AdamWiśniewski</t>
  </si>
  <si>
    <t>ZosiaWiśniewska</t>
  </si>
  <si>
    <t>yu</t>
  </si>
  <si>
    <t>Uzupełnij poniższą macierz korelacji stosując następującą regułę:</t>
  </si>
  <si>
    <t>Macierz korelacji</t>
  </si>
  <si>
    <t>WIG</t>
  </si>
  <si>
    <t>ASSECOPOL</t>
  </si>
  <si>
    <t>BIOTON</t>
  </si>
  <si>
    <t>BRE</t>
  </si>
  <si>
    <t>BZWBK</t>
  </si>
  <si>
    <t>CERSANIT</t>
  </si>
  <si>
    <t>CEZ</t>
  </si>
  <si>
    <t>CYFRPLSAT</t>
  </si>
  <si>
    <t>GETIN</t>
  </si>
  <si>
    <t>GTC</t>
  </si>
  <si>
    <t>KGHM</t>
  </si>
  <si>
    <t>LOTOS</t>
  </si>
  <si>
    <t>PBG</t>
  </si>
  <si>
    <t>PEKAO</t>
  </si>
  <si>
    <t>PGNIG</t>
  </si>
  <si>
    <t>PKNORLEN</t>
  </si>
  <si>
    <t>PKOBP</t>
  </si>
  <si>
    <t>POLIMEXMS</t>
  </si>
  <si>
    <t>TPSA</t>
  </si>
  <si>
    <t>TVN</t>
  </si>
  <si>
    <t>DJIA</t>
  </si>
  <si>
    <t>FTSE100</t>
  </si>
  <si>
    <t>DAX</t>
  </si>
  <si>
    <t>RTS</t>
  </si>
  <si>
    <t>BUX</t>
  </si>
  <si>
    <t>Schemat rozwiązania:</t>
  </si>
  <si>
    <t>1. Skopiuj tabelę i wklej poniżej z opcją transpozycji (Kopiuj &gt; Wklej specjalnie &gt; Transpozycja).</t>
  </si>
  <si>
    <t>2. Skopiuj transponowaną tabelę i wklej w miejsce tabeli początkowej z opcją pominięcia pustych komórek (Kopiuj &gt; Wklej specjalnie &gt; Pomijaj puste).</t>
  </si>
  <si>
    <t>W komórce C6 podaj łączną liczbę osób, pobraną z danych z tabeli poniżej.</t>
  </si>
  <si>
    <t>Liczba osób:</t>
  </si>
  <si>
    <t>Dane</t>
  </si>
  <si>
    <t>L.5os.</t>
  </si>
  <si>
    <t>F.7os.</t>
  </si>
  <si>
    <t>I.9os.</t>
  </si>
  <si>
    <t>V.9os.</t>
  </si>
  <si>
    <t>J.7os.</t>
  </si>
  <si>
    <t>O.6os.</t>
  </si>
  <si>
    <t>R.4os.</t>
  </si>
  <si>
    <t>H.7os.</t>
  </si>
  <si>
    <t>Y.8os.</t>
  </si>
  <si>
    <t>L.1os.</t>
  </si>
  <si>
    <t>N.3os.</t>
  </si>
  <si>
    <t>V.1os.</t>
  </si>
  <si>
    <t>U.5os.</t>
  </si>
  <si>
    <t>B.9os.</t>
  </si>
  <si>
    <t>Y.6os.</t>
  </si>
  <si>
    <t>S.2os.</t>
  </si>
  <si>
    <t>G.4os.</t>
  </si>
  <si>
    <t>R.9os.</t>
  </si>
  <si>
    <t>Z.8os.</t>
  </si>
  <si>
    <t>E.3os.</t>
  </si>
  <si>
    <t>M.1os.</t>
  </si>
  <si>
    <t>U.4os.</t>
  </si>
  <si>
    <t>X.6os.</t>
  </si>
  <si>
    <t>I.2os.</t>
  </si>
  <si>
    <t>W.8os.</t>
  </si>
  <si>
    <t>L.2os.</t>
  </si>
  <si>
    <t>J.2os.</t>
  </si>
  <si>
    <t>K.8os.</t>
  </si>
  <si>
    <t>S.8os.</t>
  </si>
  <si>
    <t>O.4os.</t>
  </si>
  <si>
    <t>W.7os.</t>
  </si>
  <si>
    <t>S.1os.</t>
  </si>
  <si>
    <t>C.8os.</t>
  </si>
  <si>
    <t>T.3os.</t>
  </si>
  <si>
    <t>D.7os.</t>
  </si>
  <si>
    <t>N.1os.</t>
  </si>
  <si>
    <t>M.2os.</t>
  </si>
  <si>
    <t>M.3os.</t>
  </si>
  <si>
    <t>K.2os.</t>
  </si>
  <si>
    <t>W.5os.</t>
  </si>
  <si>
    <t>H.1os.</t>
  </si>
  <si>
    <t>C.2os.</t>
  </si>
  <si>
    <t>X.2os.</t>
  </si>
  <si>
    <t>D.9os.</t>
  </si>
  <si>
    <t>F.4os.</t>
  </si>
  <si>
    <t>J.3os.</t>
  </si>
  <si>
    <t>O.3os.</t>
  </si>
  <si>
    <t>C.5os.</t>
  </si>
  <si>
    <t>T.2os.</t>
  </si>
  <si>
    <t>K.5os.</t>
  </si>
  <si>
    <t>S.7os.</t>
  </si>
  <si>
    <t>X.8os.</t>
  </si>
  <si>
    <t>V.8os.</t>
  </si>
  <si>
    <t>S.9os.</t>
  </si>
  <si>
    <t>N.9os.</t>
  </si>
  <si>
    <t>G.5os.</t>
  </si>
  <si>
    <t>W.3os.</t>
  </si>
  <si>
    <t>L.6os.</t>
  </si>
  <si>
    <t>I.1os.</t>
  </si>
  <si>
    <t>T.4os.</t>
  </si>
  <si>
    <t>I.6os.</t>
  </si>
  <si>
    <t>P.3os.</t>
  </si>
  <si>
    <t>D.5os.</t>
  </si>
  <si>
    <t>T.6os.</t>
  </si>
  <si>
    <t>U.8os.</t>
  </si>
  <si>
    <t>O.1os.</t>
  </si>
  <si>
    <t>G.8os.</t>
  </si>
  <si>
    <t>E.9os.</t>
  </si>
  <si>
    <t>P.8os.</t>
  </si>
  <si>
    <t>P.7os.</t>
  </si>
  <si>
    <t>C.9os.</t>
  </si>
  <si>
    <t>X.4os.</t>
  </si>
  <si>
    <t>O.8os.</t>
  </si>
  <si>
    <t>P.1os.</t>
  </si>
  <si>
    <t>Z.9os.</t>
  </si>
  <si>
    <t>M.7os.</t>
  </si>
  <si>
    <t>C.6os.</t>
  </si>
  <si>
    <t>Z.6os.</t>
  </si>
  <si>
    <t>O.5os.</t>
  </si>
  <si>
    <t>U.7os.</t>
  </si>
  <si>
    <t>C.7os.</t>
  </si>
  <si>
    <t>N.8os.</t>
  </si>
  <si>
    <t>Y.9os.</t>
  </si>
  <si>
    <t>D.1os.</t>
  </si>
  <si>
    <t>R.6os.</t>
  </si>
  <si>
    <t>P.4os.</t>
  </si>
  <si>
    <t>K.9os.</t>
  </si>
  <si>
    <t>Z.1os.</t>
  </si>
  <si>
    <t>N.4os.</t>
  </si>
  <si>
    <t>J.5os.</t>
  </si>
  <si>
    <t>T.5os.</t>
  </si>
  <si>
    <t>W.2os.</t>
  </si>
  <si>
    <t>G.7os.</t>
  </si>
  <si>
    <t>O.2os.</t>
  </si>
  <si>
    <t>Q.1os.</t>
  </si>
  <si>
    <t>I.3os.</t>
  </si>
  <si>
    <t>F.9os.</t>
  </si>
  <si>
    <t>B.6os.</t>
  </si>
  <si>
    <t>E.7os.</t>
  </si>
  <si>
    <t>E.8os.</t>
  </si>
  <si>
    <t>H.5os.</t>
  </si>
  <si>
    <t>B.3os.</t>
  </si>
  <si>
    <t>U.1os.</t>
  </si>
  <si>
    <t>D.2os.</t>
  </si>
  <si>
    <t>B.4os.</t>
  </si>
  <si>
    <t>D.6os.</t>
  </si>
  <si>
    <t>K.7os.</t>
  </si>
  <si>
    <t>O.9os.</t>
  </si>
  <si>
    <t>V.2os.</t>
  </si>
  <si>
    <t>N.5os.</t>
  </si>
  <si>
    <t>R.7os.</t>
  </si>
  <si>
    <t>H.9os.</t>
  </si>
  <si>
    <t>T.7os.</t>
  </si>
  <si>
    <t>X.9os.</t>
  </si>
  <si>
    <t>P.6os.</t>
  </si>
  <si>
    <t>Y.1os.</t>
  </si>
  <si>
    <t>X.5os.</t>
  </si>
  <si>
    <t>G.9os.</t>
  </si>
  <si>
    <t>P.9os.</t>
  </si>
  <si>
    <t>G.1os.</t>
  </si>
  <si>
    <t>C.1os.</t>
  </si>
  <si>
    <t>Q.6os.</t>
  </si>
  <si>
    <t>M.6os.</t>
  </si>
  <si>
    <t>J.4os.</t>
  </si>
  <si>
    <t>Q.2os.</t>
  </si>
  <si>
    <t>R.1os.</t>
  </si>
  <si>
    <t>L.4os.</t>
  </si>
  <si>
    <t>K.1os.</t>
  </si>
  <si>
    <t>Q.7os.</t>
  </si>
  <si>
    <t>D.3os.</t>
  </si>
  <si>
    <t>K.6os.</t>
  </si>
  <si>
    <t>S.4os.</t>
  </si>
  <si>
    <t>X.7os.</t>
  </si>
  <si>
    <t>S.5os.</t>
  </si>
  <si>
    <t>D.8os.</t>
  </si>
  <si>
    <t>K.3os.</t>
  </si>
  <si>
    <t>O.7os.</t>
  </si>
  <si>
    <t>L.9os.</t>
  </si>
  <si>
    <t>F.3os.</t>
  </si>
  <si>
    <t>C.3os.</t>
  </si>
  <si>
    <t>R.8os.</t>
  </si>
  <si>
    <t>Z.7os.</t>
  </si>
  <si>
    <t>Z.4os.</t>
  </si>
  <si>
    <t>I.5os.</t>
  </si>
  <si>
    <t>N.2os.</t>
  </si>
  <si>
    <t>U.9os.</t>
  </si>
  <si>
    <t>T.8os.</t>
  </si>
  <si>
    <t>B.5os.</t>
  </si>
  <si>
    <t>R.2os.</t>
  </si>
  <si>
    <t>Z.5os.</t>
  </si>
  <si>
    <t>E.4os.</t>
  </si>
  <si>
    <t>F.8os.</t>
  </si>
  <si>
    <t>N.6os.</t>
  </si>
  <si>
    <t>Y.4os.</t>
  </si>
  <si>
    <t>Y.3os.</t>
  </si>
  <si>
    <t>H.8os.</t>
  </si>
  <si>
    <t>W.1os.</t>
  </si>
  <si>
    <t>V.6os.</t>
  </si>
  <si>
    <t>M.4os.</t>
  </si>
  <si>
    <t>L.3os.</t>
  </si>
  <si>
    <t>W.9os.</t>
  </si>
  <si>
    <t>Z.2os.</t>
  </si>
  <si>
    <t>F.1os.</t>
  </si>
  <si>
    <t>F.6os.</t>
  </si>
  <si>
    <t>C.4os.</t>
  </si>
  <si>
    <t>H.3os.</t>
  </si>
  <si>
    <t>Q.9os.</t>
  </si>
  <si>
    <t>M.8os.</t>
  </si>
  <si>
    <t>K.4os.</t>
  </si>
  <si>
    <t>D.4os.</t>
  </si>
  <si>
    <t>J.9os.</t>
  </si>
  <si>
    <t>T.1os.</t>
  </si>
  <si>
    <t>E.2os.</t>
  </si>
  <si>
    <t>G.6os.</t>
  </si>
  <si>
    <t>G.3os.</t>
  </si>
  <si>
    <t>H.4os.</t>
  </si>
  <si>
    <t>V.3os.</t>
  </si>
  <si>
    <t>U.6os.</t>
  </si>
  <si>
    <t>W.6os.</t>
  </si>
  <si>
    <t>Q.4os.</t>
  </si>
  <si>
    <t>W.4os.</t>
  </si>
  <si>
    <t>B.8os.</t>
  </si>
  <si>
    <t>B.7os.</t>
  </si>
  <si>
    <t>E.5os.</t>
  </si>
  <si>
    <t>E.6os.</t>
  </si>
  <si>
    <t>J.1os.</t>
  </si>
  <si>
    <t>J.6os.</t>
  </si>
  <si>
    <t>P.5os.</t>
  </si>
  <si>
    <t>N.7os.</t>
  </si>
  <si>
    <t>H.2os.</t>
  </si>
  <si>
    <t>L.7os.</t>
  </si>
  <si>
    <t>R.3os.</t>
  </si>
  <si>
    <t>I.7os.</t>
  </si>
  <si>
    <t>T.9os.</t>
  </si>
  <si>
    <t>R.5os.</t>
  </si>
  <si>
    <t>M.9os.</t>
  </si>
  <si>
    <t>Q.3os.</t>
  </si>
  <si>
    <t>Y.5os.</t>
  </si>
  <si>
    <t>M.5os.</t>
  </si>
  <si>
    <t>B.2os.</t>
  </si>
  <si>
    <t>I.8os.</t>
  </si>
  <si>
    <t>X.1os.</t>
  </si>
  <si>
    <t>V.5os.</t>
  </si>
  <si>
    <t>U.3os.</t>
  </si>
  <si>
    <t>Q.5os.</t>
  </si>
  <si>
    <t>J.8os.</t>
  </si>
  <si>
    <t>E.1os.</t>
  </si>
  <si>
    <t>H.6os.</t>
  </si>
  <si>
    <t>U.2os.</t>
  </si>
  <si>
    <t>Q.8os.</t>
  </si>
  <si>
    <t>M.66os.</t>
  </si>
  <si>
    <t>C.10os.</t>
  </si>
  <si>
    <t>X.26os.</t>
  </si>
  <si>
    <t>O.56os.</t>
  </si>
  <si>
    <t>U.32os.</t>
  </si>
  <si>
    <t>D.79os.</t>
  </si>
  <si>
    <t>X.85os.</t>
  </si>
  <si>
    <t>N.50os.</t>
  </si>
  <si>
    <t>O.57os.</t>
  </si>
  <si>
    <t>I.12os.</t>
  </si>
  <si>
    <t>L.54os.</t>
  </si>
  <si>
    <t>R.13os.</t>
  </si>
  <si>
    <t>C.90os.</t>
  </si>
  <si>
    <t>R.38os.</t>
  </si>
  <si>
    <t>H.30os.</t>
  </si>
  <si>
    <t>N.25os.</t>
  </si>
  <si>
    <t>G.83os.</t>
  </si>
  <si>
    <t>N.97os.</t>
  </si>
  <si>
    <t>K.22os.</t>
  </si>
  <si>
    <t>R.52os.</t>
  </si>
  <si>
    <t>T.20os.</t>
  </si>
  <si>
    <t>D.33os.</t>
  </si>
  <si>
    <t>H.26os.</t>
  </si>
  <si>
    <t>K.14os.</t>
  </si>
  <si>
    <t>F.57os.</t>
  </si>
  <si>
    <t>C.96os.</t>
  </si>
  <si>
    <t>O.48os.</t>
  </si>
  <si>
    <t>P.39os.</t>
  </si>
  <si>
    <t>U.16os.</t>
  </si>
  <si>
    <t>H.14os.</t>
  </si>
  <si>
    <t>V.40os.</t>
  </si>
  <si>
    <t>K.69os.</t>
  </si>
  <si>
    <t>Y.81os.</t>
  </si>
  <si>
    <t>S.19os.</t>
  </si>
  <si>
    <t>U.74os.</t>
  </si>
  <si>
    <t>J.81os.</t>
  </si>
  <si>
    <t>Z.12os.</t>
  </si>
  <si>
    <t>L.61os.</t>
  </si>
  <si>
    <t>N.33os.</t>
  </si>
  <si>
    <t>B.1os.</t>
  </si>
  <si>
    <t>M.40os.</t>
  </si>
  <si>
    <t>W.82os.</t>
  </si>
  <si>
    <t>C.19os.</t>
  </si>
  <si>
    <t>H.20os.</t>
  </si>
  <si>
    <t>V.27os.</t>
  </si>
  <si>
    <t>V.7os.</t>
  </si>
  <si>
    <t>N.27os.</t>
  </si>
  <si>
    <t>Z.75os.</t>
  </si>
  <si>
    <t>X.88os.</t>
  </si>
  <si>
    <t>R.97os.</t>
  </si>
  <si>
    <t>I.23os.</t>
  </si>
  <si>
    <t>E.78os.</t>
  </si>
  <si>
    <t>H.40os.</t>
  </si>
  <si>
    <t>D.56os.</t>
  </si>
  <si>
    <t>Z.19os.</t>
  </si>
  <si>
    <t>G.26os.</t>
  </si>
  <si>
    <t>V.87os.</t>
  </si>
  <si>
    <t>T.39os.</t>
  </si>
  <si>
    <t>W.23os.</t>
  </si>
  <si>
    <t>Q.20os.</t>
  </si>
  <si>
    <t>L.21os.</t>
  </si>
  <si>
    <t>S.58os.</t>
  </si>
  <si>
    <t>S.30os.</t>
  </si>
  <si>
    <t>K.63os.</t>
  </si>
  <si>
    <t>F.2os.</t>
  </si>
  <si>
    <t>D.76os.</t>
  </si>
  <si>
    <t>S.11os.</t>
  </si>
  <si>
    <t>R.82os.</t>
  </si>
  <si>
    <t>O.45os.</t>
  </si>
  <si>
    <t>C.93os.</t>
  </si>
  <si>
    <t>U.27os.</t>
  </si>
  <si>
    <t>B.98os.</t>
  </si>
  <si>
    <t>Q.92os.</t>
  </si>
  <si>
    <t>H.63os.</t>
  </si>
  <si>
    <t>N.28os.</t>
  </si>
  <si>
    <t>B.92os.</t>
  </si>
  <si>
    <t>R.87os.</t>
  </si>
  <si>
    <t>O.73os.</t>
  </si>
  <si>
    <t>L.37os.</t>
  </si>
  <si>
    <t>C.40os.</t>
  </si>
  <si>
    <t>H.10os.</t>
  </si>
  <si>
    <t>G.38os.</t>
  </si>
  <si>
    <t>R.17os.</t>
  </si>
  <si>
    <t>J.56os.</t>
  </si>
  <si>
    <t>J.61os.</t>
  </si>
  <si>
    <t>P.47os.</t>
  </si>
  <si>
    <t>E.75os.</t>
  </si>
  <si>
    <t>Y.60os.</t>
  </si>
  <si>
    <t>B.48os.</t>
  </si>
  <si>
    <t>R.37os.</t>
  </si>
  <si>
    <t>K.23os.</t>
  </si>
  <si>
    <t>U.26os.</t>
  </si>
  <si>
    <t>F.61os.</t>
  </si>
  <si>
    <t>F.22os.</t>
  </si>
  <si>
    <t>T.85os.</t>
  </si>
  <si>
    <t>H.82os.</t>
  </si>
  <si>
    <t>W.49os.</t>
  </si>
  <si>
    <t>U.76os.</t>
  </si>
  <si>
    <t>P.20os.</t>
  </si>
  <si>
    <t>U.52os.</t>
  </si>
  <si>
    <t>R.67os.</t>
  </si>
  <si>
    <t>Q.29os.</t>
  </si>
  <si>
    <t>I.36os.</t>
  </si>
  <si>
    <t>P.12os.</t>
  </si>
  <si>
    <t>L.74os.</t>
  </si>
  <si>
    <t>I.59os.</t>
  </si>
  <si>
    <t>O.54os.</t>
  </si>
  <si>
    <t>J.29os.</t>
  </si>
  <si>
    <t>U.83os.</t>
  </si>
  <si>
    <t>V.66os.</t>
  </si>
  <si>
    <t>Y.98os.</t>
  </si>
  <si>
    <t>U.89os.</t>
  </si>
  <si>
    <t>W.58os.</t>
  </si>
  <si>
    <t>W.66os.</t>
  </si>
  <si>
    <t>X.82os.</t>
  </si>
  <si>
    <t>Z.66os.</t>
  </si>
  <si>
    <t>F.79os.</t>
  </si>
  <si>
    <t>M.85os.</t>
  </si>
  <si>
    <t>O.99os.</t>
  </si>
  <si>
    <t>V.14os.</t>
  </si>
  <si>
    <t>T.77os.</t>
  </si>
  <si>
    <t>Z.46os.</t>
  </si>
  <si>
    <t>U.37os.</t>
  </si>
  <si>
    <t>T.22os.</t>
  </si>
  <si>
    <t>X.66os.</t>
  </si>
  <si>
    <t>L.99os.</t>
  </si>
  <si>
    <t>J.96os.</t>
  </si>
  <si>
    <t>Z.43os.</t>
  </si>
  <si>
    <t>D.64os.</t>
  </si>
  <si>
    <t>V.29os.</t>
  </si>
  <si>
    <t>Q.81os.</t>
  </si>
  <si>
    <t>W.98os.</t>
  </si>
  <si>
    <t>M.43os.</t>
  </si>
  <si>
    <t>S.88os.</t>
  </si>
  <si>
    <t>Q.78os.</t>
  </si>
  <si>
    <t>L.96os.</t>
  </si>
  <si>
    <t>V.48os.</t>
  </si>
  <si>
    <t>M.50os.</t>
  </si>
  <si>
    <t>N.61os.</t>
  </si>
  <si>
    <t>M.56os.</t>
  </si>
  <si>
    <t>S.44os.</t>
  </si>
  <si>
    <t>G.49os.</t>
  </si>
  <si>
    <t>Q.68os.</t>
  </si>
  <si>
    <t>B.13os.</t>
  </si>
  <si>
    <t>S.29os.</t>
  </si>
  <si>
    <t>Z.68os.</t>
  </si>
  <si>
    <t>P.43os.</t>
  </si>
  <si>
    <t>X.28os.</t>
  </si>
  <si>
    <t>F.85os.</t>
  </si>
  <si>
    <t>W.45os.</t>
  </si>
  <si>
    <t>O.23os.</t>
  </si>
  <si>
    <t>D.74os.</t>
  </si>
  <si>
    <t>P.90os.</t>
  </si>
  <si>
    <t>J.45os.</t>
  </si>
  <si>
    <t>C.57os.</t>
  </si>
  <si>
    <t>I.46os.</t>
  </si>
  <si>
    <t>L.50os.</t>
  </si>
  <si>
    <t>W.90os.</t>
  </si>
  <si>
    <t>C.64os.</t>
  </si>
  <si>
    <t>J.94os.</t>
  </si>
  <si>
    <t>D.88os.</t>
  </si>
  <si>
    <t>D.69os.</t>
  </si>
  <si>
    <t>U.90os.</t>
  </si>
  <si>
    <t>K.28os.</t>
  </si>
  <si>
    <t>Q.73os.</t>
  </si>
  <si>
    <t>T.87os.</t>
  </si>
  <si>
    <t>N.42os.</t>
  </si>
  <si>
    <t>E.40os.</t>
  </si>
  <si>
    <t>P.13os.</t>
  </si>
  <si>
    <t>E.80os.</t>
  </si>
  <si>
    <t>G.34os.</t>
  </si>
  <si>
    <t>R.77os.</t>
  </si>
  <si>
    <t>W.25os.</t>
  </si>
  <si>
    <t>N.66os.</t>
  </si>
  <si>
    <t>K.41os.</t>
  </si>
  <si>
    <t>Q.64os.</t>
  </si>
  <si>
    <t>M.34os.</t>
  </si>
  <si>
    <t>Q.89os.</t>
  </si>
  <si>
    <t>E.57os.</t>
  </si>
  <si>
    <t>G.25os.</t>
  </si>
  <si>
    <t>F.63os.</t>
  </si>
  <si>
    <t>F.25os.</t>
  </si>
  <si>
    <t>H.52os.</t>
  </si>
  <si>
    <t>I.24os.</t>
  </si>
  <si>
    <t>U.39os.</t>
  </si>
  <si>
    <t>Z.58os.</t>
  </si>
  <si>
    <t>T.57os.</t>
  </si>
  <si>
    <t>Y.72os.</t>
  </si>
  <si>
    <t>J.40os.</t>
  </si>
  <si>
    <t>X.45os.</t>
  </si>
  <si>
    <t>W.28os.</t>
  </si>
  <si>
    <t>B.90os.</t>
  </si>
  <si>
    <t>K.37os.</t>
  </si>
  <si>
    <t>B.19os.</t>
  </si>
  <si>
    <t>I.30os.</t>
  </si>
  <si>
    <t>Y.50os.</t>
  </si>
  <si>
    <t>B.29os.</t>
  </si>
  <si>
    <t>N.73os.</t>
  </si>
  <si>
    <t>G.90os.</t>
  </si>
  <si>
    <t>I.39os.</t>
  </si>
  <si>
    <t>S.36os.</t>
  </si>
  <si>
    <t>L.46os.</t>
  </si>
  <si>
    <t>O.55os.</t>
  </si>
  <si>
    <t>Y.26os.</t>
  </si>
  <si>
    <t>Z.41os.</t>
  </si>
  <si>
    <t>X.94os.</t>
  </si>
  <si>
    <t>S.26os.</t>
  </si>
  <si>
    <t>E.38os.</t>
  </si>
  <si>
    <t>N.24os.</t>
  </si>
  <si>
    <t>D.94os.</t>
  </si>
  <si>
    <t>W.53os.</t>
  </si>
  <si>
    <t>M.35os.</t>
  </si>
  <si>
    <t>E.22os.</t>
  </si>
  <si>
    <t>H.92os.</t>
  </si>
  <si>
    <t>W.54os.</t>
  </si>
  <si>
    <t>N.57os.</t>
  </si>
  <si>
    <t>F.95os.</t>
  </si>
  <si>
    <t>W.78os.</t>
  </si>
  <si>
    <t>P.73os.</t>
  </si>
  <si>
    <t>D.37os.</t>
  </si>
  <si>
    <t>B.62os.</t>
  </si>
  <si>
    <t>C.36os.</t>
  </si>
  <si>
    <t>R.22os.</t>
  </si>
  <si>
    <t>X.15os.</t>
  </si>
  <si>
    <t>N.62os.</t>
  </si>
  <si>
    <t>Y.53os.</t>
  </si>
  <si>
    <t>D.75os.</t>
  </si>
  <si>
    <t>G.27os.</t>
  </si>
  <si>
    <t>O.58os.</t>
  </si>
  <si>
    <t>N.79os.</t>
  </si>
  <si>
    <t>D.34os.</t>
  </si>
  <si>
    <t>L.40os.</t>
  </si>
  <si>
    <t>T.33os.</t>
  </si>
  <si>
    <t>M.49os.</t>
  </si>
  <si>
    <t>I.87os.</t>
  </si>
  <si>
    <t>V.50os.</t>
  </si>
  <si>
    <t>Z.32os.</t>
  </si>
  <si>
    <t>K.86os.</t>
  </si>
  <si>
    <t>W.99os.</t>
  </si>
  <si>
    <t>B.49os.</t>
  </si>
  <si>
    <t>Y.82os.</t>
  </si>
  <si>
    <t>Q.55os.</t>
  </si>
  <si>
    <t>Z.94os.</t>
  </si>
  <si>
    <t>L.16os.</t>
  </si>
  <si>
    <t>C.66os.</t>
  </si>
  <si>
    <t>T.47os.</t>
  </si>
  <si>
    <t>V.91os.</t>
  </si>
  <si>
    <t>F.84os.</t>
  </si>
  <si>
    <t>N.65os.</t>
  </si>
  <si>
    <t>O.74os.</t>
  </si>
  <si>
    <t>O.70os.</t>
  </si>
  <si>
    <t>G.53os.</t>
  </si>
  <si>
    <t>Z.77os.</t>
  </si>
  <si>
    <t>N.99os.</t>
  </si>
  <si>
    <t>T.40os.</t>
  </si>
  <si>
    <t>L.28os.</t>
  </si>
  <si>
    <t>V.52os.</t>
  </si>
  <si>
    <t>Y.37os.</t>
  </si>
  <si>
    <t>D.43os.</t>
  </si>
  <si>
    <t>W.27os.</t>
  </si>
  <si>
    <t>F.39os.</t>
  </si>
  <si>
    <t>Q.54os.</t>
  </si>
  <si>
    <t>V.22os.</t>
  </si>
  <si>
    <t>C.86os.</t>
  </si>
  <si>
    <t>Z.51os.</t>
  </si>
  <si>
    <t>B.21os.</t>
  </si>
  <si>
    <t>V.36os.</t>
  </si>
  <si>
    <t>Y.56os.</t>
  </si>
  <si>
    <t>O.25os.</t>
  </si>
  <si>
    <t>Y.59os.</t>
  </si>
  <si>
    <t>G.66os.</t>
  </si>
  <si>
    <t>D.24os.</t>
  </si>
  <si>
    <t>L.51os.</t>
  </si>
  <si>
    <t>Q.17os.</t>
  </si>
  <si>
    <t>P.82os.</t>
  </si>
  <si>
    <t>G.41os.</t>
  </si>
  <si>
    <t>W.48os.</t>
  </si>
  <si>
    <t>K.50os.</t>
  </si>
  <si>
    <t>G.40os.</t>
  </si>
  <si>
    <t>W.71os.</t>
  </si>
  <si>
    <t>N.87os.</t>
  </si>
  <si>
    <t>R.66os.</t>
  </si>
  <si>
    <t>V.58os.</t>
  </si>
  <si>
    <t>Z.71os.</t>
  </si>
  <si>
    <t>Q.23os.</t>
  </si>
  <si>
    <t>C.58os.</t>
  </si>
  <si>
    <t>S.65os.</t>
  </si>
  <si>
    <t>S.32os.</t>
  </si>
  <si>
    <t>L.71os.</t>
  </si>
  <si>
    <t>Q.46os.</t>
  </si>
  <si>
    <t>U.51os.</t>
  </si>
  <si>
    <t>P.26os.</t>
  </si>
  <si>
    <t>F.75os.</t>
  </si>
  <si>
    <t>N.32os.</t>
  </si>
  <si>
    <t>Z.98os.</t>
  </si>
  <si>
    <t>L.15os.</t>
  </si>
  <si>
    <t>U.47os.</t>
  </si>
  <si>
    <t>C.97os.</t>
  </si>
  <si>
    <t>P.402os.</t>
  </si>
  <si>
    <t>O.530os.</t>
  </si>
  <si>
    <t>X.95os.</t>
  </si>
  <si>
    <t>I.398os.</t>
  </si>
  <si>
    <t>N.313os.</t>
  </si>
  <si>
    <t>H.169os.</t>
  </si>
  <si>
    <t>Q.925os.</t>
  </si>
  <si>
    <t>R.900os.</t>
  </si>
  <si>
    <t>F.781os.</t>
  </si>
  <si>
    <t>O.535os.</t>
  </si>
  <si>
    <t>X.750os.</t>
  </si>
  <si>
    <t>X.12os.</t>
  </si>
  <si>
    <t>W.885os.</t>
  </si>
  <si>
    <t>X.881os.</t>
  </si>
  <si>
    <t>I.262os.</t>
  </si>
  <si>
    <t>M.451os.</t>
  </si>
  <si>
    <t>H.859os.</t>
  </si>
  <si>
    <t>J.140os.</t>
  </si>
  <si>
    <t>Z.927os.</t>
  </si>
  <si>
    <t>K.618os.</t>
  </si>
  <si>
    <t>R.584os.</t>
  </si>
  <si>
    <t>Z.104os.</t>
  </si>
  <si>
    <t>G.565os.</t>
  </si>
  <si>
    <t>E.803os.</t>
  </si>
  <si>
    <t>N.259os.</t>
  </si>
  <si>
    <t>D.227os.</t>
  </si>
  <si>
    <t>K.189os.</t>
  </si>
  <si>
    <t>F.684os.</t>
  </si>
  <si>
    <t>Z.978os.</t>
  </si>
  <si>
    <t>K.89os.</t>
  </si>
  <si>
    <t>S.567os.</t>
  </si>
  <si>
    <t>U.784os.</t>
  </si>
  <si>
    <t>E.37os.</t>
  </si>
  <si>
    <t>O.310os.</t>
  </si>
  <si>
    <t>T.55os.</t>
  </si>
  <si>
    <t>H.316os.</t>
  </si>
  <si>
    <t>C.131os.</t>
  </si>
  <si>
    <t>W.492os.</t>
  </si>
  <si>
    <t>D.847os.</t>
  </si>
  <si>
    <t>Y.502os.</t>
  </si>
  <si>
    <t>G.546os.</t>
  </si>
  <si>
    <t>V.876os.</t>
  </si>
  <si>
    <t>U.793os.</t>
  </si>
  <si>
    <t>V.658os.</t>
  </si>
  <si>
    <t>C.140os.</t>
  </si>
  <si>
    <t>R.863os.</t>
  </si>
  <si>
    <t>M.332os.</t>
  </si>
  <si>
    <t>X.144os.</t>
  </si>
  <si>
    <t>F.967os.</t>
  </si>
  <si>
    <t>E.647os.</t>
  </si>
  <si>
    <t>V.307os.</t>
  </si>
  <si>
    <t>G.512os.</t>
  </si>
  <si>
    <t>Y.961os.</t>
  </si>
  <si>
    <t>S.774os.</t>
  </si>
  <si>
    <t>V.43os.</t>
  </si>
  <si>
    <t>X.376os.</t>
  </si>
  <si>
    <t>V.674os.</t>
  </si>
  <si>
    <t>H.589os.</t>
  </si>
  <si>
    <t>Q.769os.</t>
  </si>
  <si>
    <t>F.108os.</t>
  </si>
  <si>
    <t>W.409os.</t>
  </si>
  <si>
    <t>Q.270os.</t>
  </si>
  <si>
    <t>D.259os.</t>
  </si>
  <si>
    <t>P.868os.</t>
  </si>
  <si>
    <t>X.841os.</t>
  </si>
  <si>
    <t>H.134os.</t>
  </si>
  <si>
    <t>C.830os.</t>
  </si>
  <si>
    <t>J.20os.</t>
  </si>
  <si>
    <t>P.825os.</t>
  </si>
  <si>
    <t>Z.779os.</t>
  </si>
  <si>
    <t>N.374os.</t>
  </si>
  <si>
    <t>Q.617os.</t>
  </si>
  <si>
    <t>W.467os.</t>
  </si>
  <si>
    <t>K.947os.</t>
  </si>
  <si>
    <t>L.952os.</t>
  </si>
  <si>
    <t>G.717os.</t>
  </si>
  <si>
    <t>Q.359os.</t>
  </si>
  <si>
    <t>V.675os.</t>
  </si>
  <si>
    <t>T.873os.</t>
  </si>
  <si>
    <t>N.863os.</t>
  </si>
  <si>
    <t>S.292os.</t>
  </si>
  <si>
    <t>C.332os.</t>
  </si>
  <si>
    <t>C.556os.</t>
  </si>
  <si>
    <t>X.668os.</t>
  </si>
  <si>
    <t>K.582os.</t>
  </si>
  <si>
    <t>B.491os.</t>
  </si>
  <si>
    <t>N.931os.</t>
  </si>
  <si>
    <t>U.539os.</t>
  </si>
  <si>
    <t>S.337os.</t>
  </si>
  <si>
    <t>G.169os.</t>
  </si>
  <si>
    <t>L.411os.</t>
  </si>
  <si>
    <t>J.446os.</t>
  </si>
  <si>
    <t>S.680os.</t>
  </si>
  <si>
    <t>M.679os.</t>
  </si>
  <si>
    <t>O.858os.</t>
  </si>
  <si>
    <t>B.860os.</t>
  </si>
  <si>
    <t>O.185os.</t>
  </si>
  <si>
    <t>K.801os.</t>
  </si>
  <si>
    <t>P.823os.</t>
  </si>
  <si>
    <t>V.376os.</t>
  </si>
  <si>
    <t>H.644os.</t>
  </si>
  <si>
    <t>L.84os.</t>
  </si>
  <si>
    <t>J.401os.</t>
  </si>
  <si>
    <t>Q.131os.</t>
  </si>
  <si>
    <t>R.949os.</t>
  </si>
  <si>
    <t>E.977os.</t>
  </si>
  <si>
    <t>J.779os.</t>
  </si>
  <si>
    <t>E.757os.</t>
  </si>
  <si>
    <t>Y.942os.</t>
  </si>
  <si>
    <t>E.955os.</t>
  </si>
  <si>
    <t>U.926os.</t>
  </si>
  <si>
    <t>H.130os.</t>
  </si>
  <si>
    <t>S.769os.</t>
  </si>
  <si>
    <t>J.374os.</t>
  </si>
  <si>
    <t>M.869os.</t>
  </si>
  <si>
    <t>H.685os.</t>
  </si>
  <si>
    <t>Q.710os.</t>
  </si>
  <si>
    <t>I.936os.</t>
  </si>
  <si>
    <t>Q.448os.</t>
  </si>
  <si>
    <t>T.225os.</t>
  </si>
  <si>
    <t>L.238os.</t>
  </si>
  <si>
    <t>F.957os.</t>
  </si>
  <si>
    <t>E.668os.</t>
  </si>
  <si>
    <t>B.840os.</t>
  </si>
  <si>
    <t>Q.576os.</t>
  </si>
  <si>
    <t>H.681os.</t>
  </si>
  <si>
    <t>S.175os.</t>
  </si>
  <si>
    <t>N.361os.</t>
  </si>
  <si>
    <t>B.800os.</t>
  </si>
  <si>
    <t>Q.347os.</t>
  </si>
  <si>
    <t>T.289os.</t>
  </si>
  <si>
    <t>N.71os.</t>
  </si>
  <si>
    <t>G.926os.</t>
  </si>
  <si>
    <t>C.839os.</t>
  </si>
  <si>
    <t>G.313os.</t>
  </si>
  <si>
    <t>R.862os.</t>
  </si>
  <si>
    <t>F.872os.</t>
  </si>
  <si>
    <t>R.369os.</t>
  </si>
  <si>
    <t>S.325os.</t>
  </si>
  <si>
    <t>W.998os.</t>
  </si>
  <si>
    <t>L.208os.</t>
  </si>
  <si>
    <t>V.290os.</t>
  </si>
  <si>
    <t>L.461os.</t>
  </si>
  <si>
    <t>N.571os.</t>
  </si>
  <si>
    <t>Q.871os.</t>
  </si>
  <si>
    <t>K.468os.</t>
  </si>
  <si>
    <t>H.739os.</t>
  </si>
  <si>
    <t>M.440os.</t>
  </si>
  <si>
    <t>K.773os.</t>
  </si>
  <si>
    <t>X.106os.</t>
  </si>
  <si>
    <t>D.113os.</t>
  </si>
  <si>
    <t>N.176os.</t>
  </si>
  <si>
    <t>Q.260os.</t>
  </si>
  <si>
    <t>D.481os.</t>
  </si>
  <si>
    <t>L.355os.</t>
  </si>
  <si>
    <t>W.55os.</t>
  </si>
  <si>
    <t>K.837os.</t>
  </si>
  <si>
    <t>M.871os.</t>
  </si>
  <si>
    <t>D.132os.</t>
  </si>
  <si>
    <t>H.276os.</t>
  </si>
  <si>
    <t>S.236os.</t>
  </si>
  <si>
    <t>I.604os.</t>
  </si>
  <si>
    <t>X.906os.</t>
  </si>
  <si>
    <t>T.939os.</t>
  </si>
  <si>
    <t>L.27os.</t>
  </si>
  <si>
    <t>L.18os.</t>
  </si>
  <si>
    <t>P.573os.</t>
  </si>
  <si>
    <t>W.381os.</t>
  </si>
  <si>
    <t>P.333os.</t>
  </si>
  <si>
    <t>E.248os.</t>
  </si>
  <si>
    <t>Q.511os.</t>
  </si>
  <si>
    <t>M.158os.</t>
  </si>
  <si>
    <t>K.633os.</t>
  </si>
  <si>
    <t>N.815os.</t>
  </si>
  <si>
    <t>F.309os.</t>
  </si>
  <si>
    <t>F.878os.</t>
  </si>
  <si>
    <t>P.933os.</t>
  </si>
  <si>
    <t>E.752os.</t>
  </si>
  <si>
    <t>O.667os.</t>
  </si>
  <si>
    <t>N.533os.</t>
  </si>
  <si>
    <t>E.441os.</t>
  </si>
  <si>
    <t>O.742os.</t>
  </si>
  <si>
    <t>N.206os.</t>
  </si>
  <si>
    <t>Z.931os.</t>
  </si>
  <si>
    <t>M.241os.</t>
  </si>
  <si>
    <t>K.309os.</t>
  </si>
  <si>
    <t>B.283os.</t>
  </si>
  <si>
    <t>I.366os.</t>
  </si>
  <si>
    <t>R.838os.</t>
  </si>
  <si>
    <t>T.994os.</t>
  </si>
  <si>
    <t>G.249os.</t>
  </si>
  <si>
    <t>S.578os.</t>
  </si>
  <si>
    <t>X.604os.</t>
  </si>
  <si>
    <t>X.697os.</t>
  </si>
  <si>
    <t>M.180os.</t>
  </si>
  <si>
    <t>J.895os.</t>
  </si>
  <si>
    <t>X.965os.</t>
  </si>
  <si>
    <t>H.656os.</t>
  </si>
  <si>
    <t>L.432os.</t>
  </si>
  <si>
    <t>K.16os.</t>
  </si>
  <si>
    <t>Z.42os.</t>
  </si>
  <si>
    <t>P.744os.</t>
  </si>
  <si>
    <t>F.626os.</t>
  </si>
  <si>
    <t>H.360os.</t>
  </si>
  <si>
    <t>G.438os.</t>
  </si>
  <si>
    <t>F.803os.</t>
  </si>
  <si>
    <t>H.185os.</t>
  </si>
  <si>
    <t>M.142os.</t>
  </si>
  <si>
    <t>W.628os.</t>
  </si>
  <si>
    <t>W.433os.</t>
  </si>
  <si>
    <t>O.797os.</t>
  </si>
  <si>
    <t>O.77os.</t>
  </si>
  <si>
    <t>E.947os.</t>
  </si>
  <si>
    <t>K.627os.</t>
  </si>
  <si>
    <t>Q.717os.</t>
  </si>
  <si>
    <t>J.832os.</t>
  </si>
  <si>
    <t>F.80os.</t>
  </si>
  <si>
    <t>L.169os.</t>
  </si>
  <si>
    <t>B.122os.</t>
  </si>
  <si>
    <t>O.426os.</t>
  </si>
  <si>
    <t>G.142os.</t>
  </si>
  <si>
    <t>Q.472os.</t>
  </si>
  <si>
    <t>H.983os.</t>
  </si>
  <si>
    <t>X.424os.</t>
  </si>
  <si>
    <t>V.708os.</t>
  </si>
  <si>
    <t>N.793os.</t>
  </si>
  <si>
    <t>C.474os.</t>
  </si>
  <si>
    <t>Q.566os.</t>
  </si>
  <si>
    <t>T.361os.</t>
  </si>
  <si>
    <t>L.734os.</t>
  </si>
  <si>
    <t>V.490os.</t>
  </si>
  <si>
    <t>X.190os.</t>
  </si>
  <si>
    <t>H.196os.</t>
  </si>
  <si>
    <t>D.25os.</t>
  </si>
  <si>
    <t>T.72os.</t>
  </si>
  <si>
    <t>Q.368os.</t>
  </si>
  <si>
    <t>R.883os.</t>
  </si>
  <si>
    <t>H.734os.</t>
  </si>
  <si>
    <t>U.820os.</t>
  </si>
  <si>
    <t>C.841os.</t>
  </si>
  <si>
    <t>K.134os.</t>
  </si>
  <si>
    <t>Z.846os.</t>
  </si>
  <si>
    <t>K.645os.</t>
  </si>
  <si>
    <t>G.55os.</t>
  </si>
  <si>
    <t>L.563os.</t>
  </si>
  <si>
    <t>X.349os.</t>
  </si>
  <si>
    <t>K.753os.</t>
  </si>
  <si>
    <t>V.456os.</t>
  </si>
  <si>
    <t>L.966os.</t>
  </si>
  <si>
    <t>U.557os.</t>
  </si>
  <si>
    <t>I.308os.</t>
  </si>
  <si>
    <t>S.800os.</t>
  </si>
  <si>
    <t>F.353os.</t>
  </si>
  <si>
    <t>Z.611os.</t>
  </si>
  <si>
    <t>W.794os.</t>
  </si>
  <si>
    <t>J.357os.</t>
  </si>
  <si>
    <t>C.630os.</t>
  </si>
  <si>
    <t>U.410os.</t>
  </si>
  <si>
    <t>L.170os.</t>
  </si>
  <si>
    <t>Y.754os.</t>
  </si>
  <si>
    <t>V.4os.</t>
  </si>
  <si>
    <t>I.349os.</t>
  </si>
  <si>
    <t>P.568os.</t>
  </si>
  <si>
    <t>F.536os.</t>
  </si>
  <si>
    <t>B.600os.</t>
  </si>
  <si>
    <t>L.858os.</t>
  </si>
  <si>
    <t>D.511os.</t>
  </si>
  <si>
    <t>K.983os.</t>
  </si>
  <si>
    <t>Y.945os.</t>
  </si>
  <si>
    <t>O.989os.</t>
  </si>
  <si>
    <t>Y.834os.</t>
  </si>
  <si>
    <t>F.182os.</t>
  </si>
  <si>
    <t>P.318os.</t>
  </si>
  <si>
    <t>R.322os.</t>
  </si>
  <si>
    <t>X.825os.</t>
  </si>
  <si>
    <t>L.305os.</t>
  </si>
  <si>
    <t>R.772os.</t>
  </si>
  <si>
    <t>R.804os.</t>
  </si>
  <si>
    <t>T.959os.</t>
  </si>
  <si>
    <t>Z.400os.</t>
  </si>
  <si>
    <t>W.657os.</t>
  </si>
  <si>
    <t>C.269os.</t>
  </si>
  <si>
    <t>V.918os.</t>
  </si>
  <si>
    <t>C.643os.</t>
  </si>
  <si>
    <t>C.480os.</t>
  </si>
  <si>
    <t>P.791os.</t>
  </si>
  <si>
    <t>C.596os.</t>
  </si>
  <si>
    <t>Q.919os.</t>
  </si>
  <si>
    <t>U.956os.</t>
  </si>
  <si>
    <t>F.785os.</t>
  </si>
  <si>
    <t>J.132os.</t>
  </si>
  <si>
    <t>D.889os.</t>
  </si>
  <si>
    <t>B.457os.</t>
  </si>
  <si>
    <t>H.219os.</t>
  </si>
  <si>
    <t>H.345os.</t>
  </si>
  <si>
    <t>D.238os.</t>
  </si>
  <si>
    <t>W.192os.</t>
  </si>
  <si>
    <t>Q.233os.</t>
  </si>
  <si>
    <t>W.94os.</t>
  </si>
  <si>
    <t>Q.474os.</t>
  </si>
  <si>
    <t>G.849os.</t>
  </si>
  <si>
    <t>F.507os.</t>
  </si>
  <si>
    <t>R.786os.</t>
  </si>
  <si>
    <t>L.773os.</t>
  </si>
  <si>
    <t>I.225os.</t>
  </si>
  <si>
    <t>R.280os.</t>
  </si>
  <si>
    <t>N.915os.</t>
  </si>
  <si>
    <t>Y.346os.</t>
  </si>
  <si>
    <t>N.443os.</t>
  </si>
  <si>
    <t>E.603os.</t>
  </si>
  <si>
    <t>F.467os.</t>
  </si>
  <si>
    <t>Q.616os.</t>
  </si>
  <si>
    <t>V.621os.</t>
  </si>
  <si>
    <t>J.954os.</t>
  </si>
  <si>
    <t>E.790os.</t>
  </si>
  <si>
    <t>P.238os.</t>
  </si>
  <si>
    <t>R.290os.</t>
  </si>
  <si>
    <t>K.966os.</t>
  </si>
  <si>
    <t>R.288os.</t>
  </si>
  <si>
    <t>Z.183os.</t>
  </si>
  <si>
    <t>Z.450os.</t>
  </si>
  <si>
    <t>Z.502os.</t>
  </si>
  <si>
    <t>G.138os.</t>
  </si>
  <si>
    <t>S.651os.</t>
  </si>
  <si>
    <t>O.926os.</t>
  </si>
  <si>
    <t>P.453os.</t>
  </si>
  <si>
    <t>I.669os.</t>
  </si>
  <si>
    <t>I.441os.</t>
  </si>
  <si>
    <t>C.865os.</t>
  </si>
  <si>
    <t>P.794os.</t>
  </si>
  <si>
    <t>S.831os.</t>
  </si>
  <si>
    <t>C.690os.</t>
  </si>
  <si>
    <t>H.93os.</t>
  </si>
  <si>
    <t>L.931os.</t>
  </si>
  <si>
    <t>G.735os.</t>
  </si>
  <si>
    <t>M.433os.</t>
  </si>
  <si>
    <t>M.655os.</t>
  </si>
  <si>
    <t>T.494os.</t>
  </si>
  <si>
    <t>O.32os.</t>
  </si>
  <si>
    <t>J.862os.</t>
  </si>
  <si>
    <t>K.822os.</t>
  </si>
  <si>
    <t>F.127os.</t>
  </si>
  <si>
    <t>R.857os.</t>
  </si>
  <si>
    <t>H.876os.</t>
  </si>
  <si>
    <t>H.274os.</t>
  </si>
  <si>
    <t>X.534os.</t>
  </si>
  <si>
    <t>K.583os.</t>
  </si>
  <si>
    <t>O.144os.</t>
  </si>
  <si>
    <t>I.223os.</t>
  </si>
  <si>
    <t>X.53os.</t>
  </si>
  <si>
    <t>E.225os.</t>
  </si>
  <si>
    <t>N.790os.</t>
  </si>
  <si>
    <t>N.993os.</t>
  </si>
  <si>
    <t>I.487os.</t>
  </si>
  <si>
    <t>R.581os.</t>
  </si>
  <si>
    <t>C.181os.</t>
  </si>
  <si>
    <t>X.781os.</t>
  </si>
  <si>
    <t>T.472os.</t>
  </si>
  <si>
    <t>P.854os.</t>
  </si>
  <si>
    <t>L.205os.</t>
  </si>
  <si>
    <t>I.515os.</t>
  </si>
  <si>
    <t>V.649os.</t>
  </si>
  <si>
    <t>P.87os.</t>
  </si>
  <si>
    <t>U.118os.</t>
  </si>
  <si>
    <t>K.515os.</t>
  </si>
  <si>
    <t>I.9108os.</t>
  </si>
  <si>
    <t>J.3030os.</t>
  </si>
  <si>
    <t>C.193os.</t>
  </si>
  <si>
    <t>P.3581os.</t>
  </si>
  <si>
    <t>G.6471os.</t>
  </si>
  <si>
    <t>D.3117os.</t>
  </si>
  <si>
    <t>K.2917os.</t>
  </si>
  <si>
    <t>H.5646os.</t>
  </si>
  <si>
    <t>M.9283os.</t>
  </si>
  <si>
    <t>J.7747os.</t>
  </si>
  <si>
    <t>R.631os.</t>
  </si>
  <si>
    <t>X.6110os.</t>
  </si>
  <si>
    <t>P.4477os.</t>
  </si>
  <si>
    <t>B.3283os.</t>
  </si>
  <si>
    <t>B.7467os.</t>
  </si>
  <si>
    <t>P.4416os.</t>
  </si>
  <si>
    <t>R.6776os.</t>
  </si>
  <si>
    <t>L.6175os.</t>
  </si>
  <si>
    <t>W.1311os.</t>
  </si>
  <si>
    <t>X.9828os.</t>
  </si>
  <si>
    <t>D.6870os.</t>
  </si>
  <si>
    <t>M.6996os.</t>
  </si>
  <si>
    <t>W.1323os.</t>
  </si>
  <si>
    <t>C.7401os.</t>
  </si>
  <si>
    <t>P.8166os.</t>
  </si>
  <si>
    <t>M.5588os.</t>
  </si>
  <si>
    <t>J.2285os.</t>
  </si>
  <si>
    <t>X.9584os.</t>
  </si>
  <si>
    <t>R.4436os.</t>
  </si>
  <si>
    <t>S.3686os.</t>
  </si>
  <si>
    <t>E.2804os.</t>
  </si>
  <si>
    <t>P.5580os.</t>
  </si>
  <si>
    <t>S.7728os.</t>
  </si>
  <si>
    <t>E.6226os.</t>
  </si>
  <si>
    <t>M.1280os.</t>
  </si>
  <si>
    <t>S.4949os.</t>
  </si>
  <si>
    <t>V.4062os.</t>
  </si>
  <si>
    <t>C.5718os.</t>
  </si>
  <si>
    <t>T.6721os.</t>
  </si>
  <si>
    <t>U.9403os.</t>
  </si>
  <si>
    <t>V.8959os.</t>
  </si>
  <si>
    <t>V.53os.</t>
  </si>
  <si>
    <t>E.5108os.</t>
  </si>
  <si>
    <t>K.7076os.</t>
  </si>
  <si>
    <t>F.5213os.</t>
  </si>
  <si>
    <t>M.2546os.</t>
  </si>
  <si>
    <t>E.8030os.</t>
  </si>
  <si>
    <t>S.9415os.</t>
  </si>
  <si>
    <t>R.5126os.</t>
  </si>
  <si>
    <t>N.3338os.</t>
  </si>
  <si>
    <t>D.2501os.</t>
  </si>
  <si>
    <t>H.53os.</t>
  </si>
  <si>
    <t>I.2279os.</t>
  </si>
  <si>
    <t>C.9119os.</t>
  </si>
  <si>
    <t>U.5137os.</t>
  </si>
  <si>
    <t>B.8251os.</t>
  </si>
  <si>
    <t>Z.1410os.</t>
  </si>
  <si>
    <t>K.4900os.</t>
  </si>
  <si>
    <t>X.2545os.</t>
  </si>
  <si>
    <t>S.9215os.</t>
  </si>
  <si>
    <t>N.616os.</t>
  </si>
  <si>
    <t>R.9221os.</t>
  </si>
  <si>
    <t>M.2661os.</t>
  </si>
  <si>
    <t>E.9743os.</t>
  </si>
  <si>
    <t>V.9997os.</t>
  </si>
  <si>
    <t>N.9983os.</t>
  </si>
  <si>
    <t>R.8779os.</t>
  </si>
  <si>
    <t>M.4753os.</t>
  </si>
  <si>
    <t>F.2238os.</t>
  </si>
  <si>
    <t>C.3009os.</t>
  </si>
  <si>
    <t>B.5492os.</t>
  </si>
  <si>
    <t>Q.5592os.</t>
  </si>
  <si>
    <t>D.6887os.</t>
  </si>
  <si>
    <t>K.7604os.</t>
  </si>
  <si>
    <t>H.3534os.</t>
  </si>
  <si>
    <t>S.5010os.</t>
  </si>
  <si>
    <t>J.5284os.</t>
  </si>
  <si>
    <t>G.6773os.</t>
  </si>
  <si>
    <t>E.4696os.</t>
  </si>
  <si>
    <t>K.5790os.</t>
  </si>
  <si>
    <t>N.1593os.</t>
  </si>
  <si>
    <t>K.756os.</t>
  </si>
  <si>
    <t>V.3278os.</t>
  </si>
  <si>
    <t>G.9663os.</t>
  </si>
  <si>
    <t>O.617os.</t>
  </si>
  <si>
    <t>Q.5973os.</t>
  </si>
  <si>
    <t>O.8548os.</t>
  </si>
  <si>
    <t>S.9020os.</t>
  </si>
  <si>
    <t>O.4125os.</t>
  </si>
  <si>
    <t>R.1248os.</t>
  </si>
  <si>
    <t>G.7735os.</t>
  </si>
  <si>
    <t>F.3129os.</t>
  </si>
  <si>
    <t>V.2170os.</t>
  </si>
  <si>
    <t>S.9894os.</t>
  </si>
  <si>
    <t>G.8725os.</t>
  </si>
  <si>
    <t>T.1379os.</t>
  </si>
  <si>
    <t>C.8148os.</t>
  </si>
  <si>
    <t>V.5383os.</t>
  </si>
  <si>
    <t>B.1868os.</t>
  </si>
  <si>
    <t>Z.8311os.</t>
  </si>
  <si>
    <t>B.5903os.</t>
  </si>
  <si>
    <t>N.2373os.</t>
  </si>
  <si>
    <t>T.973os.</t>
  </si>
  <si>
    <t>T.3535os.</t>
  </si>
  <si>
    <t>J.7218os.</t>
  </si>
  <si>
    <t>N.4722os.</t>
  </si>
  <si>
    <t>G.5602os.</t>
  </si>
  <si>
    <t>L.8348os.</t>
  </si>
  <si>
    <t>I.3464os.</t>
  </si>
  <si>
    <t>N.8806os.</t>
  </si>
  <si>
    <t>H.2098os.</t>
  </si>
  <si>
    <t>S.6905os.</t>
  </si>
  <si>
    <t>Z.6399os.</t>
  </si>
  <si>
    <t>E.8581os.</t>
  </si>
  <si>
    <t>G.7542os.</t>
  </si>
  <si>
    <t>V.2875os.</t>
  </si>
  <si>
    <t>G.6924os.</t>
  </si>
  <si>
    <t>D.7844os.</t>
  </si>
  <si>
    <t>N.4842os.</t>
  </si>
  <si>
    <t>Z.3404os.</t>
  </si>
  <si>
    <t>O.8723os.</t>
  </si>
  <si>
    <t>V.1659os.</t>
  </si>
  <si>
    <t>N.9786os.</t>
  </si>
  <si>
    <t>I.7894os.</t>
  </si>
  <si>
    <t>H.1663os.</t>
  </si>
  <si>
    <t>T.3083os.</t>
  </si>
  <si>
    <t>V.4681os.</t>
  </si>
  <si>
    <t>I.4227os.</t>
  </si>
  <si>
    <t>S.9476os.</t>
  </si>
  <si>
    <t>T.3657os.</t>
  </si>
  <si>
    <t>H.2477os.</t>
  </si>
  <si>
    <t>T.7998os.</t>
  </si>
  <si>
    <t>O.4726os.</t>
  </si>
  <si>
    <t>I.4671os.</t>
  </si>
  <si>
    <t>S.7172os.</t>
  </si>
  <si>
    <t>G.5404os.</t>
  </si>
  <si>
    <t>X.1292os.</t>
  </si>
  <si>
    <t>E.7548os.</t>
  </si>
  <si>
    <t>K.5091os.</t>
  </si>
  <si>
    <t>Y.2431os.</t>
  </si>
  <si>
    <t>F.6488os.</t>
  </si>
  <si>
    <t>C.1577os.</t>
  </si>
  <si>
    <t>O.2042os.</t>
  </si>
  <si>
    <t>G.5516os.</t>
  </si>
  <si>
    <t>H.9247os.</t>
  </si>
  <si>
    <t>X.639os.</t>
  </si>
  <si>
    <t>M.1568os.</t>
  </si>
  <si>
    <t>U.4434os.</t>
  </si>
  <si>
    <t>K.5421os.</t>
  </si>
  <si>
    <t>P.2601os.</t>
  </si>
  <si>
    <t>D.982os.</t>
  </si>
  <si>
    <t>I.7773os.</t>
  </si>
  <si>
    <t>Y.8109os.</t>
  </si>
  <si>
    <t>S.6221os.</t>
  </si>
  <si>
    <t>I.1764os.</t>
  </si>
  <si>
    <t>L.6796os.</t>
  </si>
  <si>
    <t>K.1988os.</t>
  </si>
  <si>
    <t>P.2356os.</t>
  </si>
  <si>
    <t>O.5470os.</t>
  </si>
  <si>
    <t>Z.5493os.</t>
  </si>
  <si>
    <t>Q.9056os.</t>
  </si>
  <si>
    <t>W.5295os.</t>
  </si>
  <si>
    <t>G.7912os.</t>
  </si>
  <si>
    <t>D.2785os.</t>
  </si>
  <si>
    <t>P.1514os.</t>
  </si>
  <si>
    <t>K.8634os.</t>
  </si>
  <si>
    <t>D.5762os.</t>
  </si>
  <si>
    <t>D.8320os.</t>
  </si>
  <si>
    <t>U.985os.</t>
  </si>
  <si>
    <t>B.4606os.</t>
  </si>
  <si>
    <t>B.7253os.</t>
  </si>
  <si>
    <t>S.2269os.</t>
  </si>
  <si>
    <t>H.1188os.</t>
  </si>
  <si>
    <t>N.7633os.</t>
  </si>
  <si>
    <t>N.7772os.</t>
  </si>
  <si>
    <t>I.6540os.</t>
  </si>
  <si>
    <t>O.5585os.</t>
  </si>
  <si>
    <t>G.3229os.</t>
  </si>
  <si>
    <t>Y.2599os.</t>
  </si>
  <si>
    <t>F.5971os.</t>
  </si>
  <si>
    <t>E.3583os.</t>
  </si>
  <si>
    <t>I.5340os.</t>
  </si>
  <si>
    <t>L.8695os.</t>
  </si>
  <si>
    <t>I.3192os.</t>
  </si>
  <si>
    <t>F.4547os.</t>
  </si>
  <si>
    <t>M.1980os.</t>
  </si>
  <si>
    <t>E.6445os.</t>
  </si>
  <si>
    <t>O.4669os.</t>
  </si>
  <si>
    <t>U.1009os.</t>
  </si>
  <si>
    <t>S.8663os.</t>
  </si>
  <si>
    <t>G.8817os.</t>
  </si>
  <si>
    <t>F.9612os.</t>
  </si>
  <si>
    <t>V.3277os.</t>
  </si>
  <si>
    <t>P.7683os.</t>
  </si>
  <si>
    <t>Y.4822os.</t>
  </si>
  <si>
    <t>H.5270os.</t>
  </si>
  <si>
    <t>B.376os.</t>
  </si>
  <si>
    <t>P.4918os.</t>
  </si>
  <si>
    <t>H.3327os.</t>
  </si>
  <si>
    <t>O.4783os.</t>
  </si>
  <si>
    <t>C.4347os.</t>
  </si>
  <si>
    <t>P.3124os.</t>
  </si>
  <si>
    <t>I.483os.</t>
  </si>
  <si>
    <t>H.5174os.</t>
  </si>
  <si>
    <t>I.2174os.</t>
  </si>
  <si>
    <t>J.4022os.</t>
  </si>
  <si>
    <t>R.3438os.</t>
  </si>
  <si>
    <t>O.2628os.</t>
  </si>
  <si>
    <t>E.379os.</t>
  </si>
  <si>
    <t>V.1131os.</t>
  </si>
  <si>
    <t>J.8333os.</t>
  </si>
  <si>
    <t>C.8550os.</t>
  </si>
  <si>
    <t>B.2510os.</t>
  </si>
  <si>
    <t>R.1923os.</t>
  </si>
  <si>
    <t>M.3778os.</t>
  </si>
  <si>
    <t>Z.2038os.</t>
  </si>
  <si>
    <t>V.6858os.</t>
  </si>
  <si>
    <t>D.5413os.</t>
  </si>
  <si>
    <t>D.9466os.</t>
  </si>
  <si>
    <t>L.6416os.</t>
  </si>
  <si>
    <t>S.2919os.</t>
  </si>
  <si>
    <t>D.1362os.</t>
  </si>
  <si>
    <t>S.5047os.</t>
  </si>
  <si>
    <t>U.3231os.</t>
  </si>
  <si>
    <t>U.4013os.</t>
  </si>
  <si>
    <t>Q.3733os.</t>
  </si>
  <si>
    <t>L.2942os.</t>
  </si>
  <si>
    <t>Z.9217os.</t>
  </si>
  <si>
    <t>O.920os.</t>
  </si>
  <si>
    <t>N.4940os.</t>
  </si>
  <si>
    <t>S.3251os.</t>
  </si>
  <si>
    <t>U.9738os.</t>
  </si>
  <si>
    <t>K.7351os.</t>
  </si>
  <si>
    <t>M.1325os.</t>
  </si>
  <si>
    <t>E.2084os.</t>
  </si>
  <si>
    <t>M.1733os.</t>
  </si>
  <si>
    <t>T.8624os.</t>
  </si>
  <si>
    <t>U.3657os.</t>
  </si>
  <si>
    <t>G.3658os.</t>
  </si>
  <si>
    <t>B.3585os.</t>
  </si>
  <si>
    <t>Metoda 1 (narzędzie Zamień):</t>
  </si>
  <si>
    <t>1. Zaznacz dane (zaznacz komórkę B8 i naciśnij Ctrl+A).</t>
  </si>
  <si>
    <t>2. Użyj narzędzia Zamień (Ctrl+H):</t>
  </si>
  <si>
    <t xml:space="preserve">    o Znajdź "os.", Zamień na: "";</t>
  </si>
  <si>
    <t xml:space="preserve">    o Znajdź "*.", Zamień na: "".</t>
  </si>
  <si>
    <t>3. W komórce C6 wpisz formułę: SUMA</t>
  </si>
  <si>
    <t>Metoda 2 (narzędzie Tekst jako kolumny):</t>
  </si>
  <si>
    <t>2. Użyj narzędzia Tekst jako kolumny (Dane &gt; Tekst jako kolumny):</t>
  </si>
  <si>
    <r>
      <t xml:space="preserve">    o w kroku 1 wybierz opcję </t>
    </r>
    <r>
      <rPr>
        <i/>
        <sz val="10"/>
        <rFont val="Arial"/>
        <family val="2"/>
        <charset val="238"/>
      </rPr>
      <t>Stała szerokość</t>
    </r>
    <r>
      <rPr>
        <sz val="11"/>
        <color theme="1"/>
        <rFont val="Calibri"/>
        <family val="2"/>
        <charset val="238"/>
        <scheme val="minor"/>
      </rPr>
      <t>;</t>
    </r>
  </si>
  <si>
    <t xml:space="preserve">    o w kroku 2 ręcznie zaznacz położenie kolumn - rozdzielniki wstaw przed i po cyfrze.</t>
  </si>
  <si>
    <t>3. W komórce C6 wpisz formułę: =SUMA(C9:C1000).</t>
  </si>
  <si>
    <t>Metoda 3 (funkcje tekstowe):</t>
  </si>
  <si>
    <t>Użycie funkcji FRAGMENT.TEKSTU, LEWY, PRAWY</t>
  </si>
  <si>
    <t>W tym przypadku musimy użyć funkcji JEŻELI ponieważ powyższe funkcje zwracają określoną liczbę znaków. Zwracany jest tekst więc na końcu musimy dać *1 aby zmienić format na liczbowy</t>
  </si>
  <si>
    <t>JEŻELI(DŁ(B9)=6;FRAGMENT.TEKSTU(B9;3;1)*1;
JEŻELI(DŁ(B9)=7;FRAGMENT.TEKSTU(B9;3;2)*1;
JEŻELI(DŁ(B9)=8;FRAGMENT.TEKSTU(B9;3;3)*1;
FRAGMENT.TEKSTU(B9;3;4)*1)))</t>
  </si>
  <si>
    <t>Metoda 4 piorun ;)</t>
  </si>
  <si>
    <t>Na podstawie danych z tabeli obok policz średnią wartość FV w poszczególnych miesiącach poszczególnych lat.</t>
  </si>
  <si>
    <t>Data FV</t>
  </si>
  <si>
    <t>Wartość FV</t>
  </si>
  <si>
    <t>Średnia wartość FV: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</si>
  <si>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</si>
  <si>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</si>
  <si>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</si>
  <si>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</si>
  <si>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</si>
  <si>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</si>
  <si>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</si>
  <si>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</si>
  <si>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</si>
  <si>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</si>
  <si>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</si>
  <si>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</si>
  <si>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</si>
  <si>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miesiąc naz</t>
  </si>
  <si>
    <t>rok</t>
  </si>
  <si>
    <t>Średnia z Wartość FV</t>
  </si>
  <si>
    <t>Etykiety kolumn</t>
  </si>
  <si>
    <t>Etykiety wierszy</t>
  </si>
  <si>
    <t>2010</t>
  </si>
  <si>
    <t>2011</t>
  </si>
  <si>
    <t>2012</t>
  </si>
  <si>
    <t>2013</t>
  </si>
  <si>
    <t>2014</t>
  </si>
  <si>
    <t>2015</t>
  </si>
  <si>
    <t>Suma końcowa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</si>
  <si>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</si>
  <si>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</si>
  <si>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</si>
  <si>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</si>
  <si>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</si>
  <si>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</si>
  <si>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</si>
  <si>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</si>
  <si>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</si>
  <si>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</si>
  <si>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</si>
  <si>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Na podstawie danych z tabeli obok policz średnią wartość FV w poszczególnych dniach tygodnia poszczególnych lat.</t>
  </si>
  <si>
    <t>poniedziałek</t>
  </si>
  <si>
    <t>wtorek</t>
  </si>
  <si>
    <t>środa</t>
  </si>
  <si>
    <t>czwartek</t>
  </si>
  <si>
    <t>piątek</t>
  </si>
  <si>
    <t>sobota</t>
  </si>
  <si>
    <t>niedziela</t>
  </si>
  <si>
    <t>Zwróć wartości dp tabeli obok, tak aby po dopisaniu kolejnego indeksu Excel nadal dla wszystkich poprawne wartości</t>
  </si>
  <si>
    <t>korelacja z WIG</t>
  </si>
  <si>
    <t>Spółka</t>
  </si>
  <si>
    <t>wartość</t>
  </si>
  <si>
    <t>BPG</t>
  </si>
  <si>
    <t>POLSAT</t>
  </si>
  <si>
    <t>Użyj funkcji wyszukaj pionowo oraz Jeżeli.błąd</t>
  </si>
  <si>
    <t>Dokonaj normalizacji danych  do przedziału 0-1</t>
  </si>
  <si>
    <t>S</t>
  </si>
  <si>
    <t>D</t>
  </si>
  <si>
    <t>min</t>
  </si>
  <si>
    <t>Max</t>
  </si>
  <si>
    <t>Data</t>
  </si>
  <si>
    <t>Sprzedawca</t>
  </si>
  <si>
    <t>Miasto</t>
  </si>
  <si>
    <t>Sprzedaż</t>
  </si>
  <si>
    <t>Koszty</t>
  </si>
  <si>
    <t>Aleksander Bat</t>
  </si>
  <si>
    <t>Wrocław</t>
  </si>
  <si>
    <t>Cezary Dubiel</t>
  </si>
  <si>
    <t>Kraków</t>
  </si>
  <si>
    <t>Edward Furman</t>
  </si>
  <si>
    <t>Warszawa</t>
  </si>
  <si>
    <t>Bartosz Cichy</t>
  </si>
  <si>
    <t>Filip Głowacki</t>
  </si>
  <si>
    <t>Posortuj dane wg ikon strzałek</t>
  </si>
  <si>
    <t>Przemysław Rak</t>
  </si>
  <si>
    <t>Katowice</t>
  </si>
  <si>
    <t>Strzałka zielona jako pierwsza, przez żółtą, do czerwonej.</t>
  </si>
  <si>
    <t>Danuta Emilska</t>
  </si>
  <si>
    <t>Więcej o ikonach w "Formatowanie warunkowe"</t>
  </si>
  <si>
    <t>Halina Irecka</t>
  </si>
  <si>
    <t>Radosław Soboń</t>
  </si>
  <si>
    <t>Szczecin</t>
  </si>
  <si>
    <t>Olaf Pieprzycki</t>
  </si>
  <si>
    <t>Czestochowa</t>
  </si>
  <si>
    <t>Łukasz Nowak</t>
  </si>
  <si>
    <t>Radom</t>
  </si>
  <si>
    <t>Natalia Opatkiewicz</t>
  </si>
  <si>
    <t>Łódź</t>
  </si>
  <si>
    <t>Grzegorz Hutnik</t>
  </si>
  <si>
    <t>Marzena Nowacka</t>
  </si>
  <si>
    <t>Lublin</t>
  </si>
  <si>
    <t>Irena Jedlińska</t>
  </si>
  <si>
    <t>Gdańsk</t>
  </si>
  <si>
    <t>Jadwiga Konopka</t>
  </si>
  <si>
    <t>Krzystof Lichota</t>
  </si>
  <si>
    <t>Białystok</t>
  </si>
  <si>
    <t>Lesław Markiewicz</t>
  </si>
  <si>
    <t>Olsztyn</t>
  </si>
  <si>
    <t>Sabina Tkacz</t>
  </si>
  <si>
    <t>Poznań</t>
  </si>
  <si>
    <t>Urszula Widomska</t>
  </si>
  <si>
    <t>Augustów</t>
  </si>
  <si>
    <t>Wanda Zaremba</t>
  </si>
  <si>
    <t>Zielona Góra</t>
  </si>
  <si>
    <t>Tomasz Ulkowski</t>
  </si>
  <si>
    <t>Kielce</t>
  </si>
  <si>
    <t>Użyj sortowania z zakładki DANE</t>
  </si>
  <si>
    <t xml:space="preserve">Kraków </t>
  </si>
  <si>
    <t>Tabela została pokolorowana według terminu regulowania płatności:</t>
  </si>
  <si>
    <t xml:space="preserve"> - czerwony - co najmniej dwa dni po terminie</t>
  </si>
  <si>
    <t xml:space="preserve"> - żółty - jeden dzień po terminie</t>
  </si>
  <si>
    <t xml:space="preserve"> - brak koloru - dokładnie w terminie</t>
  </si>
  <si>
    <t xml:space="preserve"> - zielony - przed terminem</t>
  </si>
  <si>
    <t>Użyj sortowania kolorami, aby posortować rekordy wg najszybciej uregulowanych płatności do najpóźniej uregulowanych płatności</t>
  </si>
  <si>
    <t>magdalena wójcik</t>
  </si>
  <si>
    <t>antoni wójcik</t>
  </si>
  <si>
    <t>marek nowak</t>
  </si>
  <si>
    <t>jacek kowalski</t>
  </si>
  <si>
    <t>jan kamiński</t>
  </si>
  <si>
    <t>dominik kamiński</t>
  </si>
  <si>
    <t>agnieszka lewandowski</t>
  </si>
  <si>
    <t>dariusz kamiński</t>
  </si>
  <si>
    <t>katarzyna wiśniewski</t>
  </si>
  <si>
    <t>ignacy zieliński</t>
  </si>
  <si>
    <t>tadeusz zieliński</t>
  </si>
  <si>
    <t>tomasz zieliński</t>
  </si>
  <si>
    <t>barbara wójcik</t>
  </si>
  <si>
    <t>anna lewandowska</t>
  </si>
  <si>
    <t>tomasz wójcik</t>
  </si>
  <si>
    <t>bogdan zieliński</t>
  </si>
  <si>
    <t>adam nowak</t>
  </si>
  <si>
    <t>agnieszka kamińska</t>
  </si>
  <si>
    <t>stanisław lewandowski</t>
  </si>
  <si>
    <t>agnieszka wójcik</t>
  </si>
  <si>
    <t>edyta wiśniewska</t>
  </si>
  <si>
    <t>magdalena wiśniewski</t>
  </si>
  <si>
    <t>dawid woźniak</t>
  </si>
  <si>
    <t>łukasz nowak</t>
  </si>
  <si>
    <t>sylwia kozłowska</t>
  </si>
  <si>
    <t>rafał kowalski</t>
  </si>
  <si>
    <t>katarzyna kozłowski</t>
  </si>
  <si>
    <t>krzysztof lewandowski</t>
  </si>
  <si>
    <t>mariola woźniak</t>
  </si>
  <si>
    <t>dariusz lewandowski</t>
  </si>
  <si>
    <t>zbyszek woźniak</t>
  </si>
  <si>
    <t>jan zielak</t>
  </si>
  <si>
    <t>piotr wiśniewski</t>
  </si>
  <si>
    <t>katarzyna lewandowski</t>
  </si>
  <si>
    <t>marek kamiński</t>
  </si>
  <si>
    <t>agnieszka zieliński</t>
  </si>
  <si>
    <t>maria kamiński</t>
  </si>
  <si>
    <t>michał lewandowski</t>
  </si>
  <si>
    <t>piotr lewandowski</t>
  </si>
  <si>
    <t>anna lewandowski</t>
  </si>
  <si>
    <t>andrzej kowalski</t>
  </si>
  <si>
    <t>zosia nowak</t>
  </si>
  <si>
    <t>karol kowalczykiewicz</t>
  </si>
  <si>
    <t>maria nowak</t>
  </si>
  <si>
    <t>michał zieliński</t>
  </si>
  <si>
    <t>aleksandra lewandowska</t>
  </si>
  <si>
    <t>zbigniew wójcik</t>
  </si>
  <si>
    <t>paweł zieliński</t>
  </si>
  <si>
    <t>magdalena woźniak</t>
  </si>
  <si>
    <t>marcin mazurowski</t>
  </si>
  <si>
    <t>maria wójcik</t>
  </si>
  <si>
    <t>ryszard lewandowski</t>
  </si>
  <si>
    <t>ewa wiśniewska</t>
  </si>
  <si>
    <t>tomasz wiśniewski</t>
  </si>
  <si>
    <t>aneta nowak</t>
  </si>
  <si>
    <t>tomasz lewandowski</t>
  </si>
  <si>
    <t>mieczysław kozłowski</t>
  </si>
  <si>
    <t>agnieszka szymański</t>
  </si>
  <si>
    <t>wiktor lewandowski</t>
  </si>
  <si>
    <t>joanna kamińska</t>
  </si>
  <si>
    <t>michał woźniak</t>
  </si>
  <si>
    <t>anna woźniak</t>
  </si>
  <si>
    <t>sara dąbrowska</t>
  </si>
  <si>
    <t>adam kamiński</t>
  </si>
  <si>
    <t>marcin kozłowski</t>
  </si>
  <si>
    <t>eugeniusz lewandowski</t>
  </si>
  <si>
    <t>magdalena kozłowski</t>
  </si>
  <si>
    <t>maria woźniak</t>
  </si>
  <si>
    <t>joanna woźniak</t>
  </si>
  <si>
    <t>maria kozłowski</t>
  </si>
  <si>
    <t>jan kozłowski</t>
  </si>
  <si>
    <t>piotr wójcik</t>
  </si>
  <si>
    <t>maria szymański</t>
  </si>
  <si>
    <t>filip kowalski</t>
  </si>
  <si>
    <t>patrycja kamińska</t>
  </si>
  <si>
    <t>katarzyna wójcik</t>
  </si>
  <si>
    <t>wojciech woźniak</t>
  </si>
  <si>
    <t>marta kozłowska</t>
  </si>
  <si>
    <t>gabriela kowalska</t>
  </si>
  <si>
    <t>artur lewandowski</t>
  </si>
  <si>
    <t>kinga szymanska</t>
  </si>
  <si>
    <t>magdalena kamiński</t>
  </si>
  <si>
    <t>tomasz kowalski</t>
  </si>
  <si>
    <t>monika kozłowska</t>
  </si>
  <si>
    <t>adam lewandowski</t>
  </si>
  <si>
    <t>teresa woźniak</t>
  </si>
  <si>
    <t>antonina zielińska</t>
  </si>
  <si>
    <t>anna kamiński</t>
  </si>
  <si>
    <t>adam zieliński</t>
  </si>
  <si>
    <t>michał kozłowski</t>
  </si>
  <si>
    <t>artur wójcik</t>
  </si>
  <si>
    <t>maciej kowalski</t>
  </si>
  <si>
    <t>michał wiśniewski</t>
  </si>
  <si>
    <t>daniel lewandowski</t>
  </si>
  <si>
    <t>aleksandra kozłowska</t>
  </si>
  <si>
    <t>agnieszka nowak</t>
  </si>
  <si>
    <t>aleksander wójcik</t>
  </si>
  <si>
    <t>magdalena nowak</t>
  </si>
  <si>
    <t>janina kowalska</t>
  </si>
  <si>
    <t>jan kowalski</t>
  </si>
  <si>
    <t>olga wójcik</t>
  </si>
  <si>
    <t>stefan kozłowski</t>
  </si>
  <si>
    <t>katarzyna kowalski</t>
  </si>
  <si>
    <t>elżbieta kamińska</t>
  </si>
  <si>
    <t>agnieszka wiśniewski</t>
  </si>
  <si>
    <t>izabela nowak</t>
  </si>
  <si>
    <t>justyna wiśniewska</t>
  </si>
  <si>
    <t>ewelina szymanska</t>
  </si>
  <si>
    <t>zbigniew wiśniewski</t>
  </si>
  <si>
    <t>wojciech kozłowski</t>
  </si>
  <si>
    <t>mariusz wójcik</t>
  </si>
  <si>
    <t>jan zieliński</t>
  </si>
  <si>
    <t>michał nowak</t>
  </si>
  <si>
    <t>renata kamińska</t>
  </si>
  <si>
    <t>adam szymański</t>
  </si>
  <si>
    <t>marzena kowalska</t>
  </si>
  <si>
    <t>elżbieta kowalska</t>
  </si>
  <si>
    <t>grzegorz nowak</t>
  </si>
  <si>
    <t>jerzy wójcik</t>
  </si>
  <si>
    <t>mateusz kowalski</t>
  </si>
  <si>
    <t>emilia zielińska</t>
  </si>
  <si>
    <t>jan nowak</t>
  </si>
  <si>
    <t>magdalena kowalski</t>
  </si>
  <si>
    <t>anna wójcik</t>
  </si>
  <si>
    <t>kamil nowak</t>
  </si>
  <si>
    <t>amelia nowak</t>
  </si>
  <si>
    <t>anna zieliński</t>
  </si>
  <si>
    <t>edmund wiśniewski</t>
  </si>
  <si>
    <t>henryk szymanski</t>
  </si>
  <si>
    <t>michał szymański</t>
  </si>
  <si>
    <t>piotr zieliński</t>
  </si>
  <si>
    <t>magdalena szymański</t>
  </si>
  <si>
    <t>piotr kowalski</t>
  </si>
  <si>
    <t>piotr kozłowski</t>
  </si>
  <si>
    <t>weronika woźniak</t>
  </si>
  <si>
    <t>wacław wiśniewski</t>
  </si>
  <si>
    <t>irena lewandowska</t>
  </si>
  <si>
    <t>anna nowak</t>
  </si>
  <si>
    <t>katarzyna woźniak</t>
  </si>
  <si>
    <t>wanda wiśniewska</t>
  </si>
  <si>
    <t>katarzyna lewandowska</t>
  </si>
  <si>
    <t>władysław szymanski</t>
  </si>
  <si>
    <t>karol szymanski</t>
  </si>
  <si>
    <t>paweł wójcik</t>
  </si>
  <si>
    <t>milena wiśniewska</t>
  </si>
  <si>
    <t>agnieszka kamiński</t>
  </si>
  <si>
    <t>maria zieliński</t>
  </si>
  <si>
    <t>danuta woźniak</t>
  </si>
  <si>
    <t>kamila woźniak</t>
  </si>
  <si>
    <t>karolina kamińska</t>
  </si>
  <si>
    <t>kasia zielińska</t>
  </si>
  <si>
    <t>grzegorz kamieniowski</t>
  </si>
  <si>
    <t>tomasz kozłowski</t>
  </si>
  <si>
    <t>magdalena szymanska</t>
  </si>
  <si>
    <t>tomasz woźniak</t>
  </si>
  <si>
    <t>janusz szymanski</t>
  </si>
  <si>
    <t>damian nowak</t>
  </si>
  <si>
    <t>bartosz woźniak</t>
  </si>
  <si>
    <t>jolanta kamińska</t>
  </si>
  <si>
    <t>tomasz szymański</t>
  </si>
  <si>
    <t>maria wiśniewski</t>
  </si>
  <si>
    <t>mariusz szymanski</t>
  </si>
  <si>
    <t>michał kamiński</t>
  </si>
  <si>
    <t>alicja zielińska</t>
  </si>
  <si>
    <t>marcelina szymanska</t>
  </si>
  <si>
    <t>magdalena zieliński</t>
  </si>
  <si>
    <t>iwona szymanska</t>
  </si>
  <si>
    <t>beata kowalska</t>
  </si>
  <si>
    <t>michał kowalski</t>
  </si>
  <si>
    <t>piotr kamiński</t>
  </si>
  <si>
    <t>sebastian wójcik</t>
  </si>
  <si>
    <t>magdalena lewandowski</t>
  </si>
  <si>
    <t>michał wójcik</t>
  </si>
  <si>
    <t>janusz kozłowski</t>
  </si>
  <si>
    <t>tomasz kamiński</t>
  </si>
  <si>
    <t>wiktor kozłowski</t>
  </si>
  <si>
    <t>jan woźniak</t>
  </si>
  <si>
    <t>magda wiśniewska</t>
  </si>
  <si>
    <t>anita zielińska</t>
  </si>
  <si>
    <t>jan lewandowski</t>
  </si>
  <si>
    <t>maria lewandowski</t>
  </si>
  <si>
    <t>katarzyna kamiński</t>
  </si>
  <si>
    <t>stanisława wójcik</t>
  </si>
  <si>
    <t>agata zielińska</t>
  </si>
  <si>
    <t>iza nowak</t>
  </si>
  <si>
    <t>anna kozłowski</t>
  </si>
  <si>
    <t>jan wójcik</t>
  </si>
  <si>
    <t>piotr szymański</t>
  </si>
  <si>
    <t>tomasz nowak</t>
  </si>
  <si>
    <t>renata szymanska</t>
  </si>
  <si>
    <t>jan wiśniewski</t>
  </si>
  <si>
    <t>piotr woźniak</t>
  </si>
  <si>
    <t>katarzyna szymański</t>
  </si>
  <si>
    <t>krystyna wiśniewska</t>
  </si>
  <si>
    <t>grzegorz kamiński</t>
  </si>
  <si>
    <t>natalia wójcik</t>
  </si>
  <si>
    <t>zuzia wiśniewska</t>
  </si>
  <si>
    <t>elwira zielińska</t>
  </si>
  <si>
    <t>wioletta szymanska</t>
  </si>
  <si>
    <t>piotr nowak</t>
  </si>
  <si>
    <t>adam kozłowski</t>
  </si>
  <si>
    <t>robert nowak</t>
  </si>
  <si>
    <t>adam woźniak</t>
  </si>
  <si>
    <t>agnieszka woźniak</t>
  </si>
  <si>
    <t>adam wiśniewski</t>
  </si>
  <si>
    <t>zosia wiśniewska</t>
  </si>
  <si>
    <t>najpierw usuńcie invalid i NaN</t>
  </si>
  <si>
    <t>TechStream Solutions</t>
  </si>
  <si>
    <t>GreenWave Innovations</t>
  </si>
  <si>
    <t>SkyBridge Ventures</t>
  </si>
  <si>
    <t>CrystalPeak Systems</t>
  </si>
  <si>
    <t>QuantumPulse Technologies</t>
  </si>
  <si>
    <t>EcoSphere Consulting</t>
  </si>
  <si>
    <t>SilverHorizon Logistics</t>
  </si>
  <si>
    <t>ApexMind Solutions</t>
  </si>
  <si>
    <t>BlueOrbit Ventures</t>
  </si>
  <si>
    <t>StarCrest Media</t>
  </si>
  <si>
    <t>PureStream Analytics</t>
  </si>
  <si>
    <t>NovaEdge Enterprises</t>
  </si>
  <si>
    <t>SolarFlare Dynamics</t>
  </si>
  <si>
    <t>CloudGate Innovations</t>
  </si>
  <si>
    <t>PixelForge Studios</t>
  </si>
  <si>
    <t>BrightLink Networks</t>
  </si>
  <si>
    <t>ZenithCore Systems</t>
  </si>
  <si>
    <t>ClearView Solutions</t>
  </si>
  <si>
    <t>AlphaWave Industries</t>
  </si>
  <si>
    <t>VelocityGrid Technologies</t>
  </si>
  <si>
    <t>HorizonPulse Ventures</t>
  </si>
  <si>
    <t>PrimeWave Analytics</t>
  </si>
  <si>
    <t>EcoGlide Transport</t>
  </si>
  <si>
    <t>FusionCrest Labs</t>
  </si>
  <si>
    <t>ZenithWave Energy</t>
  </si>
  <si>
    <t>ClearSky Solutions</t>
  </si>
  <si>
    <t>StreamLine Enterprises</t>
  </si>
  <si>
    <t>PulseEdge Consulting</t>
  </si>
  <si>
    <t>BlueStone Dynamics</t>
  </si>
  <si>
    <t>TerraNova Logistics</t>
  </si>
  <si>
    <t>QuantumLuxe Innovations</t>
  </si>
  <si>
    <t>RadiantPath Ventures</t>
  </si>
  <si>
    <t>SilverCore Analytics</t>
  </si>
  <si>
    <t>GreenSync Systems</t>
  </si>
  <si>
    <t>StellarEdge Enterprises</t>
  </si>
  <si>
    <t>VectorPulse Technologies</t>
  </si>
  <si>
    <t>SkyLink Logistics</t>
  </si>
  <si>
    <t>ClearSky Ventures</t>
  </si>
  <si>
    <t>HorizonEdge Media</t>
  </si>
  <si>
    <t>BrightPulse Innovations</t>
  </si>
  <si>
    <t>VertexWave Systems</t>
  </si>
  <si>
    <t>PureEdge Consulting</t>
  </si>
  <si>
    <t>BlueCore Dynamics</t>
  </si>
  <si>
    <t>NovaSync Logistics</t>
  </si>
  <si>
    <t>SolarWave Technologies</t>
  </si>
  <si>
    <t>AlphaStream Ventures</t>
  </si>
  <si>
    <t>CloudPulse Innovations</t>
  </si>
  <si>
    <t>StarEdge Enterprises</t>
  </si>
  <si>
    <t>ClearPeak Consulting</t>
  </si>
  <si>
    <t>ZenithStream Solutions</t>
  </si>
  <si>
    <t>Firma</t>
  </si>
  <si>
    <t>Wzrost przychodów (%)</t>
  </si>
  <si>
    <t>Rentowność operacyjna (%)</t>
  </si>
  <si>
    <t>Wskaźnik innowacyjności</t>
  </si>
  <si>
    <t>Wskaźnik satysfakcji klientów (%)</t>
  </si>
  <si>
    <t>Koszt jednostkowy (%)</t>
  </si>
  <si>
    <t>Wskaźnik rotacji pracowników (%)</t>
  </si>
  <si>
    <r>
      <t>Wzrost przychodów (Revenue Growth)</t>
    </r>
    <r>
      <rPr>
        <sz val="11"/>
        <color theme="1"/>
        <rFont val="Calibri"/>
        <family val="2"/>
        <charset val="238"/>
        <scheme val="minor"/>
      </rPr>
      <t xml:space="preserve"> – wskaźnik pokazujący procentowy wzrost przychodów firmy w porównaniu do poprzednich okresów. Wyższy wskaźnik świadczy o rosnącej dynamice działalności firmy.</t>
    </r>
  </si>
  <si>
    <r>
      <t>Rentowność operacyjna (Operating Profit Margin)</t>
    </r>
    <r>
      <rPr>
        <sz val="11"/>
        <color theme="1"/>
        <rFont val="Calibri"/>
        <family val="2"/>
        <charset val="238"/>
        <scheme val="minor"/>
      </rPr>
      <t xml:space="preserve"> – mierzy zysk operacyjny firmy w stosunku do jej przychodów. Wyższy wskaźnik wskazuje na większą efektywność zarządzania kosztami i generowanie zysków z głównej działalności.</t>
    </r>
  </si>
  <si>
    <r>
      <t>Wskaźnik innowacyjności (Innovation Index)</t>
    </r>
    <r>
      <rPr>
        <sz val="11"/>
        <color theme="1"/>
        <rFont val="Calibri"/>
        <family val="2"/>
        <charset val="238"/>
        <scheme val="minor"/>
      </rPr>
      <t xml:space="preserve"> – ocenia zdolność firmy do wprowadzania nowych produktów, usług lub procesów. Może być mierzony np. poprzez liczbę nowych patentów, wydatki na badania i rozwój lub liczbę wprowadzonych nowych produktów.</t>
    </r>
  </si>
  <si>
    <r>
      <t>Wskaźnik satysfakcji klientów (Customer Satisfaction Index)</t>
    </r>
    <r>
      <rPr>
        <sz val="11"/>
        <color theme="1"/>
        <rFont val="Calibri"/>
        <family val="2"/>
        <charset val="238"/>
        <scheme val="minor"/>
      </rPr>
      <t xml:space="preserve"> – mierzy poziom zadowolenia klientów z oferowanych produktów lub usług, np. poprzez ankiety, opinie klientów czy wskaźnik NPS (Net Promoter Score). Wysoka wartość wskaźnika oznacza, że firma skutecznie odpowiada na potrzeby rynku.</t>
    </r>
  </si>
  <si>
    <r>
      <t>Koszt jednostkowy (%) (destymulanta)</t>
    </r>
    <r>
      <rPr>
        <sz val="11"/>
        <color theme="1"/>
        <rFont val="Calibri"/>
        <family val="2"/>
        <charset val="238"/>
        <scheme val="minor"/>
      </rPr>
      <t xml:space="preserve"> – wskaźnik ten mierzy średni koszt produkcji jednego produktu lub usługi. Jako destymulanta, niższa wartość jest korzystniejsza, gdyż wskazuje na efektywność kosztową.</t>
    </r>
  </si>
  <si>
    <r>
      <t>Wskaźnik rotacji pracowników (%) (destymulanta)</t>
    </r>
    <r>
      <rPr>
        <sz val="11"/>
        <color theme="1"/>
        <rFont val="Calibri"/>
        <family val="2"/>
        <charset val="238"/>
        <scheme val="minor"/>
      </rPr>
      <t xml:space="preserve"> – pokazuje, jaki procent pracowników opuścił firmę w danym okresie. Jako destymulanta, niższa wartość oznacza stabilność zatrudnienia i mniejszą fluktuację kadr, co jest korzystne dla firmy.</t>
    </r>
  </si>
  <si>
    <t>średnia</t>
  </si>
  <si>
    <t>RANKING: Pierwsze 5 i ostatnie 5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</si>
</sst>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zł&quot;_-;\-* #,##0.00\ &quot;zł&quot;_-;_-* &quot;-&quot;??\ &quot;zł&quot;_-;_-@_-"/>
    <numFmt numFmtId="164" formatCode="#,##0\ &quot;zł&quot;"/>
    <numFmt numFmtId="165" formatCode="#,##0&quot;  &quot;"/>
    <numFmt numFmtId="166" formatCode="#,##0.00\ &quot;zł&quot;"/>
    <numFmt numFmtId="180" formatCode="0.0000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b/>
      <sz val="10"/>
      <color rgb="FF990000"/>
      <name val="Arial"/>
      <family val="2"/>
      <charset val="238"/>
    </font>
    <font>
      <u/>
      <sz val="10"/>
      <name val="Arial"/>
      <family val="2"/>
      <charset val="238"/>
    </font>
    <font>
      <i/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b/>
      <sz val="10.5"/>
      <color rgb="FFFFFFFF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1EDD7"/>
        <bgColor indexed="64"/>
      </patternFill>
    </fill>
    <fill>
      <patternFill patternType="solid">
        <fgColor theme="2" tint="-0.8999908444471571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9" fillId="0" borderId="0"/>
    <xf numFmtId="0" fontId="6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14" fontId="1" fillId="0" borderId="0" xfId="1" applyNumberFormat="1"/>
    <xf numFmtId="14" fontId="0" fillId="0" borderId="0" xfId="0" applyNumberForma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1" fillId="0" borderId="0" xfId="1"/>
    <xf numFmtId="15" fontId="0" fillId="0" borderId="0" xfId="0" applyNumberFormat="1"/>
    <xf numFmtId="0" fontId="1" fillId="0" borderId="0" xfId="1" applyNumberFormat="1"/>
    <xf numFmtId="0" fontId="8" fillId="2" borderId="1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10" fillId="3" borderId="0" xfId="3" applyFont="1" applyFill="1" applyBorder="1"/>
    <xf numFmtId="0" fontId="7" fillId="3" borderId="0" xfId="3" applyFont="1" applyFill="1" applyBorder="1"/>
    <xf numFmtId="0" fontId="10" fillId="3" borderId="13" xfId="3" applyFont="1" applyFill="1" applyBorder="1"/>
    <xf numFmtId="0" fontId="8" fillId="2" borderId="14" xfId="2" applyFont="1" applyFill="1" applyBorder="1" applyAlignment="1">
      <alignment horizontal="center" vertical="center"/>
    </xf>
    <xf numFmtId="0" fontId="10" fillId="3" borderId="15" xfId="3" applyFont="1" applyFill="1" applyBorder="1"/>
    <xf numFmtId="0" fontId="7" fillId="3" borderId="15" xfId="3" applyFont="1" applyFill="1" applyBorder="1"/>
    <xf numFmtId="0" fontId="10" fillId="3" borderId="16" xfId="3" applyFont="1" applyFill="1" applyBorder="1"/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0" fillId="0" borderId="12" xfId="0" applyFill="1" applyBorder="1" applyAlignment="1"/>
    <xf numFmtId="0" fontId="0" fillId="0" borderId="14" xfId="0" applyFill="1" applyBorder="1" applyAlignment="1"/>
    <xf numFmtId="0" fontId="12" fillId="0" borderId="0" xfId="0" applyFont="1"/>
    <xf numFmtId="0" fontId="12" fillId="0" borderId="0" xfId="0" quotePrefix="1" applyFont="1"/>
    <xf numFmtId="0" fontId="8" fillId="2" borderId="1" xfId="0" applyFont="1" applyFill="1" applyBorder="1"/>
    <xf numFmtId="14" fontId="0" fillId="0" borderId="17" xfId="0" applyNumberFormat="1" applyFill="1" applyBorder="1" applyAlignment="1"/>
    <xf numFmtId="164" fontId="0" fillId="0" borderId="12" xfId="0" applyNumberFormat="1" applyBorder="1"/>
    <xf numFmtId="14" fontId="0" fillId="0" borderId="12" xfId="0" applyNumberFormat="1" applyFill="1" applyBorder="1" applyAlignment="1"/>
    <xf numFmtId="0" fontId="0" fillId="2" borderId="1" xfId="0" applyFill="1" applyBorder="1"/>
    <xf numFmtId="0" fontId="8" fillId="2" borderId="10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/>
    <xf numFmtId="165" fontId="0" fillId="3" borderId="0" xfId="0" applyNumberFormat="1" applyFill="1" applyBorder="1"/>
    <xf numFmtId="165" fontId="0" fillId="3" borderId="19" xfId="0" applyNumberFormat="1" applyFill="1" applyBorder="1"/>
    <xf numFmtId="165" fontId="0" fillId="3" borderId="13" xfId="0" applyNumberFormat="1" applyFill="1" applyBorder="1"/>
    <xf numFmtId="0" fontId="8" fillId="2" borderId="14" xfId="0" applyFont="1" applyFill="1" applyBorder="1"/>
    <xf numFmtId="165" fontId="0" fillId="3" borderId="15" xfId="0" applyNumberFormat="1" applyFill="1" applyBorder="1"/>
    <xf numFmtId="165" fontId="0" fillId="3" borderId="20" xfId="0" applyNumberFormat="1" applyFill="1" applyBorder="1"/>
    <xf numFmtId="165" fontId="0" fillId="3" borderId="16" xfId="0" applyNumberFormat="1" applyFill="1" applyBorder="1"/>
    <xf numFmtId="14" fontId="0" fillId="0" borderId="14" xfId="0" applyNumberFormat="1" applyFill="1" applyBorder="1" applyAlignment="1"/>
    <xf numFmtId="164" fontId="0" fillId="0" borderId="14" xfId="0" applyNumberFormat="1" applyBorder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3" borderId="1" xfId="0" applyNumberFormat="1" applyFill="1" applyBorder="1"/>
    <xf numFmtId="0" fontId="8" fillId="0" borderId="0" xfId="0" applyFont="1" applyFill="1" applyBorder="1"/>
    <xf numFmtId="165" fontId="0" fillId="0" borderId="0" xfId="0" applyNumberFormat="1" applyFill="1" applyBorder="1"/>
    <xf numFmtId="14" fontId="0" fillId="0" borderId="0" xfId="0" applyNumberFormat="1" applyBorder="1"/>
    <xf numFmtId="0" fontId="10" fillId="0" borderId="13" xfId="3" applyFont="1" applyFill="1" applyBorder="1"/>
    <xf numFmtId="0" fontId="0" fillId="0" borderId="1" xfId="0" applyBorder="1"/>
    <xf numFmtId="0" fontId="10" fillId="0" borderId="16" xfId="3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4" borderId="1" xfId="4" applyFont="1" applyFill="1" applyBorder="1" applyAlignment="1">
      <alignment horizontal="center" vertical="center"/>
    </xf>
    <xf numFmtId="14" fontId="17" fillId="0" borderId="1" xfId="1" applyNumberFormat="1" applyFont="1" applyBorder="1"/>
    <xf numFmtId="0" fontId="17" fillId="0" borderId="1" xfId="1" applyFont="1" applyBorder="1"/>
    <xf numFmtId="0" fontId="18" fillId="0" borderId="1" xfId="1" applyFont="1" applyBorder="1"/>
    <xf numFmtId="166" fontId="18" fillId="0" borderId="1" xfId="1" applyNumberFormat="1" applyFont="1" applyBorder="1" applyAlignment="1"/>
    <xf numFmtId="166" fontId="1" fillId="0" borderId="1" xfId="1" applyNumberFormat="1" applyBorder="1"/>
    <xf numFmtId="0" fontId="1" fillId="0" borderId="1" xfId="1" applyBorder="1" applyAlignment="1">
      <alignment horizontal="left"/>
    </xf>
    <xf numFmtId="0" fontId="18" fillId="0" borderId="1" xfId="4" applyFont="1" applyBorder="1"/>
    <xf numFmtId="166" fontId="1" fillId="0" borderId="1" xfId="1" applyNumberFormat="1" applyBorder="1" applyAlignment="1"/>
    <xf numFmtId="14" fontId="17" fillId="5" borderId="1" xfId="1" applyNumberFormat="1" applyFont="1" applyFill="1" applyBorder="1"/>
    <xf numFmtId="0" fontId="17" fillId="5" borderId="1" xfId="1" applyFont="1" applyFill="1" applyBorder="1"/>
    <xf numFmtId="0" fontId="18" fillId="5" borderId="1" xfId="1" applyFont="1" applyFill="1" applyBorder="1"/>
    <xf numFmtId="166" fontId="18" fillId="5" borderId="1" xfId="1" applyNumberFormat="1" applyFont="1" applyFill="1" applyBorder="1" applyAlignment="1"/>
    <xf numFmtId="166" fontId="1" fillId="5" borderId="1" xfId="1" applyNumberFormat="1" applyFill="1" applyBorder="1"/>
    <xf numFmtId="166" fontId="0" fillId="0" borderId="1" xfId="5" applyNumberFormat="1" applyFont="1" applyBorder="1"/>
    <xf numFmtId="14" fontId="17" fillId="6" borderId="1" xfId="1" applyNumberFormat="1" applyFont="1" applyFill="1" applyBorder="1"/>
    <xf numFmtId="0" fontId="17" fillId="6" borderId="1" xfId="1" applyFont="1" applyFill="1" applyBorder="1"/>
    <xf numFmtId="0" fontId="18" fillId="6" borderId="1" xfId="1" applyFont="1" applyFill="1" applyBorder="1"/>
    <xf numFmtId="166" fontId="18" fillId="7" borderId="1" xfId="1" applyNumberFormat="1" applyFont="1" applyFill="1" applyBorder="1" applyAlignment="1"/>
    <xf numFmtId="166" fontId="1" fillId="7" borderId="1" xfId="1" applyNumberFormat="1" applyFill="1" applyBorder="1"/>
    <xf numFmtId="14" fontId="17" fillId="8" borderId="1" xfId="1" applyNumberFormat="1" applyFont="1" applyFill="1" applyBorder="1"/>
    <xf numFmtId="0" fontId="17" fillId="8" borderId="1" xfId="1" applyFont="1" applyFill="1" applyBorder="1"/>
    <xf numFmtId="0" fontId="18" fillId="8" borderId="1" xfId="1" applyFont="1" applyFill="1" applyBorder="1"/>
    <xf numFmtId="166" fontId="18" fillId="8" borderId="1" xfId="1" applyNumberFormat="1" applyFont="1" applyFill="1" applyBorder="1" applyAlignment="1"/>
    <xf numFmtId="166" fontId="1" fillId="8" borderId="1" xfId="1" applyNumberFormat="1" applyFill="1" applyBorder="1"/>
    <xf numFmtId="166" fontId="18" fillId="0" borderId="1" xfId="4" applyNumberFormat="1" applyFont="1" applyBorder="1" applyAlignment="1"/>
    <xf numFmtId="14" fontId="17" fillId="9" borderId="1" xfId="1" applyNumberFormat="1" applyFont="1" applyFill="1" applyBorder="1"/>
    <xf numFmtId="0" fontId="18" fillId="9" borderId="1" xfId="4" applyFont="1" applyFill="1" applyBorder="1"/>
    <xf numFmtId="166" fontId="18" fillId="9" borderId="1" xfId="4" applyNumberFormat="1" applyFont="1" applyFill="1" applyBorder="1" applyAlignment="1"/>
    <xf numFmtId="166" fontId="1" fillId="9" borderId="1" xfId="1" applyNumberFormat="1" applyFill="1" applyBorder="1"/>
    <xf numFmtId="0" fontId="17" fillId="9" borderId="1" xfId="4" applyFont="1" applyFill="1" applyBorder="1"/>
    <xf numFmtId="166" fontId="17" fillId="9" borderId="1" xfId="4" applyNumberFormat="1" applyFont="1" applyFill="1" applyBorder="1" applyAlignment="1"/>
    <xf numFmtId="14" fontId="1" fillId="8" borderId="1" xfId="1" applyNumberFormat="1" applyFill="1" applyBorder="1"/>
    <xf numFmtId="0" fontId="1" fillId="8" borderId="1" xfId="1" applyFill="1" applyBorder="1" applyAlignment="1">
      <alignment horizontal="left"/>
    </xf>
    <xf numFmtId="0" fontId="18" fillId="8" borderId="1" xfId="4" applyFont="1" applyFill="1" applyBorder="1"/>
    <xf numFmtId="166" fontId="1" fillId="8" borderId="1" xfId="1" applyNumberFormat="1" applyFill="1" applyBorder="1" applyAlignment="1"/>
    <xf numFmtId="14" fontId="1" fillId="0" borderId="1" xfId="1" applyNumberFormat="1" applyBorder="1"/>
    <xf numFmtId="14" fontId="1" fillId="10" borderId="1" xfId="1" applyNumberFormat="1" applyFill="1" applyBorder="1"/>
    <xf numFmtId="0" fontId="1" fillId="10" borderId="1" xfId="1" applyFill="1" applyBorder="1" applyAlignment="1">
      <alignment horizontal="left"/>
    </xf>
    <xf numFmtId="0" fontId="18" fillId="10" borderId="1" xfId="4" applyFont="1" applyFill="1" applyBorder="1"/>
    <xf numFmtId="166" fontId="1" fillId="10" borderId="1" xfId="1" applyNumberFormat="1" applyFill="1" applyBorder="1" applyAlignment="1"/>
    <xf numFmtId="166" fontId="1" fillId="10" borderId="1" xfId="1" applyNumberFormat="1" applyFill="1" applyBorder="1"/>
    <xf numFmtId="166" fontId="18" fillId="0" borderId="1" xfId="1" applyNumberFormat="1" applyFont="1" applyBorder="1"/>
    <xf numFmtId="0" fontId="1" fillId="0" borderId="0" xfId="1" applyAlignment="1">
      <alignment horizontal="left" indent="1"/>
    </xf>
    <xf numFmtId="166" fontId="18" fillId="5" borderId="1" xfId="1" applyNumberFormat="1" applyFont="1" applyFill="1" applyBorder="1"/>
    <xf numFmtId="166" fontId="18" fillId="8" borderId="1" xfId="1" applyNumberFormat="1" applyFont="1" applyFill="1" applyBorder="1"/>
    <xf numFmtId="166" fontId="17" fillId="9" borderId="1" xfId="4" applyNumberFormat="1" applyFont="1" applyFill="1" applyBorder="1"/>
    <xf numFmtId="166" fontId="18" fillId="9" borderId="1" xfId="4" applyNumberFormat="1" applyFont="1" applyFill="1" applyBorder="1"/>
    <xf numFmtId="166" fontId="18" fillId="0" borderId="1" xfId="4" applyNumberFormat="1" applyFont="1" applyBorder="1"/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" fillId="12" borderId="1" xfId="1" applyFill="1" applyBorder="1"/>
    <xf numFmtId="0" fontId="0" fillId="11" borderId="24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9" fillId="0" borderId="0" xfId="0" applyFont="1" applyAlignment="1">
      <alignment horizontal="left" wrapText="1"/>
    </xf>
    <xf numFmtId="180" fontId="14" fillId="0" borderId="0" xfId="0" applyNumberFormat="1" applyFont="1" applyAlignment="1">
      <alignment wrapText="1"/>
    </xf>
    <xf numFmtId="180" fontId="0" fillId="0" borderId="0" xfId="0" applyNumberFormat="1"/>
    <xf numFmtId="0" fontId="0" fillId="13" borderId="0" xfId="0" applyFill="1" applyAlignment="1">
      <alignment wrapText="1"/>
    </xf>
    <xf numFmtId="0" fontId="20" fillId="0" borderId="1" xfId="1" applyFont="1" applyBorder="1" applyAlignment="1">
      <alignment horizontal="center" vertical="top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1" fillId="12" borderId="1" xfId="1" applyFill="1" applyBorder="1" applyAlignment="1">
      <alignment horizontal="center" vertical="center"/>
    </xf>
    <xf numFmtId="0" fontId="1" fillId="12" borderId="1" xfId="1" applyFill="1" applyBorder="1" applyAlignment="1">
      <alignment horizontal="center"/>
    </xf>
    <xf numFmtId="0" fontId="1" fillId="12" borderId="0" xfId="1" applyFill="1" applyBorder="1" applyAlignment="1">
      <alignment horizontal="center"/>
    </xf>
    <xf numFmtId="0" fontId="0" fillId="0" borderId="0" xfId="0" applyFill="1"/>
    <xf numFmtId="180" fontId="14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</cellXfs>
  <cellStyles count="6">
    <cellStyle name="Normalny" xfId="0" builtinId="0"/>
    <cellStyle name="Normalny 2" xfId="1" xr:uid="{00000000-0005-0000-0000-00002F000000}"/>
    <cellStyle name="Normalny 2 2 2" xfId="2" xr:uid="{B31A8E67-028E-441F-A71C-AD8F85ADF569}"/>
    <cellStyle name="Normalny 3" xfId="3" xr:uid="{51037241-C9E4-48E6-9F78-AAD592B2B6BF}"/>
    <cellStyle name="Normalny 3 2" xfId="4" xr:uid="{BA8E893C-3CB9-4D21-9BF3-69473D13BD88}"/>
    <cellStyle name="Walutowy 2" xfId="5" xr:uid="{C7FF39B5-DDB9-4D4F-95C3-8F6355A1224D}"/>
  </cellStyles>
  <dxfs count="16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1EDD7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1EDD7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poraj\Desktop\POLI\2024\Z2\Z2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pora Jarosław" refreshedDate="44629.485818402776" createdVersion="6" refreshedVersion="6" minRefreshableVersion="3" recordCount="400" xr:uid="{7AB21FC4-AA3B-4DAA-8D71-347B4A414FD1}">
  <cacheSource type="worksheet">
    <worksheetSource ref="K2:L402" sheet="Zadanie 4" r:id="rId2"/>
  </cacheSource>
  <cacheFields count="4">
    <cacheField name="Data FV" numFmtId="14">
      <sharedItems containsSemiMixedTypes="0" containsNonDate="0" containsDate="1" containsString="0" minDate="2008-01-19T00:00:00" maxDate="2015-12-21T00:00:00" count="160">
        <d v="2008-01-20T00:00:00"/>
        <d v="2008-01-19T00:00:00"/>
        <d v="2008-02-20T00:00:00"/>
        <d v="2008-03-20T00:00:00"/>
        <d v="2008-03-19T00:00:00"/>
        <d v="2008-04-20T00:00:00"/>
        <d v="2008-04-19T00:00:00"/>
        <d v="2008-05-20T00:00:00"/>
        <d v="2008-05-19T00:00:00"/>
        <d v="2008-06-20T00:00:00"/>
        <d v="2008-06-19T00:00:00"/>
        <d v="2008-07-20T00:00:00"/>
        <d v="2008-08-20T00:00:00"/>
        <d v="2008-08-19T00:00:00"/>
        <d v="2008-09-20T00:00:00"/>
        <d v="2008-10-20T00:00:00"/>
        <d v="2008-10-19T00:00:00"/>
        <d v="2008-11-20T00:00:00"/>
        <d v="2008-12-20T00:00:00"/>
        <d v="2008-12-19T00:00:00"/>
        <d v="2009-01-20T00:00:00"/>
        <d v="2009-01-19T00:00:00"/>
        <d v="2009-02-20T00:00:00"/>
        <d v="2009-03-20T00:00:00"/>
        <d v="2009-03-19T00:00:00"/>
        <d v="2009-04-20T00:00:00"/>
        <d v="2009-04-19T00:00:00"/>
        <d v="2009-05-20T00:00:00"/>
        <d v="2009-05-19T00:00:00"/>
        <d v="2009-06-20T00:00:00"/>
        <d v="2009-06-19T00:00:00"/>
        <d v="2009-07-20T00:00:00"/>
        <d v="2009-08-20T00:00:00"/>
        <d v="2009-08-19T00:00:00"/>
        <d v="2009-09-20T00:00:00"/>
        <d v="2009-10-20T00:00:00"/>
        <d v="2009-10-19T00:00:00"/>
        <d v="2009-11-20T00:00:00"/>
        <d v="2009-12-20T00:00:00"/>
        <d v="2009-12-19T00:00:00"/>
        <d v="2010-01-20T00:00:00"/>
        <d v="2010-01-19T00:00:00"/>
        <d v="2010-02-20T00:00:00"/>
        <d v="2010-03-20T00:00:00"/>
        <d v="2010-03-19T00:00:00"/>
        <d v="2010-04-20T00:00:00"/>
        <d v="2010-04-19T00:00:00"/>
        <d v="2010-05-20T00:00:00"/>
        <d v="2010-05-19T00:00:00"/>
        <d v="2010-06-20T00:00:00"/>
        <d v="2010-06-19T00:00:00"/>
        <d v="2010-07-20T00:00:00"/>
        <d v="2010-08-20T00:00:00"/>
        <d v="2010-08-19T00:00:00"/>
        <d v="2010-09-20T00:00:00"/>
        <d v="2010-10-20T00:00:00"/>
        <d v="2010-10-19T00:00:00"/>
        <d v="2010-11-20T00:00:00"/>
        <d v="2010-12-20T00:00:00"/>
        <d v="2010-12-19T00:00:00"/>
        <d v="2011-01-20T00:00:00"/>
        <d v="2011-01-19T00:00:00"/>
        <d v="2011-02-20T00:00:00"/>
        <d v="2011-03-20T00:00:00"/>
        <d v="2011-03-19T00:00:00"/>
        <d v="2011-04-20T00:00:00"/>
        <d v="2011-04-19T00:00:00"/>
        <d v="2011-05-20T00:00:00"/>
        <d v="2011-05-19T00:00:00"/>
        <d v="2011-06-20T00:00:00"/>
        <d v="2011-06-19T00:00:00"/>
        <d v="2011-07-20T00:00:00"/>
        <d v="2011-08-20T00:00:00"/>
        <d v="2011-08-19T00:00:00"/>
        <d v="2011-09-20T00:00:00"/>
        <d v="2011-10-20T00:00:00"/>
        <d v="2011-10-19T00:00:00"/>
        <d v="2011-11-20T00:00:00"/>
        <d v="2011-12-20T00:00:00"/>
        <d v="2011-12-19T00:00:00"/>
        <d v="2012-01-20T00:00:00"/>
        <d v="2012-01-19T00:00:00"/>
        <d v="2012-02-20T00:00:00"/>
        <d v="2012-03-20T00:00:00"/>
        <d v="2012-03-19T00:00:00"/>
        <d v="2012-04-20T00:00:00"/>
        <d v="2012-04-19T00:00:00"/>
        <d v="2012-05-20T00:00:00"/>
        <d v="2012-05-19T00:00:00"/>
        <d v="2012-06-20T00:00:00"/>
        <d v="2012-06-19T00:00:00"/>
        <d v="2012-07-20T00:00:00"/>
        <d v="2012-08-20T00:00:00"/>
        <d v="2012-08-19T00:00:00"/>
        <d v="2012-09-20T00:00:00"/>
        <d v="2012-10-20T00:00:00"/>
        <d v="2012-10-19T00:00:00"/>
        <d v="2012-11-20T00:00:00"/>
        <d v="2012-12-20T00:00:00"/>
        <d v="2012-12-19T00:00:00"/>
        <d v="2013-01-20T00:00:00"/>
        <d v="2013-01-19T00:00:00"/>
        <d v="2013-02-20T00:00:00"/>
        <d v="2013-03-20T00:00:00"/>
        <d v="2013-03-19T00:00:00"/>
        <d v="2013-04-20T00:00:00"/>
        <d v="2013-04-19T00:00:00"/>
        <d v="2013-05-20T00:00:00"/>
        <d v="2013-05-19T00:00:00"/>
        <d v="2013-06-20T00:00:00"/>
        <d v="2013-06-19T00:00:00"/>
        <d v="2013-07-20T00:00:00"/>
        <d v="2013-08-20T00:00:00"/>
        <d v="2013-08-19T00:00:00"/>
        <d v="2013-09-20T00:00:00"/>
        <d v="2013-10-20T00:00:00"/>
        <d v="2013-10-19T00:00:00"/>
        <d v="2013-11-20T00:00:00"/>
        <d v="2013-12-20T00:00:00"/>
        <d v="2013-12-19T00:00:00"/>
        <d v="2014-01-20T00:00:00"/>
        <d v="2014-01-19T00:00:00"/>
        <d v="2014-02-20T00:00:00"/>
        <d v="2014-03-20T00:00:00"/>
        <d v="2014-03-19T00:00:00"/>
        <d v="2014-04-20T00:00:00"/>
        <d v="2014-04-19T00:00:00"/>
        <d v="2014-05-20T00:00:00"/>
        <d v="2014-05-19T00:00:00"/>
        <d v="2014-06-20T00:00:00"/>
        <d v="2014-06-19T00:00:00"/>
        <d v="2014-07-20T00:00:00"/>
        <d v="2014-08-20T00:00:00"/>
        <d v="2014-08-19T00:00:00"/>
        <d v="2014-09-20T00:00:00"/>
        <d v="2014-10-20T00:00:00"/>
        <d v="2014-10-19T00:00:00"/>
        <d v="2014-11-20T00:00:00"/>
        <d v="2014-12-20T00:00:00"/>
        <d v="2014-12-19T00:00:00"/>
        <d v="2015-01-20T00:00:00"/>
        <d v="2015-01-19T00:00:00"/>
        <d v="2015-02-20T00:00:00"/>
        <d v="2015-03-20T00:00:00"/>
        <d v="2015-03-19T00:00:00"/>
        <d v="2015-04-20T00:00:00"/>
        <d v="2015-04-19T00:00:00"/>
        <d v="2015-05-20T00:00:00"/>
        <d v="2015-05-19T00:00:00"/>
        <d v="2015-06-20T00:00:00"/>
        <d v="2015-06-19T00:00:00"/>
        <d v="2015-07-20T00:00:00"/>
        <d v="2015-08-20T00:00:00"/>
        <d v="2015-08-19T00:00:00"/>
        <d v="2015-09-20T00:00:00"/>
        <d v="2015-10-20T00:00:00"/>
        <d v="2015-10-19T00:00:00"/>
        <d v="2015-11-20T00:00:00"/>
        <d v="2015-12-20T00:00:00"/>
        <d v="2015-12-19T00:00:00"/>
      </sharedItems>
      <fieldGroup par="3" base="0">
        <rangePr groupBy="months" startDate="2008-01-19T00:00:00" endDate="2015-12-21T00:00:00"/>
        <groupItems count="14">
          <s v="&lt;19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1.12.2015"/>
        </groupItems>
      </fieldGroup>
    </cacheField>
    <cacheField name="Wartość FV" numFmtId="164">
      <sharedItems containsSemiMixedTypes="0" containsString="0" containsNumber="1" containsInteger="1" minValue="5031" maxValue="12943"/>
    </cacheField>
    <cacheField name="Kwartały" numFmtId="0" databaseField="0">
      <fieldGroup base="0">
        <rangePr groupBy="quarters" startDate="2008-01-19T00:00:00" endDate="2015-12-21T00:00:00"/>
        <groupItems count="6">
          <s v="&lt;19.01.2008"/>
          <s v="Kwartał1"/>
          <s v="Kwartał2"/>
          <s v="Kwartał3"/>
          <s v="Kwartał4"/>
          <s v="&gt;21.12.2015"/>
        </groupItems>
      </fieldGroup>
    </cacheField>
    <cacheField name="Lata" numFmtId="0" databaseField="0">
      <fieldGroup base="0">
        <rangePr groupBy="years" startDate="2008-01-19T00:00:00" endDate="2015-12-21T00:00:00"/>
        <groupItems count="10">
          <s v="&lt;19.01.2008"/>
          <s v="2008"/>
          <s v="2009"/>
          <s v="2010"/>
          <s v="2011"/>
          <s v="2012"/>
          <s v="2013"/>
          <s v="2014"/>
          <s v="2015"/>
          <s v="&gt;21.12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9860"/>
  </r>
  <r>
    <x v="0"/>
    <n v="12395"/>
  </r>
  <r>
    <x v="0"/>
    <n v="5198"/>
  </r>
  <r>
    <x v="1"/>
    <n v="10091"/>
  </r>
  <r>
    <x v="2"/>
    <n v="8563"/>
  </r>
  <r>
    <x v="2"/>
    <n v="7895"/>
  </r>
  <r>
    <x v="2"/>
    <n v="6056"/>
  </r>
  <r>
    <x v="3"/>
    <n v="7477"/>
  </r>
  <r>
    <x v="3"/>
    <n v="5634"/>
  </r>
  <r>
    <x v="3"/>
    <n v="5080"/>
  </r>
  <r>
    <x v="4"/>
    <n v="10362"/>
  </r>
  <r>
    <x v="5"/>
    <n v="8079"/>
  </r>
  <r>
    <x v="5"/>
    <n v="11358"/>
  </r>
  <r>
    <x v="6"/>
    <n v="7638"/>
  </r>
  <r>
    <x v="7"/>
    <n v="11677"/>
  </r>
  <r>
    <x v="7"/>
    <n v="9438"/>
  </r>
  <r>
    <x v="7"/>
    <n v="5525"/>
  </r>
  <r>
    <x v="8"/>
    <n v="8040"/>
  </r>
  <r>
    <x v="8"/>
    <n v="9914"/>
  </r>
  <r>
    <x v="8"/>
    <n v="5438"/>
  </r>
  <r>
    <x v="8"/>
    <n v="7116"/>
  </r>
  <r>
    <x v="8"/>
    <n v="8991"/>
  </r>
  <r>
    <x v="8"/>
    <n v="7843"/>
  </r>
  <r>
    <x v="8"/>
    <n v="12573"/>
  </r>
  <r>
    <x v="8"/>
    <n v="11387"/>
  </r>
  <r>
    <x v="9"/>
    <n v="6441"/>
  </r>
  <r>
    <x v="9"/>
    <n v="9638"/>
  </r>
  <r>
    <x v="10"/>
    <n v="7209"/>
  </r>
  <r>
    <x v="11"/>
    <n v="8518"/>
  </r>
  <r>
    <x v="11"/>
    <n v="7938"/>
  </r>
  <r>
    <x v="12"/>
    <n v="7845"/>
  </r>
  <r>
    <x v="12"/>
    <n v="8901"/>
  </r>
  <r>
    <x v="12"/>
    <n v="6050"/>
  </r>
  <r>
    <x v="13"/>
    <n v="10189"/>
  </r>
  <r>
    <x v="14"/>
    <n v="12012"/>
  </r>
  <r>
    <x v="15"/>
    <n v="11697"/>
  </r>
  <r>
    <x v="16"/>
    <n v="11160"/>
  </r>
  <r>
    <x v="15"/>
    <n v="10450"/>
  </r>
  <r>
    <x v="15"/>
    <n v="7453"/>
  </r>
  <r>
    <x v="15"/>
    <n v="5872"/>
  </r>
  <r>
    <x v="16"/>
    <n v="9319"/>
  </r>
  <r>
    <x v="17"/>
    <n v="6248"/>
  </r>
  <r>
    <x v="17"/>
    <n v="10293"/>
  </r>
  <r>
    <x v="17"/>
    <n v="5975"/>
  </r>
  <r>
    <x v="18"/>
    <n v="9803"/>
  </r>
  <r>
    <x v="18"/>
    <n v="11673"/>
  </r>
  <r>
    <x v="18"/>
    <n v="12935"/>
  </r>
  <r>
    <x v="19"/>
    <n v="6478"/>
  </r>
  <r>
    <x v="18"/>
    <n v="7027"/>
  </r>
  <r>
    <x v="18"/>
    <n v="9445"/>
  </r>
  <r>
    <x v="20"/>
    <n v="5738"/>
  </r>
  <r>
    <x v="20"/>
    <n v="9772"/>
  </r>
  <r>
    <x v="20"/>
    <n v="10328"/>
  </r>
  <r>
    <x v="21"/>
    <n v="6531"/>
  </r>
  <r>
    <x v="22"/>
    <n v="7762"/>
  </r>
  <r>
    <x v="22"/>
    <n v="9719"/>
  </r>
  <r>
    <x v="22"/>
    <n v="5287"/>
  </r>
  <r>
    <x v="23"/>
    <n v="7422"/>
  </r>
  <r>
    <x v="23"/>
    <n v="8291"/>
  </r>
  <r>
    <x v="23"/>
    <n v="5050"/>
  </r>
  <r>
    <x v="24"/>
    <n v="6924"/>
  </r>
  <r>
    <x v="25"/>
    <n v="11778"/>
  </r>
  <r>
    <x v="25"/>
    <n v="12719"/>
  </r>
  <r>
    <x v="26"/>
    <n v="7180"/>
  </r>
  <r>
    <x v="27"/>
    <n v="7299"/>
  </r>
  <r>
    <x v="27"/>
    <n v="8919"/>
  </r>
  <r>
    <x v="27"/>
    <n v="7595"/>
  </r>
  <r>
    <x v="28"/>
    <n v="6997"/>
  </r>
  <r>
    <x v="28"/>
    <n v="9784"/>
  </r>
  <r>
    <x v="28"/>
    <n v="8100"/>
  </r>
  <r>
    <x v="28"/>
    <n v="9297"/>
  </r>
  <r>
    <x v="28"/>
    <n v="6270"/>
  </r>
  <r>
    <x v="28"/>
    <n v="7308"/>
  </r>
  <r>
    <x v="28"/>
    <n v="11567"/>
  </r>
  <r>
    <x v="28"/>
    <n v="12131"/>
  </r>
  <r>
    <x v="29"/>
    <n v="8775"/>
  </r>
  <r>
    <x v="29"/>
    <n v="9468"/>
  </r>
  <r>
    <x v="30"/>
    <n v="10106"/>
  </r>
  <r>
    <x v="31"/>
    <n v="8322"/>
  </r>
  <r>
    <x v="31"/>
    <n v="6104"/>
  </r>
  <r>
    <x v="32"/>
    <n v="6902"/>
  </r>
  <r>
    <x v="32"/>
    <n v="8886"/>
  </r>
  <r>
    <x v="32"/>
    <n v="10019"/>
  </r>
  <r>
    <x v="33"/>
    <n v="9969"/>
  </r>
  <r>
    <x v="34"/>
    <n v="9347"/>
  </r>
  <r>
    <x v="35"/>
    <n v="7765"/>
  </r>
  <r>
    <x v="36"/>
    <n v="11544"/>
  </r>
  <r>
    <x v="35"/>
    <n v="10769"/>
  </r>
  <r>
    <x v="35"/>
    <n v="5658"/>
  </r>
  <r>
    <x v="35"/>
    <n v="6228"/>
  </r>
  <r>
    <x v="36"/>
    <n v="5056"/>
  </r>
  <r>
    <x v="37"/>
    <n v="9333"/>
  </r>
  <r>
    <x v="37"/>
    <n v="7687"/>
  </r>
  <r>
    <x v="37"/>
    <n v="7126"/>
  </r>
  <r>
    <x v="38"/>
    <n v="7446"/>
  </r>
  <r>
    <x v="38"/>
    <n v="10082"/>
  </r>
  <r>
    <x v="38"/>
    <n v="7218"/>
  </r>
  <r>
    <x v="39"/>
    <n v="9232"/>
  </r>
  <r>
    <x v="38"/>
    <n v="9040"/>
  </r>
  <r>
    <x v="38"/>
    <n v="6337"/>
  </r>
  <r>
    <x v="40"/>
    <n v="11996"/>
  </r>
  <r>
    <x v="40"/>
    <n v="12851"/>
  </r>
  <r>
    <x v="40"/>
    <n v="10057"/>
  </r>
  <r>
    <x v="41"/>
    <n v="5586"/>
  </r>
  <r>
    <x v="42"/>
    <n v="11730"/>
  </r>
  <r>
    <x v="42"/>
    <n v="7702"/>
  </r>
  <r>
    <x v="42"/>
    <n v="5448"/>
  </r>
  <r>
    <x v="43"/>
    <n v="12207"/>
  </r>
  <r>
    <x v="43"/>
    <n v="8660"/>
  </r>
  <r>
    <x v="43"/>
    <n v="12162"/>
  </r>
  <r>
    <x v="44"/>
    <n v="9518"/>
  </r>
  <r>
    <x v="45"/>
    <n v="12341"/>
  </r>
  <r>
    <x v="45"/>
    <n v="7432"/>
  </r>
  <r>
    <x v="46"/>
    <n v="12943"/>
  </r>
  <r>
    <x v="47"/>
    <n v="8187"/>
  </r>
  <r>
    <x v="47"/>
    <n v="8798"/>
  </r>
  <r>
    <x v="47"/>
    <n v="8400"/>
  </r>
  <r>
    <x v="48"/>
    <n v="9996"/>
  </r>
  <r>
    <x v="48"/>
    <n v="10029"/>
  </r>
  <r>
    <x v="48"/>
    <n v="10762"/>
  </r>
  <r>
    <x v="48"/>
    <n v="10031"/>
  </r>
  <r>
    <x v="48"/>
    <n v="6578"/>
  </r>
  <r>
    <x v="48"/>
    <n v="9524"/>
  </r>
  <r>
    <x v="48"/>
    <n v="8319"/>
  </r>
  <r>
    <x v="48"/>
    <n v="12591"/>
  </r>
  <r>
    <x v="49"/>
    <n v="5402"/>
  </r>
  <r>
    <x v="49"/>
    <n v="7820"/>
  </r>
  <r>
    <x v="50"/>
    <n v="7448"/>
  </r>
  <r>
    <x v="51"/>
    <n v="8376"/>
  </r>
  <r>
    <x v="51"/>
    <n v="7286"/>
  </r>
  <r>
    <x v="52"/>
    <n v="5574"/>
  </r>
  <r>
    <x v="52"/>
    <n v="9228"/>
  </r>
  <r>
    <x v="52"/>
    <n v="12692"/>
  </r>
  <r>
    <x v="53"/>
    <n v="9739"/>
  </r>
  <r>
    <x v="54"/>
    <n v="5032"/>
  </r>
  <r>
    <x v="55"/>
    <n v="7315"/>
  </r>
  <r>
    <x v="56"/>
    <n v="12040"/>
  </r>
  <r>
    <x v="55"/>
    <n v="12443"/>
  </r>
  <r>
    <x v="55"/>
    <n v="12427"/>
  </r>
  <r>
    <x v="55"/>
    <n v="12871"/>
  </r>
  <r>
    <x v="56"/>
    <n v="7170"/>
  </r>
  <r>
    <x v="57"/>
    <n v="11502"/>
  </r>
  <r>
    <x v="57"/>
    <n v="10559"/>
  </r>
  <r>
    <x v="57"/>
    <n v="6087"/>
  </r>
  <r>
    <x v="58"/>
    <n v="10489"/>
  </r>
  <r>
    <x v="58"/>
    <n v="7807"/>
  </r>
  <r>
    <x v="58"/>
    <n v="10896"/>
  </r>
  <r>
    <x v="59"/>
    <n v="11932"/>
  </r>
  <r>
    <x v="58"/>
    <n v="5497"/>
  </r>
  <r>
    <x v="58"/>
    <n v="10707"/>
  </r>
  <r>
    <x v="60"/>
    <n v="5972"/>
  </r>
  <r>
    <x v="60"/>
    <n v="5787"/>
  </r>
  <r>
    <x v="60"/>
    <n v="8203"/>
  </r>
  <r>
    <x v="61"/>
    <n v="9090"/>
  </r>
  <r>
    <x v="62"/>
    <n v="10647"/>
  </r>
  <r>
    <x v="62"/>
    <n v="10471"/>
  </r>
  <r>
    <x v="62"/>
    <n v="9954"/>
  </r>
  <r>
    <x v="63"/>
    <n v="12188"/>
  </r>
  <r>
    <x v="63"/>
    <n v="5603"/>
  </r>
  <r>
    <x v="63"/>
    <n v="7238"/>
  </r>
  <r>
    <x v="64"/>
    <n v="8886"/>
  </r>
  <r>
    <x v="65"/>
    <n v="6674"/>
  </r>
  <r>
    <x v="65"/>
    <n v="11276"/>
  </r>
  <r>
    <x v="66"/>
    <n v="8864"/>
  </r>
  <r>
    <x v="67"/>
    <n v="6605"/>
  </r>
  <r>
    <x v="67"/>
    <n v="10994"/>
  </r>
  <r>
    <x v="67"/>
    <n v="5102"/>
  </r>
  <r>
    <x v="68"/>
    <n v="5825"/>
  </r>
  <r>
    <x v="68"/>
    <n v="8491"/>
  </r>
  <r>
    <x v="68"/>
    <n v="12878"/>
  </r>
  <r>
    <x v="68"/>
    <n v="12187"/>
  </r>
  <r>
    <x v="68"/>
    <n v="6801"/>
  </r>
  <r>
    <x v="68"/>
    <n v="12419"/>
  </r>
  <r>
    <x v="68"/>
    <n v="6959"/>
  </r>
  <r>
    <x v="68"/>
    <n v="10499"/>
  </r>
  <r>
    <x v="69"/>
    <n v="6983"/>
  </r>
  <r>
    <x v="69"/>
    <n v="12451"/>
  </r>
  <r>
    <x v="70"/>
    <n v="5346"/>
  </r>
  <r>
    <x v="71"/>
    <n v="9329"/>
  </r>
  <r>
    <x v="71"/>
    <n v="8789"/>
  </r>
  <r>
    <x v="72"/>
    <n v="10807"/>
  </r>
  <r>
    <x v="72"/>
    <n v="11395"/>
  </r>
  <r>
    <x v="72"/>
    <n v="5580"/>
  </r>
  <r>
    <x v="73"/>
    <n v="6130"/>
  </r>
  <r>
    <x v="74"/>
    <n v="7812"/>
  </r>
  <r>
    <x v="75"/>
    <n v="5788"/>
  </r>
  <r>
    <x v="76"/>
    <n v="7444"/>
  </r>
  <r>
    <x v="75"/>
    <n v="5395"/>
  </r>
  <r>
    <x v="75"/>
    <n v="6911"/>
  </r>
  <r>
    <x v="75"/>
    <n v="10146"/>
  </r>
  <r>
    <x v="76"/>
    <n v="12130"/>
  </r>
  <r>
    <x v="77"/>
    <n v="9977"/>
  </r>
  <r>
    <x v="77"/>
    <n v="8066"/>
  </r>
  <r>
    <x v="77"/>
    <n v="9391"/>
  </r>
  <r>
    <x v="78"/>
    <n v="9361"/>
  </r>
  <r>
    <x v="78"/>
    <n v="10777"/>
  </r>
  <r>
    <x v="78"/>
    <n v="12830"/>
  </r>
  <r>
    <x v="79"/>
    <n v="7731"/>
  </r>
  <r>
    <x v="78"/>
    <n v="5717"/>
  </r>
  <r>
    <x v="78"/>
    <n v="11385"/>
  </r>
  <r>
    <x v="80"/>
    <n v="8133"/>
  </r>
  <r>
    <x v="80"/>
    <n v="12879"/>
  </r>
  <r>
    <x v="80"/>
    <n v="9765"/>
  </r>
  <r>
    <x v="81"/>
    <n v="6507"/>
  </r>
  <r>
    <x v="82"/>
    <n v="12176"/>
  </r>
  <r>
    <x v="82"/>
    <n v="9391"/>
  </r>
  <r>
    <x v="82"/>
    <n v="10144"/>
  </r>
  <r>
    <x v="83"/>
    <n v="7978"/>
  </r>
  <r>
    <x v="83"/>
    <n v="6128"/>
  </r>
  <r>
    <x v="83"/>
    <n v="8720"/>
  </r>
  <r>
    <x v="84"/>
    <n v="5833"/>
  </r>
  <r>
    <x v="85"/>
    <n v="10764"/>
  </r>
  <r>
    <x v="85"/>
    <n v="8933"/>
  </r>
  <r>
    <x v="86"/>
    <n v="7569"/>
  </r>
  <r>
    <x v="87"/>
    <n v="9090"/>
  </r>
  <r>
    <x v="87"/>
    <n v="5274"/>
  </r>
  <r>
    <x v="87"/>
    <n v="9259"/>
  </r>
  <r>
    <x v="88"/>
    <n v="9100"/>
  </r>
  <r>
    <x v="88"/>
    <n v="6589"/>
  </r>
  <r>
    <x v="88"/>
    <n v="5819"/>
  </r>
  <r>
    <x v="88"/>
    <n v="11090"/>
  </r>
  <r>
    <x v="88"/>
    <n v="11189"/>
  </r>
  <r>
    <x v="88"/>
    <n v="6381"/>
  </r>
  <r>
    <x v="88"/>
    <n v="5912"/>
  </r>
  <r>
    <x v="88"/>
    <n v="7001"/>
  </r>
  <r>
    <x v="89"/>
    <n v="11446"/>
  </r>
  <r>
    <x v="89"/>
    <n v="12770"/>
  </r>
  <r>
    <x v="90"/>
    <n v="9912"/>
  </r>
  <r>
    <x v="91"/>
    <n v="9718"/>
  </r>
  <r>
    <x v="91"/>
    <n v="7070"/>
  </r>
  <r>
    <x v="92"/>
    <n v="9407"/>
  </r>
  <r>
    <x v="92"/>
    <n v="5347"/>
  </r>
  <r>
    <x v="92"/>
    <n v="6091"/>
  </r>
  <r>
    <x v="93"/>
    <n v="11546"/>
  </r>
  <r>
    <x v="94"/>
    <n v="8265"/>
  </r>
  <r>
    <x v="95"/>
    <n v="12857"/>
  </r>
  <r>
    <x v="96"/>
    <n v="10278"/>
  </r>
  <r>
    <x v="95"/>
    <n v="10970"/>
  </r>
  <r>
    <x v="95"/>
    <n v="9903"/>
  </r>
  <r>
    <x v="95"/>
    <n v="9284"/>
  </r>
  <r>
    <x v="96"/>
    <n v="12471"/>
  </r>
  <r>
    <x v="97"/>
    <n v="6176"/>
  </r>
  <r>
    <x v="97"/>
    <n v="11627"/>
  </r>
  <r>
    <x v="97"/>
    <n v="8277"/>
  </r>
  <r>
    <x v="98"/>
    <n v="8514"/>
  </r>
  <r>
    <x v="98"/>
    <n v="11820"/>
  </r>
  <r>
    <x v="98"/>
    <n v="12193"/>
  </r>
  <r>
    <x v="99"/>
    <n v="12437"/>
  </r>
  <r>
    <x v="98"/>
    <n v="7547"/>
  </r>
  <r>
    <x v="98"/>
    <n v="11011"/>
  </r>
  <r>
    <x v="100"/>
    <n v="7926"/>
  </r>
  <r>
    <x v="100"/>
    <n v="10953"/>
  </r>
  <r>
    <x v="100"/>
    <n v="8724"/>
  </r>
  <r>
    <x v="101"/>
    <n v="12922"/>
  </r>
  <r>
    <x v="102"/>
    <n v="12282"/>
  </r>
  <r>
    <x v="102"/>
    <n v="11036"/>
  </r>
  <r>
    <x v="102"/>
    <n v="8294"/>
  </r>
  <r>
    <x v="103"/>
    <n v="8399"/>
  </r>
  <r>
    <x v="103"/>
    <n v="11345"/>
  </r>
  <r>
    <x v="103"/>
    <n v="9464"/>
  </r>
  <r>
    <x v="104"/>
    <n v="12828"/>
  </r>
  <r>
    <x v="105"/>
    <n v="11560"/>
  </r>
  <r>
    <x v="105"/>
    <n v="9095"/>
  </r>
  <r>
    <x v="106"/>
    <n v="12380"/>
  </r>
  <r>
    <x v="107"/>
    <n v="12581"/>
  </r>
  <r>
    <x v="107"/>
    <n v="9139"/>
  </r>
  <r>
    <x v="107"/>
    <n v="7020"/>
  </r>
  <r>
    <x v="108"/>
    <n v="8890"/>
  </r>
  <r>
    <x v="108"/>
    <n v="9626"/>
  </r>
  <r>
    <x v="108"/>
    <n v="12037"/>
  </r>
  <r>
    <x v="108"/>
    <n v="5942"/>
  </r>
  <r>
    <x v="108"/>
    <n v="7584"/>
  </r>
  <r>
    <x v="108"/>
    <n v="11379"/>
  </r>
  <r>
    <x v="108"/>
    <n v="9679"/>
  </r>
  <r>
    <x v="108"/>
    <n v="12283"/>
  </r>
  <r>
    <x v="109"/>
    <n v="10108"/>
  </r>
  <r>
    <x v="109"/>
    <n v="9205"/>
  </r>
  <r>
    <x v="110"/>
    <n v="6088"/>
  </r>
  <r>
    <x v="111"/>
    <n v="10579"/>
  </r>
  <r>
    <x v="111"/>
    <n v="10620"/>
  </r>
  <r>
    <x v="112"/>
    <n v="11087"/>
  </r>
  <r>
    <x v="112"/>
    <n v="12688"/>
  </r>
  <r>
    <x v="112"/>
    <n v="11452"/>
  </r>
  <r>
    <x v="113"/>
    <n v="5359"/>
  </r>
  <r>
    <x v="114"/>
    <n v="9348"/>
  </r>
  <r>
    <x v="115"/>
    <n v="10035"/>
  </r>
  <r>
    <x v="116"/>
    <n v="11522"/>
  </r>
  <r>
    <x v="115"/>
    <n v="12175"/>
  </r>
  <r>
    <x v="115"/>
    <n v="5572"/>
  </r>
  <r>
    <x v="115"/>
    <n v="11740"/>
  </r>
  <r>
    <x v="116"/>
    <n v="6182"/>
  </r>
  <r>
    <x v="117"/>
    <n v="6135"/>
  </r>
  <r>
    <x v="117"/>
    <n v="6361"/>
  </r>
  <r>
    <x v="117"/>
    <n v="12169"/>
  </r>
  <r>
    <x v="118"/>
    <n v="9685"/>
  </r>
  <r>
    <x v="118"/>
    <n v="8210"/>
  </r>
  <r>
    <x v="118"/>
    <n v="8157"/>
  </r>
  <r>
    <x v="119"/>
    <n v="9696"/>
  </r>
  <r>
    <x v="118"/>
    <n v="12785"/>
  </r>
  <r>
    <x v="118"/>
    <n v="7393"/>
  </r>
  <r>
    <x v="120"/>
    <n v="11887"/>
  </r>
  <r>
    <x v="120"/>
    <n v="10487"/>
  </r>
  <r>
    <x v="120"/>
    <n v="11818"/>
  </r>
  <r>
    <x v="121"/>
    <n v="11286"/>
  </r>
  <r>
    <x v="122"/>
    <n v="11735"/>
  </r>
  <r>
    <x v="122"/>
    <n v="5310"/>
  </r>
  <r>
    <x v="122"/>
    <n v="7239"/>
  </r>
  <r>
    <x v="123"/>
    <n v="8675"/>
  </r>
  <r>
    <x v="123"/>
    <n v="9476"/>
  </r>
  <r>
    <x v="123"/>
    <n v="5725"/>
  </r>
  <r>
    <x v="124"/>
    <n v="12339"/>
  </r>
  <r>
    <x v="125"/>
    <n v="11124"/>
  </r>
  <r>
    <x v="125"/>
    <n v="8093"/>
  </r>
  <r>
    <x v="126"/>
    <n v="8027"/>
  </r>
  <r>
    <x v="127"/>
    <n v="12139"/>
  </r>
  <r>
    <x v="127"/>
    <n v="12527"/>
  </r>
  <r>
    <x v="127"/>
    <n v="12745"/>
  </r>
  <r>
    <x v="128"/>
    <n v="8117"/>
  </r>
  <r>
    <x v="128"/>
    <n v="10435"/>
  </r>
  <r>
    <x v="128"/>
    <n v="10699"/>
  </r>
  <r>
    <x v="128"/>
    <n v="5346"/>
  </r>
  <r>
    <x v="128"/>
    <n v="7222"/>
  </r>
  <r>
    <x v="128"/>
    <n v="12502"/>
  </r>
  <r>
    <x v="128"/>
    <n v="6887"/>
  </r>
  <r>
    <x v="128"/>
    <n v="12816"/>
  </r>
  <r>
    <x v="129"/>
    <n v="5594"/>
  </r>
  <r>
    <x v="129"/>
    <n v="5197"/>
  </r>
  <r>
    <x v="130"/>
    <n v="7456"/>
  </r>
  <r>
    <x v="131"/>
    <n v="9110"/>
  </r>
  <r>
    <x v="131"/>
    <n v="5773"/>
  </r>
  <r>
    <x v="132"/>
    <n v="10025"/>
  </r>
  <r>
    <x v="132"/>
    <n v="11352"/>
  </r>
  <r>
    <x v="132"/>
    <n v="12556"/>
  </r>
  <r>
    <x v="133"/>
    <n v="8186"/>
  </r>
  <r>
    <x v="134"/>
    <n v="7396"/>
  </r>
  <r>
    <x v="135"/>
    <n v="8270"/>
  </r>
  <r>
    <x v="136"/>
    <n v="11469"/>
  </r>
  <r>
    <x v="135"/>
    <n v="6716"/>
  </r>
  <r>
    <x v="135"/>
    <n v="5344"/>
  </r>
  <r>
    <x v="135"/>
    <n v="10158"/>
  </r>
  <r>
    <x v="136"/>
    <n v="10508"/>
  </r>
  <r>
    <x v="137"/>
    <n v="12493"/>
  </r>
  <r>
    <x v="137"/>
    <n v="8335"/>
  </r>
  <r>
    <x v="137"/>
    <n v="9610"/>
  </r>
  <r>
    <x v="138"/>
    <n v="5189"/>
  </r>
  <r>
    <x v="138"/>
    <n v="6575"/>
  </r>
  <r>
    <x v="138"/>
    <n v="5925"/>
  </r>
  <r>
    <x v="139"/>
    <n v="9067"/>
  </r>
  <r>
    <x v="138"/>
    <n v="5762"/>
  </r>
  <r>
    <x v="138"/>
    <n v="11998"/>
  </r>
  <r>
    <x v="140"/>
    <n v="8041"/>
  </r>
  <r>
    <x v="140"/>
    <n v="12429"/>
  </r>
  <r>
    <x v="140"/>
    <n v="8197"/>
  </r>
  <r>
    <x v="141"/>
    <n v="7234"/>
  </r>
  <r>
    <x v="142"/>
    <n v="7455"/>
  </r>
  <r>
    <x v="142"/>
    <n v="12807"/>
  </r>
  <r>
    <x v="142"/>
    <n v="11572"/>
  </r>
  <r>
    <x v="143"/>
    <n v="6137"/>
  </r>
  <r>
    <x v="143"/>
    <n v="12037"/>
  </r>
  <r>
    <x v="143"/>
    <n v="11241"/>
  </r>
  <r>
    <x v="144"/>
    <n v="10186"/>
  </r>
  <r>
    <x v="145"/>
    <n v="12402"/>
  </r>
  <r>
    <x v="145"/>
    <n v="7071"/>
  </r>
  <r>
    <x v="146"/>
    <n v="5031"/>
  </r>
  <r>
    <x v="147"/>
    <n v="12923"/>
  </r>
  <r>
    <x v="147"/>
    <n v="7361"/>
  </r>
  <r>
    <x v="147"/>
    <n v="7445"/>
  </r>
  <r>
    <x v="148"/>
    <n v="7992"/>
  </r>
  <r>
    <x v="148"/>
    <n v="7346"/>
  </r>
  <r>
    <x v="148"/>
    <n v="10793"/>
  </r>
  <r>
    <x v="148"/>
    <n v="7188"/>
  </r>
  <r>
    <x v="148"/>
    <n v="5577"/>
  </r>
  <r>
    <x v="148"/>
    <n v="10429"/>
  </r>
  <r>
    <x v="148"/>
    <n v="6226"/>
  </r>
  <r>
    <x v="148"/>
    <n v="6228"/>
  </r>
  <r>
    <x v="149"/>
    <n v="9860"/>
  </r>
  <r>
    <x v="149"/>
    <n v="12395"/>
  </r>
  <r>
    <x v="150"/>
    <n v="5198"/>
  </r>
  <r>
    <x v="151"/>
    <n v="10091"/>
  </r>
  <r>
    <x v="151"/>
    <n v="8563"/>
  </r>
  <r>
    <x v="152"/>
    <n v="7895"/>
  </r>
  <r>
    <x v="152"/>
    <n v="6056"/>
  </r>
  <r>
    <x v="152"/>
    <n v="7477"/>
  </r>
  <r>
    <x v="153"/>
    <n v="5634"/>
  </r>
  <r>
    <x v="154"/>
    <n v="5080"/>
  </r>
  <r>
    <x v="155"/>
    <n v="10362"/>
  </r>
  <r>
    <x v="156"/>
    <n v="8079"/>
  </r>
  <r>
    <x v="155"/>
    <n v="11358"/>
  </r>
  <r>
    <x v="155"/>
    <n v="7638"/>
  </r>
  <r>
    <x v="155"/>
    <n v="11677"/>
  </r>
  <r>
    <x v="156"/>
    <n v="9438"/>
  </r>
  <r>
    <x v="157"/>
    <n v="5525"/>
  </r>
  <r>
    <x v="157"/>
    <n v="8040"/>
  </r>
  <r>
    <x v="157"/>
    <n v="9914"/>
  </r>
  <r>
    <x v="158"/>
    <n v="5438"/>
  </r>
  <r>
    <x v="158"/>
    <n v="7116"/>
  </r>
  <r>
    <x v="158"/>
    <n v="8991"/>
  </r>
  <r>
    <x v="159"/>
    <n v="7843"/>
  </r>
  <r>
    <x v="158"/>
    <n v="12573"/>
  </r>
  <r>
    <x v="158"/>
    <n v="11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0B9A3-1AE9-4BAE-9678-CBD2EFCB4946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30:Z44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Średnia z Wartość FV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8E-DB45-4653-A837-EE1B1797D6DF}">
  <dimension ref="A1:P207"/>
  <sheetViews>
    <sheetView workbookViewId="0">
      <selection activeCell="B1" sqref="B1:B1048576"/>
    </sheetView>
  </sheetViews>
  <sheetFormatPr defaultRowHeight="15"/>
  <cols>
    <col min="1" max="1" width="56.140625" customWidth="1"/>
    <col min="3" max="3" width="10.140625" bestFit="1" customWidth="1"/>
  </cols>
  <sheetData>
    <row r="1" spans="1:16">
      <c r="A1" t="s">
        <v>0</v>
      </c>
      <c r="B1" s="2" t="s">
        <v>1</v>
      </c>
      <c r="C1" s="2" t="s">
        <v>177</v>
      </c>
    </row>
    <row r="2" spans="1:16">
      <c r="A2" s="15" t="s">
        <v>1832</v>
      </c>
      <c r="B2" s="1" t="s">
        <v>70</v>
      </c>
      <c r="C2" s="4">
        <v>34104</v>
      </c>
      <c r="P2" t="s">
        <v>178</v>
      </c>
    </row>
    <row r="3" spans="1:16">
      <c r="A3" s="15" t="s">
        <v>1833</v>
      </c>
      <c r="B3">
        <v>3820</v>
      </c>
      <c r="C3" s="3">
        <v>36955</v>
      </c>
      <c r="P3" t="s">
        <v>179</v>
      </c>
    </row>
    <row r="4" spans="1:16">
      <c r="A4" s="15" t="s">
        <v>1834</v>
      </c>
      <c r="B4" s="16" t="s">
        <v>142</v>
      </c>
      <c r="C4" s="16" t="s">
        <v>143</v>
      </c>
      <c r="P4" t="s">
        <v>182</v>
      </c>
    </row>
    <row r="5" spans="1:16">
      <c r="A5" s="16" t="s">
        <v>1835</v>
      </c>
      <c r="B5" s="16" t="s">
        <v>155</v>
      </c>
      <c r="C5" s="16" t="s">
        <v>45</v>
      </c>
      <c r="P5" t="s">
        <v>180</v>
      </c>
    </row>
    <row r="6" spans="1:16">
      <c r="A6" s="15" t="s">
        <v>1836</v>
      </c>
      <c r="B6" s="16" t="s">
        <v>34</v>
      </c>
      <c r="C6" s="16" t="s">
        <v>35</v>
      </c>
      <c r="P6" t="s">
        <v>215</v>
      </c>
    </row>
    <row r="7" spans="1:16">
      <c r="A7" s="15" t="s">
        <v>1837</v>
      </c>
      <c r="B7" s="16" t="s">
        <v>169</v>
      </c>
      <c r="C7" s="16" t="s">
        <v>170</v>
      </c>
      <c r="P7" t="s">
        <v>205</v>
      </c>
    </row>
    <row r="8" spans="1:16">
      <c r="A8" s="15" t="s">
        <v>1838</v>
      </c>
      <c r="B8">
        <v>25874</v>
      </c>
      <c r="C8" s="4">
        <v>31180</v>
      </c>
      <c r="P8" t="s">
        <v>216</v>
      </c>
    </row>
    <row r="9" spans="1:16">
      <c r="A9" s="15" t="s">
        <v>1839</v>
      </c>
      <c r="B9">
        <v>4480</v>
      </c>
      <c r="C9" s="3">
        <v>39699</v>
      </c>
    </row>
    <row r="10" spans="1:16">
      <c r="A10" s="15" t="s">
        <v>1840</v>
      </c>
      <c r="B10" s="1" t="s">
        <v>55</v>
      </c>
      <c r="C10" s="4">
        <v>35394</v>
      </c>
    </row>
    <row r="11" spans="1:16">
      <c r="A11" s="15" t="s">
        <v>1841</v>
      </c>
      <c r="B11">
        <v>6218</v>
      </c>
      <c r="C11" s="3">
        <v>37616</v>
      </c>
    </row>
    <row r="12" spans="1:16">
      <c r="A12" s="15" t="s">
        <v>1842</v>
      </c>
      <c r="B12">
        <v>2814</v>
      </c>
      <c r="C12" s="3">
        <v>42997</v>
      </c>
    </row>
    <row r="13" spans="1:16">
      <c r="A13" s="15" t="s">
        <v>1843</v>
      </c>
      <c r="B13" s="16" t="s">
        <v>135</v>
      </c>
      <c r="C13" s="16" t="s">
        <v>136</v>
      </c>
    </row>
    <row r="14" spans="1:16">
      <c r="A14" s="15" t="s">
        <v>1844</v>
      </c>
      <c r="B14" s="16" t="s">
        <v>167</v>
      </c>
      <c r="C14" s="16" t="s">
        <v>168</v>
      </c>
    </row>
    <row r="15" spans="1:16">
      <c r="A15" s="15" t="s">
        <v>1845</v>
      </c>
      <c r="B15" s="16" t="s">
        <v>137</v>
      </c>
      <c r="C15" s="16" t="s">
        <v>138</v>
      </c>
    </row>
    <row r="16" spans="1:16">
      <c r="A16" s="15" t="s">
        <v>1846</v>
      </c>
      <c r="B16" s="1" t="s">
        <v>133</v>
      </c>
      <c r="C16" s="1" t="s">
        <v>134</v>
      </c>
    </row>
    <row r="17" spans="1:3">
      <c r="A17" s="15" t="s">
        <v>1847</v>
      </c>
      <c r="B17">
        <v>1880</v>
      </c>
      <c r="C17" s="3">
        <v>43234</v>
      </c>
    </row>
    <row r="18" spans="1:3">
      <c r="A18" s="15" t="s">
        <v>1848</v>
      </c>
      <c r="B18" s="16" t="s">
        <v>8</v>
      </c>
      <c r="C18" s="16" t="s">
        <v>9</v>
      </c>
    </row>
    <row r="19" spans="1:3">
      <c r="A19" s="15" t="s">
        <v>1849</v>
      </c>
      <c r="B19">
        <v>8390</v>
      </c>
      <c r="C19" s="3">
        <v>41220</v>
      </c>
    </row>
    <row r="20" spans="1:3">
      <c r="A20" s="15" t="s">
        <v>1850</v>
      </c>
      <c r="B20">
        <v>1283</v>
      </c>
      <c r="C20" s="3">
        <v>45495</v>
      </c>
    </row>
    <row r="21" spans="1:3">
      <c r="A21" s="15" t="s">
        <v>1851</v>
      </c>
      <c r="B21" s="16" t="s">
        <v>23</v>
      </c>
      <c r="C21" t="s">
        <v>249</v>
      </c>
    </row>
    <row r="22" spans="1:3">
      <c r="A22" s="15" t="s">
        <v>1852</v>
      </c>
      <c r="B22">
        <v>1136</v>
      </c>
      <c r="C22" s="3">
        <v>41934</v>
      </c>
    </row>
    <row r="23" spans="1:3">
      <c r="A23" s="16" t="s">
        <v>1853</v>
      </c>
      <c r="B23" s="16">
        <v>2455</v>
      </c>
      <c r="C23" s="16" t="s">
        <v>5</v>
      </c>
    </row>
    <row r="24" spans="1:3">
      <c r="A24" s="15" t="s">
        <v>1854</v>
      </c>
      <c r="B24">
        <v>8952</v>
      </c>
      <c r="C24" s="3">
        <v>35722</v>
      </c>
    </row>
    <row r="25" spans="1:3">
      <c r="A25" s="15" t="s">
        <v>1855</v>
      </c>
      <c r="B25">
        <v>5635</v>
      </c>
      <c r="C25" s="3">
        <v>42564</v>
      </c>
    </row>
    <row r="26" spans="1:3">
      <c r="A26" t="s">
        <v>1856</v>
      </c>
      <c r="B26" s="16" t="s">
        <v>176</v>
      </c>
      <c r="C26" s="3">
        <v>43602</v>
      </c>
    </row>
    <row r="27" spans="1:3">
      <c r="A27" s="15" t="s">
        <v>1857</v>
      </c>
      <c r="B27">
        <v>6056</v>
      </c>
      <c r="C27" s="3">
        <v>37668</v>
      </c>
    </row>
    <row r="28" spans="1:3">
      <c r="A28" s="15" t="s">
        <v>1858</v>
      </c>
      <c r="B28" s="16"/>
      <c r="C28" s="16" t="s">
        <v>51</v>
      </c>
    </row>
    <row r="29" spans="1:3">
      <c r="A29" s="15" t="s">
        <v>1859</v>
      </c>
      <c r="B29" s="1" t="s">
        <v>147</v>
      </c>
      <c r="C29" s="1" t="s">
        <v>5</v>
      </c>
    </row>
    <row r="30" spans="1:3">
      <c r="A30" s="15" t="s">
        <v>1860</v>
      </c>
      <c r="B30">
        <v>6060</v>
      </c>
      <c r="C30" s="3">
        <v>35548</v>
      </c>
    </row>
    <row r="31" spans="1:3">
      <c r="A31" s="15" t="s">
        <v>1861</v>
      </c>
      <c r="B31" s="1">
        <v>5924</v>
      </c>
      <c r="C31" s="4">
        <v>38589</v>
      </c>
    </row>
    <row r="32" spans="1:3">
      <c r="A32" s="15" t="s">
        <v>1862</v>
      </c>
      <c r="B32">
        <v>2665</v>
      </c>
      <c r="C32" s="3">
        <v>40733</v>
      </c>
    </row>
    <row r="33" spans="1:3">
      <c r="A33" s="15" t="s">
        <v>1863</v>
      </c>
      <c r="B33" s="16" t="s">
        <v>46</v>
      </c>
      <c r="C33" s="4">
        <v>42194</v>
      </c>
    </row>
    <row r="34" spans="1:3">
      <c r="A34" s="15" t="s">
        <v>1864</v>
      </c>
      <c r="B34" s="16">
        <v>6671</v>
      </c>
      <c r="C34" s="16" t="s">
        <v>113</v>
      </c>
    </row>
    <row r="35" spans="1:3">
      <c r="A35" s="15" t="s">
        <v>1865</v>
      </c>
      <c r="B35" s="16" t="s">
        <v>52</v>
      </c>
      <c r="C35" s="16" t="s">
        <v>53</v>
      </c>
    </row>
    <row r="36" spans="1:3">
      <c r="A36" t="s">
        <v>1866</v>
      </c>
      <c r="B36">
        <v>4947</v>
      </c>
      <c r="C36" s="3">
        <v>44661</v>
      </c>
    </row>
    <row r="37" spans="1:3">
      <c r="A37" s="15" t="s">
        <v>1867</v>
      </c>
      <c r="B37" s="16" t="s">
        <v>24</v>
      </c>
      <c r="C37" t="s">
        <v>250</v>
      </c>
    </row>
    <row r="38" spans="1:3">
      <c r="A38" s="15" t="s">
        <v>1868</v>
      </c>
      <c r="B38" s="16" t="s">
        <v>73</v>
      </c>
      <c r="C38" s="16" t="s">
        <v>2</v>
      </c>
    </row>
    <row r="39" spans="1:3">
      <c r="A39" s="15" t="s">
        <v>1869</v>
      </c>
      <c r="B39" s="16" t="s">
        <v>93</v>
      </c>
      <c r="C39" s="16" t="s">
        <v>94</v>
      </c>
    </row>
    <row r="40" spans="1:3">
      <c r="A40" s="15" t="s">
        <v>1870</v>
      </c>
      <c r="B40" s="16" t="s">
        <v>108</v>
      </c>
      <c r="C40" s="16" t="s">
        <v>109</v>
      </c>
    </row>
    <row r="41" spans="1:3">
      <c r="A41" s="15" t="s">
        <v>1871</v>
      </c>
      <c r="B41" s="16" t="s">
        <v>2</v>
      </c>
      <c r="C41" s="16" t="s">
        <v>3</v>
      </c>
    </row>
    <row r="42" spans="1:3">
      <c r="A42" s="15" t="s">
        <v>1872</v>
      </c>
      <c r="B42">
        <v>7850</v>
      </c>
      <c r="C42" s="3">
        <v>40925</v>
      </c>
    </row>
    <row r="43" spans="1:3">
      <c r="A43" s="15" t="s">
        <v>1873</v>
      </c>
      <c r="B43">
        <v>4086</v>
      </c>
      <c r="C43" s="3">
        <v>36198</v>
      </c>
    </row>
    <row r="44" spans="1:3">
      <c r="A44" s="15" t="s">
        <v>1874</v>
      </c>
      <c r="B44" s="16" t="s">
        <v>49</v>
      </c>
      <c r="C44" s="4">
        <v>32347</v>
      </c>
    </row>
    <row r="45" spans="1:3">
      <c r="A45" s="15" t="s">
        <v>1875</v>
      </c>
      <c r="B45" s="16" t="s">
        <v>77</v>
      </c>
      <c r="C45" s="16" t="s">
        <v>78</v>
      </c>
    </row>
    <row r="46" spans="1:3">
      <c r="A46" s="16" t="s">
        <v>1876</v>
      </c>
      <c r="B46" s="16" t="s">
        <v>103</v>
      </c>
      <c r="C46" s="16" t="s">
        <v>104</v>
      </c>
    </row>
    <row r="47" spans="1:3">
      <c r="A47" s="15" t="s">
        <v>1877</v>
      </c>
      <c r="B47">
        <v>3227</v>
      </c>
      <c r="C47" s="3">
        <v>40905</v>
      </c>
    </row>
    <row r="48" spans="1:3">
      <c r="A48" s="15" t="s">
        <v>1878</v>
      </c>
      <c r="B48">
        <v>3111</v>
      </c>
      <c r="C48" s="3">
        <v>43326</v>
      </c>
    </row>
    <row r="49" spans="1:3">
      <c r="A49" s="15" t="s">
        <v>1879</v>
      </c>
      <c r="B49" s="16" t="s">
        <v>148</v>
      </c>
      <c r="C49" s="16" t="s">
        <v>149</v>
      </c>
    </row>
    <row r="50" spans="1:3">
      <c r="A50" s="16" t="s">
        <v>1880</v>
      </c>
      <c r="B50" s="16" t="s">
        <v>69</v>
      </c>
      <c r="C50" s="16" t="s">
        <v>2</v>
      </c>
    </row>
    <row r="51" spans="1:3">
      <c r="A51" s="15" t="s">
        <v>1881</v>
      </c>
      <c r="B51" s="16"/>
      <c r="C51" s="17">
        <v>43418</v>
      </c>
    </row>
    <row r="52" spans="1:3">
      <c r="A52" s="15" t="s">
        <v>1882</v>
      </c>
      <c r="B52" s="16">
        <v>4062</v>
      </c>
      <c r="C52" s="16" t="s">
        <v>85</v>
      </c>
    </row>
    <row r="53" spans="1:3">
      <c r="A53" s="16" t="s">
        <v>1883</v>
      </c>
      <c r="B53">
        <v>7222</v>
      </c>
      <c r="C53" s="3">
        <v>38314</v>
      </c>
    </row>
    <row r="54" spans="1:3">
      <c r="A54" s="15" t="s">
        <v>1884</v>
      </c>
      <c r="B54" s="16" t="s">
        <v>144</v>
      </c>
      <c r="C54" t="s">
        <v>251</v>
      </c>
    </row>
    <row r="55" spans="1:3">
      <c r="A55" s="15" t="s">
        <v>1885</v>
      </c>
      <c r="B55" s="1" t="s">
        <v>131</v>
      </c>
      <c r="C55" s="4">
        <v>33677</v>
      </c>
    </row>
    <row r="56" spans="1:3">
      <c r="A56" s="15" t="s">
        <v>1886</v>
      </c>
      <c r="B56">
        <v>1869</v>
      </c>
      <c r="C56" s="3">
        <v>39023</v>
      </c>
    </row>
    <row r="57" spans="1:3">
      <c r="A57" s="15" t="s">
        <v>1887</v>
      </c>
      <c r="B57" s="16" t="s">
        <v>126</v>
      </c>
      <c r="C57" s="16" t="s">
        <v>127</v>
      </c>
    </row>
    <row r="58" spans="1:3">
      <c r="A58" s="15" t="s">
        <v>1888</v>
      </c>
      <c r="B58">
        <v>6552</v>
      </c>
      <c r="C58" s="3">
        <v>44229</v>
      </c>
    </row>
    <row r="59" spans="1:3">
      <c r="A59" s="15" t="s">
        <v>1889</v>
      </c>
      <c r="B59" s="16" t="s">
        <v>21</v>
      </c>
      <c r="C59" s="16" t="s">
        <v>22</v>
      </c>
    </row>
    <row r="60" spans="1:3">
      <c r="A60" s="15" t="s">
        <v>1890</v>
      </c>
      <c r="B60">
        <v>4632</v>
      </c>
      <c r="C60" s="3">
        <v>43803</v>
      </c>
    </row>
    <row r="61" spans="1:3">
      <c r="A61" s="15" t="s">
        <v>1891</v>
      </c>
      <c r="B61">
        <v>6617</v>
      </c>
      <c r="C61" s="3">
        <v>40183</v>
      </c>
    </row>
    <row r="62" spans="1:3">
      <c r="A62" s="15" t="s">
        <v>1892</v>
      </c>
      <c r="B62" s="16" t="s">
        <v>99</v>
      </c>
      <c r="C62" s="16" t="s">
        <v>100</v>
      </c>
    </row>
    <row r="63" spans="1:3">
      <c r="A63" s="15" t="s">
        <v>1893</v>
      </c>
      <c r="B63">
        <v>8754</v>
      </c>
      <c r="C63" s="4">
        <v>31906</v>
      </c>
    </row>
    <row r="64" spans="1:3">
      <c r="A64" s="15" t="s">
        <v>1894</v>
      </c>
      <c r="B64" s="16" t="s">
        <v>120</v>
      </c>
      <c r="C64" s="16" t="s">
        <v>121</v>
      </c>
    </row>
    <row r="65" spans="1:3">
      <c r="A65" s="15" t="s">
        <v>1895</v>
      </c>
      <c r="B65" s="16" t="s">
        <v>4</v>
      </c>
      <c r="C65" s="4">
        <v>40412</v>
      </c>
    </row>
    <row r="66" spans="1:3">
      <c r="A66" s="15" t="s">
        <v>1896</v>
      </c>
      <c r="B66" s="16">
        <v>2562</v>
      </c>
      <c r="C66" s="16" t="s">
        <v>5</v>
      </c>
    </row>
    <row r="67" spans="1:3">
      <c r="A67" s="15" t="s">
        <v>1897</v>
      </c>
      <c r="B67">
        <v>1368</v>
      </c>
      <c r="C67" s="3">
        <v>35140</v>
      </c>
    </row>
    <row r="68" spans="1:3">
      <c r="A68" s="15" t="s">
        <v>1898</v>
      </c>
      <c r="B68" s="16" t="s">
        <v>63</v>
      </c>
      <c r="C68" s="16" t="s">
        <v>64</v>
      </c>
    </row>
    <row r="69" spans="1:3">
      <c r="A69" s="16" t="s">
        <v>1899</v>
      </c>
      <c r="B69" s="16" t="s">
        <v>83</v>
      </c>
      <c r="C69" s="16" t="s">
        <v>84</v>
      </c>
    </row>
    <row r="70" spans="1:3">
      <c r="A70" t="s">
        <v>1900</v>
      </c>
      <c r="B70" s="16" t="s">
        <v>2</v>
      </c>
      <c r="C70" s="16" t="s">
        <v>175</v>
      </c>
    </row>
    <row r="71" spans="1:3">
      <c r="A71" s="15" t="s">
        <v>1901</v>
      </c>
      <c r="B71" s="16" t="s">
        <v>74</v>
      </c>
      <c r="C71" s="16"/>
    </row>
    <row r="72" spans="1:3">
      <c r="A72" s="15" t="s">
        <v>1902</v>
      </c>
      <c r="B72" s="16" t="s">
        <v>37</v>
      </c>
      <c r="C72" s="16" t="s">
        <v>2</v>
      </c>
    </row>
    <row r="73" spans="1:3">
      <c r="A73" s="15" t="s">
        <v>1903</v>
      </c>
      <c r="B73" s="16" t="s">
        <v>116</v>
      </c>
      <c r="C73" s="16" t="s">
        <v>117</v>
      </c>
    </row>
    <row r="74" spans="1:3">
      <c r="A74" s="15" t="s">
        <v>1904</v>
      </c>
      <c r="B74" s="16" t="s">
        <v>79</v>
      </c>
      <c r="C74" s="16" t="s">
        <v>80</v>
      </c>
    </row>
    <row r="75" spans="1:3">
      <c r="A75" s="15" t="s">
        <v>1905</v>
      </c>
      <c r="B75">
        <v>6865</v>
      </c>
      <c r="C75" s="3">
        <v>42414</v>
      </c>
    </row>
    <row r="76" spans="1:3">
      <c r="A76" s="16" t="s">
        <v>1906</v>
      </c>
      <c r="B76">
        <v>7660</v>
      </c>
      <c r="C76" s="3">
        <v>41741</v>
      </c>
    </row>
    <row r="77" spans="1:3">
      <c r="A77" s="15" t="s">
        <v>1907</v>
      </c>
      <c r="B77" s="16" t="s">
        <v>58</v>
      </c>
      <c r="C77" s="16" t="s">
        <v>59</v>
      </c>
    </row>
    <row r="78" spans="1:3">
      <c r="A78" s="15" t="s">
        <v>1908</v>
      </c>
      <c r="B78" s="16" t="s">
        <v>163</v>
      </c>
      <c r="C78" s="16" t="s">
        <v>164</v>
      </c>
    </row>
    <row r="79" spans="1:3">
      <c r="A79" s="15" t="s">
        <v>1909</v>
      </c>
      <c r="B79" s="16" t="s">
        <v>153</v>
      </c>
      <c r="C79" s="16" t="s">
        <v>154</v>
      </c>
    </row>
    <row r="80" spans="1:3">
      <c r="A80" s="15" t="s">
        <v>1910</v>
      </c>
      <c r="B80">
        <v>7390</v>
      </c>
      <c r="C80" s="3">
        <v>43501</v>
      </c>
    </row>
    <row r="81" spans="1:3">
      <c r="A81" t="s">
        <v>1911</v>
      </c>
      <c r="B81" s="16" t="s">
        <v>171</v>
      </c>
      <c r="C81" s="16" t="s">
        <v>172</v>
      </c>
    </row>
    <row r="82" spans="1:3">
      <c r="A82" s="16" t="s">
        <v>1912</v>
      </c>
      <c r="B82">
        <v>2792</v>
      </c>
      <c r="C82" s="3">
        <v>36345</v>
      </c>
    </row>
    <row r="83" spans="1:3">
      <c r="A83" s="15" t="s">
        <v>1913</v>
      </c>
      <c r="B83" s="16" t="s">
        <v>60</v>
      </c>
      <c r="C83" s="16" t="s">
        <v>61</v>
      </c>
    </row>
    <row r="84" spans="1:3">
      <c r="A84" s="16" t="s">
        <v>1914</v>
      </c>
      <c r="B84" s="16">
        <v>5849</v>
      </c>
      <c r="C84" s="16" t="s">
        <v>123</v>
      </c>
    </row>
    <row r="85" spans="1:3">
      <c r="A85" s="15" t="s">
        <v>1915</v>
      </c>
      <c r="B85">
        <v>5049</v>
      </c>
      <c r="C85" s="3">
        <v>35853</v>
      </c>
    </row>
    <row r="86" spans="1:3">
      <c r="A86" s="15" t="s">
        <v>1916</v>
      </c>
      <c r="B86" s="16" t="s">
        <v>6</v>
      </c>
      <c r="C86" s="16" t="s">
        <v>7</v>
      </c>
    </row>
    <row r="87" spans="1:3">
      <c r="A87" s="15" t="s">
        <v>1917</v>
      </c>
      <c r="B87">
        <v>7527</v>
      </c>
      <c r="C87" s="3">
        <v>43643</v>
      </c>
    </row>
    <row r="88" spans="1:3">
      <c r="A88" s="15" t="s">
        <v>1918</v>
      </c>
      <c r="B88">
        <v>4479</v>
      </c>
      <c r="C88" s="3">
        <v>41657</v>
      </c>
    </row>
    <row r="89" spans="1:3">
      <c r="A89" s="15" t="s">
        <v>1919</v>
      </c>
      <c r="B89" s="16" t="s">
        <v>25</v>
      </c>
      <c r="C89" s="4">
        <v>36818</v>
      </c>
    </row>
    <row r="90" spans="1:3">
      <c r="A90" s="16" t="s">
        <v>1920</v>
      </c>
      <c r="B90" s="16" t="s">
        <v>16</v>
      </c>
      <c r="C90" s="16" t="s">
        <v>17</v>
      </c>
    </row>
    <row r="91" spans="1:3">
      <c r="A91" s="15" t="s">
        <v>1921</v>
      </c>
      <c r="B91" s="16" t="s">
        <v>91</v>
      </c>
      <c r="C91" s="16" t="s">
        <v>92</v>
      </c>
    </row>
    <row r="92" spans="1:3">
      <c r="A92" s="15" t="s">
        <v>1922</v>
      </c>
      <c r="B92">
        <v>2432</v>
      </c>
      <c r="C92" s="3">
        <v>35249</v>
      </c>
    </row>
    <row r="93" spans="1:3">
      <c r="A93" s="15" t="s">
        <v>1923</v>
      </c>
      <c r="B93">
        <v>8880</v>
      </c>
      <c r="C93" s="3">
        <v>38431</v>
      </c>
    </row>
    <row r="94" spans="1:3">
      <c r="A94" s="15" t="s">
        <v>1924</v>
      </c>
      <c r="B94" s="16">
        <v>7325</v>
      </c>
      <c r="C94" s="4">
        <v>44620</v>
      </c>
    </row>
    <row r="95" spans="1:3">
      <c r="A95" s="16" t="s">
        <v>1925</v>
      </c>
      <c r="B95">
        <v>4533</v>
      </c>
      <c r="C95" s="3">
        <v>37261</v>
      </c>
    </row>
    <row r="96" spans="1:3">
      <c r="A96" s="16" t="s">
        <v>1926</v>
      </c>
      <c r="B96">
        <v>4374</v>
      </c>
      <c r="C96" s="3">
        <v>42860</v>
      </c>
    </row>
    <row r="97" spans="1:3">
      <c r="A97" s="15" t="s">
        <v>1927</v>
      </c>
      <c r="B97" s="16"/>
      <c r="C97" s="16" t="s">
        <v>20</v>
      </c>
    </row>
    <row r="98" spans="1:3">
      <c r="A98" s="15" t="s">
        <v>1928</v>
      </c>
      <c r="B98">
        <v>4535</v>
      </c>
      <c r="C98" s="3">
        <v>41220</v>
      </c>
    </row>
    <row r="99" spans="1:3">
      <c r="A99" s="16" t="s">
        <v>1929</v>
      </c>
      <c r="B99" s="16" t="s">
        <v>2</v>
      </c>
      <c r="C99" s="16" t="s">
        <v>67</v>
      </c>
    </row>
    <row r="100" spans="1:3">
      <c r="A100" s="15" t="s">
        <v>1930</v>
      </c>
      <c r="B100" s="16" t="s">
        <v>141</v>
      </c>
      <c r="C100" s="16"/>
    </row>
    <row r="101" spans="1:3">
      <c r="A101" s="15" t="s">
        <v>1931</v>
      </c>
      <c r="B101" s="16">
        <v>5482</v>
      </c>
      <c r="C101" s="16" t="s">
        <v>36</v>
      </c>
    </row>
    <row r="102" spans="1:3">
      <c r="A102" s="15" t="s">
        <v>1932</v>
      </c>
      <c r="B102">
        <v>5748</v>
      </c>
      <c r="C102" s="3">
        <v>43603</v>
      </c>
    </row>
    <row r="103" spans="1:3">
      <c r="A103" s="15" t="s">
        <v>1933</v>
      </c>
      <c r="B103">
        <v>6475</v>
      </c>
      <c r="C103" s="3">
        <v>37441</v>
      </c>
    </row>
    <row r="104" spans="1:3">
      <c r="A104" s="15" t="s">
        <v>1934</v>
      </c>
      <c r="B104" s="16">
        <v>8276</v>
      </c>
      <c r="C104" t="s">
        <v>252</v>
      </c>
    </row>
    <row r="105" spans="1:3">
      <c r="A105" s="15" t="s">
        <v>1935</v>
      </c>
      <c r="B105">
        <v>4303</v>
      </c>
      <c r="C105" s="3">
        <v>40175</v>
      </c>
    </row>
    <row r="106" spans="1:3">
      <c r="A106" s="15" t="s">
        <v>1936</v>
      </c>
      <c r="B106" s="16">
        <v>4165</v>
      </c>
      <c r="C106" s="16" t="s">
        <v>5</v>
      </c>
    </row>
    <row r="107" spans="1:3">
      <c r="A107" s="15" t="s">
        <v>1937</v>
      </c>
    </row>
    <row r="108" spans="1:3">
      <c r="A108" s="15" t="s">
        <v>1938</v>
      </c>
      <c r="B108">
        <v>2034</v>
      </c>
      <c r="C108" s="3">
        <v>44051</v>
      </c>
    </row>
    <row r="109" spans="1:3">
      <c r="A109" s="16" t="s">
        <v>1939</v>
      </c>
      <c r="B109">
        <v>1684</v>
      </c>
      <c r="C109" s="3">
        <v>35263</v>
      </c>
    </row>
    <row r="110" spans="1:3">
      <c r="A110" s="15" t="s">
        <v>1940</v>
      </c>
      <c r="B110" s="16" t="s">
        <v>156</v>
      </c>
      <c r="C110" s="16" t="s">
        <v>157</v>
      </c>
    </row>
    <row r="111" spans="1:3">
      <c r="A111" s="15" t="s">
        <v>1941</v>
      </c>
      <c r="B111">
        <v>6177</v>
      </c>
      <c r="C111" s="3">
        <v>36647</v>
      </c>
    </row>
    <row r="112" spans="1:3">
      <c r="A112" s="15" t="s">
        <v>1942</v>
      </c>
      <c r="B112">
        <v>4605</v>
      </c>
      <c r="C112" s="3">
        <v>41063</v>
      </c>
    </row>
    <row r="113" spans="1:3">
      <c r="A113" s="15" t="s">
        <v>1943</v>
      </c>
      <c r="B113" s="16" t="s">
        <v>47</v>
      </c>
      <c r="C113" s="16" t="s">
        <v>48</v>
      </c>
    </row>
    <row r="114" spans="1:3">
      <c r="A114" s="15" t="s">
        <v>1944</v>
      </c>
      <c r="B114" s="16" t="s">
        <v>95</v>
      </c>
      <c r="C114" s="16" t="s">
        <v>96</v>
      </c>
    </row>
    <row r="115" spans="1:3">
      <c r="A115" s="15" t="s">
        <v>1945</v>
      </c>
      <c r="B115">
        <v>1808</v>
      </c>
      <c r="C115" s="3">
        <v>43938</v>
      </c>
    </row>
    <row r="116" spans="1:3">
      <c r="A116" s="15" t="s">
        <v>1946</v>
      </c>
      <c r="B116" s="16" t="s">
        <v>10</v>
      </c>
      <c r="C116" s="16" t="s">
        <v>11</v>
      </c>
    </row>
    <row r="117" spans="1:3">
      <c r="A117" s="15" t="s">
        <v>1947</v>
      </c>
      <c r="B117">
        <v>7455</v>
      </c>
      <c r="C117" s="3">
        <v>45097</v>
      </c>
    </row>
    <row r="118" spans="1:3">
      <c r="A118" s="15" t="s">
        <v>1948</v>
      </c>
      <c r="B118">
        <v>2223</v>
      </c>
      <c r="C118" s="3">
        <v>37395</v>
      </c>
    </row>
    <row r="119" spans="1:3">
      <c r="A119" s="15" t="s">
        <v>1949</v>
      </c>
      <c r="B119">
        <v>1694</v>
      </c>
      <c r="C119" s="3">
        <v>35680</v>
      </c>
    </row>
    <row r="120" spans="1:3">
      <c r="A120" s="16" t="s">
        <v>1950</v>
      </c>
      <c r="B120" s="16">
        <v>7465</v>
      </c>
      <c r="C120" s="16" t="s">
        <v>145</v>
      </c>
    </row>
    <row r="121" spans="1:3">
      <c r="A121" s="15" t="s">
        <v>1951</v>
      </c>
      <c r="B121">
        <v>8116</v>
      </c>
      <c r="C121" s="3">
        <v>40751</v>
      </c>
    </row>
    <row r="122" spans="1:3">
      <c r="A122" s="16" t="s">
        <v>1952</v>
      </c>
      <c r="B122">
        <v>2879</v>
      </c>
      <c r="C122" s="3">
        <v>35807</v>
      </c>
    </row>
    <row r="123" spans="1:3">
      <c r="A123" s="16" t="s">
        <v>1953</v>
      </c>
      <c r="B123" s="16" t="s">
        <v>39</v>
      </c>
      <c r="C123" s="16" t="s">
        <v>40</v>
      </c>
    </row>
    <row r="124" spans="1:3">
      <c r="A124" s="16" t="s">
        <v>1954</v>
      </c>
      <c r="B124" s="16">
        <v>1886</v>
      </c>
      <c r="C124" s="16" t="s">
        <v>62</v>
      </c>
    </row>
    <row r="125" spans="1:3">
      <c r="A125" s="16" t="s">
        <v>1955</v>
      </c>
      <c r="B125" s="16">
        <v>7911</v>
      </c>
      <c r="C125" s="16" t="s">
        <v>30</v>
      </c>
    </row>
    <row r="126" spans="1:3">
      <c r="A126" s="16" t="s">
        <v>1956</v>
      </c>
      <c r="B126">
        <v>1463</v>
      </c>
      <c r="C126" s="3">
        <v>43456</v>
      </c>
    </row>
    <row r="127" spans="1:3">
      <c r="A127" s="16" t="s">
        <v>1957</v>
      </c>
      <c r="B127">
        <v>2413</v>
      </c>
      <c r="C127" s="3">
        <v>34735</v>
      </c>
    </row>
    <row r="128" spans="1:3">
      <c r="A128" s="16" t="s">
        <v>1958</v>
      </c>
      <c r="B128" s="16" t="s">
        <v>31</v>
      </c>
      <c r="C128" s="16" t="s">
        <v>32</v>
      </c>
    </row>
    <row r="129" spans="1:3">
      <c r="A129" s="16" t="s">
        <v>1959</v>
      </c>
      <c r="B129">
        <v>8799</v>
      </c>
      <c r="C129" s="3">
        <v>36137</v>
      </c>
    </row>
    <row r="130" spans="1:3">
      <c r="A130" s="16" t="s">
        <v>1960</v>
      </c>
      <c r="B130">
        <v>6424</v>
      </c>
      <c r="C130" s="3">
        <v>36473</v>
      </c>
    </row>
    <row r="131" spans="1:3">
      <c r="A131" s="16" t="s">
        <v>1961</v>
      </c>
      <c r="B131" s="16" t="s">
        <v>97</v>
      </c>
      <c r="C131" s="16" t="s">
        <v>98</v>
      </c>
    </row>
    <row r="132" spans="1:3">
      <c r="A132" s="16" t="s">
        <v>1962</v>
      </c>
      <c r="B132" s="16" t="s">
        <v>118</v>
      </c>
      <c r="C132" s="16" t="s">
        <v>119</v>
      </c>
    </row>
    <row r="133" spans="1:3">
      <c r="A133" s="16" t="s">
        <v>1963</v>
      </c>
      <c r="B133" s="16" t="s">
        <v>2</v>
      </c>
      <c r="C133" s="16" t="s">
        <v>68</v>
      </c>
    </row>
    <row r="134" spans="1:3">
      <c r="A134" s="16" t="s">
        <v>1964</v>
      </c>
      <c r="B134" s="16" t="s">
        <v>81</v>
      </c>
      <c r="C134" s="16" t="s">
        <v>107</v>
      </c>
    </row>
    <row r="135" spans="1:3">
      <c r="A135" s="16" t="s">
        <v>1965</v>
      </c>
      <c r="B135" s="16">
        <v>5758</v>
      </c>
      <c r="C135" s="16" t="s">
        <v>5</v>
      </c>
    </row>
    <row r="136" spans="1:3">
      <c r="A136" s="16" t="s">
        <v>1966</v>
      </c>
      <c r="B136">
        <v>3139</v>
      </c>
      <c r="C136" s="3">
        <v>44735</v>
      </c>
    </row>
    <row r="137" spans="1:3">
      <c r="A137" s="16" t="s">
        <v>1967</v>
      </c>
      <c r="B137">
        <v>1874</v>
      </c>
      <c r="C137" s="3">
        <v>43642</v>
      </c>
    </row>
    <row r="138" spans="1:3">
      <c r="A138" s="16" t="s">
        <v>1968</v>
      </c>
      <c r="B138">
        <v>7961</v>
      </c>
      <c r="C138" s="3">
        <v>43232</v>
      </c>
    </row>
    <row r="139" spans="1:3">
      <c r="A139" s="16" t="s">
        <v>1969</v>
      </c>
      <c r="B139" s="16" t="s">
        <v>28</v>
      </c>
      <c r="C139" s="16" t="s">
        <v>29</v>
      </c>
    </row>
    <row r="140" spans="1:3">
      <c r="A140" s="16" t="s">
        <v>1970</v>
      </c>
      <c r="B140" s="16" t="s">
        <v>56</v>
      </c>
      <c r="C140" s="16" t="s">
        <v>57</v>
      </c>
    </row>
    <row r="141" spans="1:3">
      <c r="A141" s="16" t="s">
        <v>1971</v>
      </c>
      <c r="B141">
        <v>6254</v>
      </c>
      <c r="C141" s="3">
        <v>42029</v>
      </c>
    </row>
    <row r="142" spans="1:3">
      <c r="A142" s="16" t="s">
        <v>1972</v>
      </c>
      <c r="B142">
        <v>7887</v>
      </c>
      <c r="C142" s="3">
        <v>41223</v>
      </c>
    </row>
    <row r="143" spans="1:3">
      <c r="A143" s="16" t="s">
        <v>1973</v>
      </c>
      <c r="B143">
        <v>8961</v>
      </c>
      <c r="C143" s="3">
        <v>39866</v>
      </c>
    </row>
    <row r="144" spans="1:3">
      <c r="A144" t="s">
        <v>1974</v>
      </c>
      <c r="B144" s="16" t="s">
        <v>2</v>
      </c>
      <c r="C144" s="16" t="s">
        <v>174</v>
      </c>
    </row>
    <row r="145" spans="1:3">
      <c r="A145" s="16" t="s">
        <v>1975</v>
      </c>
      <c r="B145">
        <v>1923</v>
      </c>
      <c r="C145" s="3">
        <v>35848</v>
      </c>
    </row>
    <row r="146" spans="1:3">
      <c r="A146" s="16" t="s">
        <v>1976</v>
      </c>
      <c r="B146">
        <v>2443</v>
      </c>
      <c r="C146" s="3">
        <v>37070</v>
      </c>
    </row>
    <row r="147" spans="1:3">
      <c r="A147" s="16" t="s">
        <v>1977</v>
      </c>
      <c r="B147" s="16" t="s">
        <v>18</v>
      </c>
      <c r="C147" s="16" t="s">
        <v>19</v>
      </c>
    </row>
    <row r="148" spans="1:3">
      <c r="A148" s="16" t="s">
        <v>1978</v>
      </c>
      <c r="B148" s="16" t="s">
        <v>86</v>
      </c>
      <c r="C148" s="16" t="s">
        <v>87</v>
      </c>
    </row>
    <row r="149" spans="1:3">
      <c r="A149" s="16" t="s">
        <v>1979</v>
      </c>
      <c r="B149">
        <v>8603</v>
      </c>
      <c r="C149" s="3">
        <v>41741</v>
      </c>
    </row>
    <row r="150" spans="1:3">
      <c r="A150" s="16" t="s">
        <v>1980</v>
      </c>
      <c r="B150">
        <v>8726</v>
      </c>
      <c r="C150" s="3">
        <v>41521</v>
      </c>
    </row>
    <row r="151" spans="1:3">
      <c r="A151" s="16" t="s">
        <v>1981</v>
      </c>
      <c r="B151">
        <v>1314</v>
      </c>
      <c r="C151" s="3">
        <v>38396</v>
      </c>
    </row>
    <row r="152" spans="1:3">
      <c r="A152" s="16" t="s">
        <v>1982</v>
      </c>
      <c r="B152">
        <v>2041</v>
      </c>
      <c r="C152" s="3">
        <v>38642</v>
      </c>
    </row>
    <row r="153" spans="1:3">
      <c r="A153" s="16" t="s">
        <v>1983</v>
      </c>
      <c r="B153" s="16">
        <v>7223</v>
      </c>
      <c r="C153" s="16" t="s">
        <v>33</v>
      </c>
    </row>
    <row r="154" spans="1:3">
      <c r="A154" s="16" t="s">
        <v>1984</v>
      </c>
      <c r="B154" s="16" t="s">
        <v>124</v>
      </c>
      <c r="C154" s="16" t="s">
        <v>125</v>
      </c>
    </row>
    <row r="155" spans="1:3">
      <c r="A155" s="16" t="s">
        <v>1985</v>
      </c>
      <c r="B155" s="16" t="s">
        <v>139</v>
      </c>
      <c r="C155" s="16" t="s">
        <v>140</v>
      </c>
    </row>
    <row r="156" spans="1:3">
      <c r="A156" s="16" t="s">
        <v>1986</v>
      </c>
      <c r="B156" s="16" t="s">
        <v>132</v>
      </c>
      <c r="C156" t="s">
        <v>254</v>
      </c>
    </row>
    <row r="157" spans="1:3">
      <c r="A157" s="16" t="s">
        <v>1987</v>
      </c>
      <c r="B157">
        <v>6144</v>
      </c>
      <c r="C157" s="3">
        <v>44181</v>
      </c>
    </row>
    <row r="158" spans="1:3">
      <c r="A158" s="16" t="s">
        <v>1988</v>
      </c>
      <c r="B158">
        <v>6019</v>
      </c>
      <c r="C158" s="3">
        <v>36927</v>
      </c>
    </row>
    <row r="159" spans="1:3">
      <c r="A159" s="16" t="s">
        <v>1989</v>
      </c>
      <c r="B159" s="16" t="s">
        <v>151</v>
      </c>
      <c r="C159" s="16" t="s">
        <v>152</v>
      </c>
    </row>
    <row r="160" spans="1:3">
      <c r="A160" s="16" t="s">
        <v>1990</v>
      </c>
      <c r="B160" s="16" t="s">
        <v>146</v>
      </c>
      <c r="C160" s="16" t="s">
        <v>5</v>
      </c>
    </row>
    <row r="161" spans="1:3">
      <c r="A161" s="16" t="s">
        <v>1991</v>
      </c>
      <c r="B161" s="16" t="s">
        <v>129</v>
      </c>
      <c r="C161" s="16" t="s">
        <v>130</v>
      </c>
    </row>
    <row r="162" spans="1:3">
      <c r="A162" s="16" t="s">
        <v>1992</v>
      </c>
      <c r="B162" s="16" t="s">
        <v>81</v>
      </c>
      <c r="C162" s="16" t="s">
        <v>82</v>
      </c>
    </row>
    <row r="163" spans="1:3">
      <c r="A163" s="16" t="s">
        <v>1993</v>
      </c>
      <c r="B163">
        <v>4485</v>
      </c>
      <c r="C163" s="3">
        <v>36171</v>
      </c>
    </row>
    <row r="164" spans="1:3">
      <c r="A164" s="16" t="s">
        <v>1994</v>
      </c>
      <c r="B164" s="16" t="s">
        <v>88</v>
      </c>
      <c r="C164" s="16" t="s">
        <v>89</v>
      </c>
    </row>
    <row r="165" spans="1:3">
      <c r="A165" s="16" t="s">
        <v>1995</v>
      </c>
      <c r="B165" s="16" t="s">
        <v>160</v>
      </c>
      <c r="C165" s="16" t="s">
        <v>161</v>
      </c>
    </row>
    <row r="166" spans="1:3">
      <c r="A166" s="16" t="s">
        <v>1996</v>
      </c>
      <c r="B166">
        <v>4084</v>
      </c>
      <c r="C166" s="3">
        <v>37524</v>
      </c>
    </row>
    <row r="167" spans="1:3">
      <c r="A167" s="16" t="s">
        <v>1997</v>
      </c>
      <c r="B167" s="16" t="s">
        <v>71</v>
      </c>
      <c r="C167" s="16" t="s">
        <v>72</v>
      </c>
    </row>
    <row r="168" spans="1:3">
      <c r="A168" s="16" t="s">
        <v>1998</v>
      </c>
      <c r="B168" s="16" t="s">
        <v>150</v>
      </c>
      <c r="C168" s="4">
        <v>44168</v>
      </c>
    </row>
    <row r="169" spans="1:3">
      <c r="A169" s="16" t="s">
        <v>1999</v>
      </c>
      <c r="B169" s="16" t="s">
        <v>165</v>
      </c>
      <c r="C169" s="16" t="s">
        <v>166</v>
      </c>
    </row>
    <row r="170" spans="1:3">
      <c r="A170" s="16" t="s">
        <v>2000</v>
      </c>
      <c r="B170" s="16" t="s">
        <v>90</v>
      </c>
      <c r="C170" s="4">
        <v>33043</v>
      </c>
    </row>
    <row r="171" spans="1:3">
      <c r="A171" s="16" t="s">
        <v>2001</v>
      </c>
      <c r="B171" s="16" t="s">
        <v>105</v>
      </c>
      <c r="C171" s="16" t="s">
        <v>106</v>
      </c>
    </row>
    <row r="172" spans="1:3">
      <c r="A172" s="16" t="s">
        <v>2002</v>
      </c>
      <c r="B172">
        <v>7226</v>
      </c>
      <c r="C172" s="3">
        <v>39013</v>
      </c>
    </row>
    <row r="173" spans="1:3">
      <c r="A173" s="16" t="s">
        <v>2003</v>
      </c>
      <c r="B173" s="16" t="s">
        <v>65</v>
      </c>
      <c r="C173" s="16" t="s">
        <v>66</v>
      </c>
    </row>
    <row r="174" spans="1:3">
      <c r="A174" s="16" t="s">
        <v>2004</v>
      </c>
      <c r="B174" s="16" t="s">
        <v>101</v>
      </c>
      <c r="C174" s="16" t="s">
        <v>102</v>
      </c>
    </row>
    <row r="175" spans="1:3">
      <c r="A175" s="16" t="s">
        <v>2005</v>
      </c>
      <c r="B175">
        <v>7165</v>
      </c>
      <c r="C175" s="3">
        <v>34918</v>
      </c>
    </row>
    <row r="176" spans="1:3">
      <c r="A176" s="16" t="s">
        <v>2006</v>
      </c>
      <c r="B176" s="16"/>
      <c r="C176" s="16" t="s">
        <v>122</v>
      </c>
    </row>
    <row r="177" spans="1:3">
      <c r="A177" s="16" t="s">
        <v>2007</v>
      </c>
      <c r="B177">
        <v>6047</v>
      </c>
      <c r="C177" s="3">
        <v>38631</v>
      </c>
    </row>
    <row r="178" spans="1:3">
      <c r="A178" s="16" t="s">
        <v>2008</v>
      </c>
      <c r="B178" s="16" t="s">
        <v>43</v>
      </c>
      <c r="C178" s="4">
        <v>38451</v>
      </c>
    </row>
    <row r="179" spans="1:3">
      <c r="A179" s="16" t="s">
        <v>2009</v>
      </c>
      <c r="B179">
        <v>3723</v>
      </c>
      <c r="C179" s="3">
        <v>37874</v>
      </c>
    </row>
    <row r="180" spans="1:3">
      <c r="A180" s="16" t="s">
        <v>2010</v>
      </c>
      <c r="B180">
        <v>1439</v>
      </c>
      <c r="C180" s="3">
        <v>35419</v>
      </c>
    </row>
    <row r="181" spans="1:3">
      <c r="A181" s="16" t="s">
        <v>2011</v>
      </c>
      <c r="B181" s="16">
        <v>6584</v>
      </c>
      <c r="C181" s="16" t="s">
        <v>38</v>
      </c>
    </row>
    <row r="182" spans="1:3">
      <c r="A182" s="16" t="s">
        <v>2012</v>
      </c>
      <c r="B182" s="16" t="s">
        <v>75</v>
      </c>
      <c r="C182" s="16" t="s">
        <v>76</v>
      </c>
    </row>
    <row r="183" spans="1:3">
      <c r="A183" s="16" t="s">
        <v>2013</v>
      </c>
      <c r="B183" s="16" t="s">
        <v>50</v>
      </c>
      <c r="C183" t="s">
        <v>253</v>
      </c>
    </row>
    <row r="184" spans="1:3">
      <c r="A184" t="s">
        <v>2014</v>
      </c>
      <c r="B184">
        <v>5237</v>
      </c>
      <c r="C184" s="3">
        <v>38074</v>
      </c>
    </row>
    <row r="185" spans="1:3">
      <c r="A185" t="s">
        <v>2015</v>
      </c>
      <c r="B185" s="16" t="s">
        <v>173</v>
      </c>
      <c r="C185" s="4">
        <v>36525</v>
      </c>
    </row>
    <row r="186" spans="1:3">
      <c r="A186" s="16" t="s">
        <v>2016</v>
      </c>
      <c r="B186">
        <v>5519</v>
      </c>
      <c r="C186" s="3">
        <v>37752</v>
      </c>
    </row>
    <row r="187" spans="1:3">
      <c r="A187" s="16" t="s">
        <v>2017</v>
      </c>
      <c r="B187" s="16" t="s">
        <v>26</v>
      </c>
      <c r="C187" s="16" t="s">
        <v>27</v>
      </c>
    </row>
    <row r="188" spans="1:3">
      <c r="A188" s="16" t="s">
        <v>2018</v>
      </c>
      <c r="B188" s="16" t="s">
        <v>44</v>
      </c>
      <c r="C188" s="16" t="s">
        <v>45</v>
      </c>
    </row>
    <row r="189" spans="1:3">
      <c r="A189" s="16" t="s">
        <v>2019</v>
      </c>
      <c r="B189" s="16" t="s">
        <v>112</v>
      </c>
      <c r="C189" s="16" t="s">
        <v>45</v>
      </c>
    </row>
    <row r="190" spans="1:3">
      <c r="A190" s="16" t="s">
        <v>2020</v>
      </c>
      <c r="B190" s="16"/>
      <c r="C190" s="16" t="s">
        <v>128</v>
      </c>
    </row>
    <row r="191" spans="1:3">
      <c r="A191" s="16" t="s">
        <v>2021</v>
      </c>
      <c r="B191" s="16" t="s">
        <v>162</v>
      </c>
      <c r="C191" s="4">
        <v>31118</v>
      </c>
    </row>
    <row r="192" spans="1:3">
      <c r="A192" s="16" t="s">
        <v>2022</v>
      </c>
      <c r="B192" s="16" t="s">
        <v>41</v>
      </c>
      <c r="C192" s="16" t="s">
        <v>42</v>
      </c>
    </row>
    <row r="193" spans="1:3">
      <c r="A193" s="16" t="s">
        <v>2023</v>
      </c>
      <c r="B193" s="16" t="s">
        <v>114</v>
      </c>
      <c r="C193" s="16" t="s">
        <v>115</v>
      </c>
    </row>
    <row r="194" spans="1:3">
      <c r="A194" s="16" t="s">
        <v>2024</v>
      </c>
      <c r="B194" s="16" t="s">
        <v>54</v>
      </c>
      <c r="C194" s="16"/>
    </row>
    <row r="195" spans="1:3">
      <c r="A195" s="16" t="s">
        <v>2025</v>
      </c>
      <c r="B195">
        <v>4722</v>
      </c>
      <c r="C195" s="3">
        <v>37262</v>
      </c>
    </row>
    <row r="196" spans="1:3">
      <c r="A196" s="16" t="s">
        <v>2026</v>
      </c>
      <c r="B196" s="16">
        <v>9663</v>
      </c>
      <c r="C196" s="16" t="s">
        <v>159</v>
      </c>
    </row>
    <row r="197" spans="1:3">
      <c r="A197" s="16" t="s">
        <v>2027</v>
      </c>
      <c r="B197" s="16"/>
      <c r="C197" s="16" t="s">
        <v>158</v>
      </c>
    </row>
    <row r="198" spans="1:3">
      <c r="A198" t="s">
        <v>2028</v>
      </c>
      <c r="B198">
        <v>4514</v>
      </c>
      <c r="C198" s="3">
        <v>40486</v>
      </c>
    </row>
    <row r="199" spans="1:3">
      <c r="A199" s="16" t="s">
        <v>2029</v>
      </c>
      <c r="B199">
        <v>2029</v>
      </c>
      <c r="C199" s="3">
        <v>42032</v>
      </c>
    </row>
    <row r="200" spans="1:3">
      <c r="A200" s="16" t="s">
        <v>2030</v>
      </c>
      <c r="B200">
        <v>7619</v>
      </c>
      <c r="C200" s="3">
        <v>39452</v>
      </c>
    </row>
    <row r="201" spans="1:3">
      <c r="A201" s="16" t="s">
        <v>2031</v>
      </c>
      <c r="B201" s="16" t="s">
        <v>110</v>
      </c>
      <c r="C201" s="16" t="s">
        <v>111</v>
      </c>
    </row>
    <row r="202" spans="1:3">
      <c r="A202" s="16" t="s">
        <v>2032</v>
      </c>
      <c r="B202" s="16">
        <v>8252</v>
      </c>
      <c r="C202" t="s">
        <v>248</v>
      </c>
    </row>
    <row r="203" spans="1:3">
      <c r="A203" s="16" t="s">
        <v>2033</v>
      </c>
      <c r="B203">
        <v>6341</v>
      </c>
      <c r="C203" s="3">
        <v>44000</v>
      </c>
    </row>
    <row r="204" spans="1:3">
      <c r="A204" s="16" t="s">
        <v>2034</v>
      </c>
      <c r="B204" s="16" t="s">
        <v>14</v>
      </c>
      <c r="C204" s="16" t="s">
        <v>15</v>
      </c>
    </row>
    <row r="205" spans="1:3">
      <c r="A205" s="16" t="s">
        <v>2035</v>
      </c>
      <c r="B205" s="16">
        <v>2406</v>
      </c>
      <c r="C205" s="16" t="s">
        <v>5</v>
      </c>
    </row>
    <row r="206" spans="1:3">
      <c r="A206" s="16" t="s">
        <v>2036</v>
      </c>
      <c r="B206" s="16" t="s">
        <v>12</v>
      </c>
      <c r="C206" s="16" t="s">
        <v>13</v>
      </c>
    </row>
    <row r="207" spans="1:3">
      <c r="A207" s="16" t="s">
        <v>2037</v>
      </c>
      <c r="B207" s="16" t="s">
        <v>81</v>
      </c>
      <c r="C207" s="1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0196-2283-4172-8EB4-BDEC4C6D3C03}">
  <dimension ref="A2:M402"/>
  <sheetViews>
    <sheetView workbookViewId="0">
      <selection activeCell="J27" sqref="J27"/>
    </sheetView>
  </sheetViews>
  <sheetFormatPr defaultRowHeight="15"/>
  <cols>
    <col min="1" max="1" width="12.7109375" customWidth="1"/>
    <col min="10" max="10" width="26.42578125" customWidth="1"/>
    <col min="11" max="11" width="14.5703125" customWidth="1"/>
    <col min="12" max="12" width="11" customWidth="1"/>
  </cols>
  <sheetData>
    <row r="2" spans="1:13">
      <c r="A2" s="30" t="s">
        <v>1758</v>
      </c>
      <c r="K2" s="32" t="s">
        <v>1719</v>
      </c>
      <c r="L2" s="38" t="s">
        <v>1720</v>
      </c>
    </row>
    <row r="3" spans="1:13">
      <c r="A3" s="31"/>
      <c r="K3" s="39">
        <v>39467</v>
      </c>
      <c r="L3" s="40">
        <v>9860</v>
      </c>
      <c r="M3" t="str">
        <f>TEXT(K3,"dddd")</f>
        <v>niedziela</v>
      </c>
    </row>
    <row r="4" spans="1:13">
      <c r="B4" s="4"/>
      <c r="K4" s="41">
        <v>39467</v>
      </c>
      <c r="L4" s="40">
        <v>12395</v>
      </c>
    </row>
    <row r="5" spans="1:13">
      <c r="A5" s="36" t="s">
        <v>1721</v>
      </c>
      <c r="K5" s="41">
        <v>39467</v>
      </c>
      <c r="L5" s="40">
        <v>5198</v>
      </c>
    </row>
    <row r="6" spans="1:13">
      <c r="A6" s="42"/>
      <c r="B6" s="43">
        <v>2008</v>
      </c>
      <c r="C6" s="44">
        <v>2009</v>
      </c>
      <c r="D6" s="44">
        <v>2010</v>
      </c>
      <c r="E6" s="44">
        <v>2011</v>
      </c>
      <c r="F6" s="44">
        <v>2012</v>
      </c>
      <c r="G6" s="44">
        <v>2013</v>
      </c>
      <c r="H6" s="44">
        <v>2014</v>
      </c>
      <c r="I6" s="45">
        <v>2015</v>
      </c>
      <c r="K6" s="41">
        <v>39466</v>
      </c>
      <c r="L6" s="40">
        <v>10091</v>
      </c>
    </row>
    <row r="7" spans="1:13">
      <c r="A7" s="38" t="s">
        <v>1759</v>
      </c>
      <c r="B7" s="58"/>
      <c r="C7" s="58"/>
      <c r="D7" s="58"/>
      <c r="E7" s="58"/>
      <c r="F7" s="58"/>
      <c r="G7" s="58"/>
      <c r="H7" s="58"/>
      <c r="I7" s="58"/>
      <c r="K7" s="41">
        <v>39498</v>
      </c>
      <c r="L7" s="40">
        <v>8563</v>
      </c>
    </row>
    <row r="8" spans="1:13">
      <c r="A8" s="38" t="s">
        <v>1760</v>
      </c>
      <c r="B8" s="58"/>
      <c r="C8" s="58"/>
      <c r="D8" s="58"/>
      <c r="E8" s="58"/>
      <c r="F8" s="58"/>
      <c r="G8" s="58"/>
      <c r="H8" s="58"/>
      <c r="I8" s="58"/>
      <c r="K8" s="41">
        <v>39498</v>
      </c>
      <c r="L8" s="40">
        <v>7895</v>
      </c>
    </row>
    <row r="9" spans="1:13">
      <c r="A9" s="38" t="s">
        <v>1761</v>
      </c>
      <c r="B9" s="58"/>
      <c r="C9" s="58"/>
      <c r="D9" s="58"/>
      <c r="E9" s="58"/>
      <c r="F9" s="58"/>
      <c r="G9" s="58"/>
      <c r="H9" s="58"/>
      <c r="I9" s="58"/>
      <c r="K9" s="41">
        <v>39498</v>
      </c>
      <c r="L9" s="40">
        <v>6056</v>
      </c>
    </row>
    <row r="10" spans="1:13">
      <c r="A10" s="38" t="s">
        <v>1762</v>
      </c>
      <c r="B10" s="58"/>
      <c r="C10" s="58"/>
      <c r="D10" s="58"/>
      <c r="E10" s="58"/>
      <c r="F10" s="58"/>
      <c r="G10" s="58"/>
      <c r="H10" s="58"/>
      <c r="I10" s="58"/>
      <c r="K10" s="41">
        <v>39527</v>
      </c>
      <c r="L10" s="40">
        <v>7477</v>
      </c>
    </row>
    <row r="11" spans="1:13">
      <c r="A11" s="38" t="s">
        <v>1763</v>
      </c>
      <c r="B11" s="58"/>
      <c r="C11" s="58"/>
      <c r="D11" s="58"/>
      <c r="E11" s="58"/>
      <c r="F11" s="58"/>
      <c r="G11" s="58"/>
      <c r="H11" s="58"/>
      <c r="I11" s="58"/>
      <c r="K11" s="41">
        <v>39527</v>
      </c>
      <c r="L11" s="40">
        <v>5634</v>
      </c>
    </row>
    <row r="12" spans="1:13">
      <c r="A12" s="38" t="s">
        <v>1764</v>
      </c>
      <c r="B12" s="58"/>
      <c r="C12" s="58"/>
      <c r="D12" s="58"/>
      <c r="E12" s="58"/>
      <c r="F12" s="58"/>
      <c r="G12" s="58"/>
      <c r="H12" s="58"/>
      <c r="I12" s="58"/>
      <c r="K12" s="41">
        <v>39527</v>
      </c>
      <c r="L12" s="40">
        <v>5080</v>
      </c>
    </row>
    <row r="13" spans="1:13">
      <c r="A13" s="38" t="s">
        <v>1765</v>
      </c>
      <c r="B13" s="58"/>
      <c r="C13" s="58"/>
      <c r="D13" s="58"/>
      <c r="E13" s="58"/>
      <c r="F13" s="58"/>
      <c r="G13" s="58"/>
      <c r="H13" s="58"/>
      <c r="I13" s="58"/>
      <c r="K13" s="41">
        <v>39526</v>
      </c>
      <c r="L13" s="40">
        <v>10362</v>
      </c>
    </row>
    <row r="14" spans="1:13">
      <c r="A14" s="59"/>
      <c r="B14" s="60"/>
      <c r="C14" s="60"/>
      <c r="D14" s="60"/>
      <c r="E14" s="60"/>
      <c r="F14" s="60"/>
      <c r="G14" s="60"/>
      <c r="H14" s="60"/>
      <c r="I14" s="60"/>
      <c r="K14" s="41">
        <v>39558</v>
      </c>
      <c r="L14" s="40">
        <v>8079</v>
      </c>
    </row>
    <row r="15" spans="1:13">
      <c r="A15" s="59"/>
      <c r="B15" s="60"/>
      <c r="C15" s="60"/>
      <c r="D15" s="60"/>
      <c r="E15" s="60"/>
      <c r="F15" s="60"/>
      <c r="G15" s="60"/>
      <c r="H15" s="60"/>
      <c r="I15" s="60"/>
      <c r="K15" s="41">
        <v>39558</v>
      </c>
      <c r="L15" s="40">
        <v>11358</v>
      </c>
    </row>
    <row r="16" spans="1:13">
      <c r="A16" s="59"/>
      <c r="B16" s="60"/>
      <c r="C16" s="60"/>
      <c r="D16" s="60"/>
      <c r="E16" s="60"/>
      <c r="F16" s="60"/>
      <c r="G16" s="60"/>
      <c r="H16" s="60"/>
      <c r="I16" s="60"/>
      <c r="K16" s="41">
        <v>39557</v>
      </c>
      <c r="L16" s="40">
        <v>7638</v>
      </c>
    </row>
    <row r="17" spans="1:12">
      <c r="A17" s="59"/>
      <c r="B17" s="60"/>
      <c r="C17" s="60"/>
      <c r="D17" s="60"/>
      <c r="E17" s="60"/>
      <c r="F17" s="60"/>
      <c r="G17" s="60"/>
      <c r="H17" s="60"/>
      <c r="I17" s="60"/>
      <c r="K17" s="41">
        <v>39588</v>
      </c>
      <c r="L17" s="40">
        <v>11677</v>
      </c>
    </row>
    <row r="18" spans="1:12">
      <c r="A18" s="59"/>
      <c r="B18" s="60"/>
      <c r="C18" s="60"/>
      <c r="D18" s="60"/>
      <c r="E18" s="60"/>
      <c r="F18" s="60"/>
      <c r="G18" s="60"/>
      <c r="H18" s="60"/>
      <c r="I18" s="60"/>
      <c r="K18" s="41">
        <v>39588</v>
      </c>
      <c r="L18" s="40">
        <v>9438</v>
      </c>
    </row>
    <row r="19" spans="1:12">
      <c r="A19" s="10"/>
      <c r="B19" s="61"/>
      <c r="C19" s="10"/>
      <c r="D19" s="10"/>
      <c r="E19" s="10"/>
      <c r="F19" s="10"/>
      <c r="G19" s="10"/>
      <c r="H19" s="10"/>
      <c r="I19" s="10"/>
      <c r="K19" s="41">
        <v>39588</v>
      </c>
      <c r="L19" s="40">
        <v>5525</v>
      </c>
    </row>
    <row r="20" spans="1:12">
      <c r="A20" s="10"/>
      <c r="B20" s="61"/>
      <c r="C20" s="10"/>
      <c r="D20" s="10"/>
      <c r="E20" s="10"/>
      <c r="F20" s="10"/>
      <c r="G20" s="10"/>
      <c r="H20" s="10"/>
      <c r="I20" s="10"/>
      <c r="K20" s="41">
        <v>39587</v>
      </c>
      <c r="L20" s="40">
        <v>8040</v>
      </c>
    </row>
    <row r="21" spans="1:12">
      <c r="A21" s="10"/>
      <c r="B21" s="61"/>
      <c r="C21" s="10"/>
      <c r="D21" s="10"/>
      <c r="E21" s="10"/>
      <c r="F21" s="10"/>
      <c r="G21" s="10"/>
      <c r="H21" s="10"/>
      <c r="I21" s="10"/>
      <c r="K21" s="41">
        <v>39587</v>
      </c>
      <c r="L21" s="40">
        <v>9914</v>
      </c>
    </row>
    <row r="22" spans="1:12">
      <c r="K22" s="41">
        <v>39587</v>
      </c>
      <c r="L22" s="40">
        <v>5438</v>
      </c>
    </row>
    <row r="23" spans="1:12">
      <c r="K23" s="41">
        <v>39587</v>
      </c>
      <c r="L23" s="40">
        <v>7116</v>
      </c>
    </row>
    <row r="24" spans="1:12">
      <c r="K24" s="41">
        <v>39587</v>
      </c>
      <c r="L24" s="40">
        <v>8991</v>
      </c>
    </row>
    <row r="25" spans="1:12">
      <c r="K25" s="41">
        <v>39587</v>
      </c>
      <c r="L25" s="40">
        <v>7843</v>
      </c>
    </row>
    <row r="26" spans="1:12">
      <c r="K26" s="41">
        <v>39587</v>
      </c>
      <c r="L26" s="40">
        <v>12573</v>
      </c>
    </row>
    <row r="27" spans="1:12">
      <c r="B27" s="4"/>
      <c r="K27" s="41">
        <v>39587</v>
      </c>
      <c r="L27" s="40">
        <v>11387</v>
      </c>
    </row>
    <row r="28" spans="1:12">
      <c r="B28" s="4"/>
      <c r="K28" s="41">
        <v>39619</v>
      </c>
      <c r="L28" s="40">
        <v>6441</v>
      </c>
    </row>
    <row r="29" spans="1:12">
      <c r="B29" s="4"/>
      <c r="K29" s="41">
        <v>39619</v>
      </c>
      <c r="L29" s="40">
        <v>9638</v>
      </c>
    </row>
    <row r="30" spans="1:12">
      <c r="B30" s="4"/>
      <c r="K30" s="41">
        <v>39618</v>
      </c>
      <c r="L30" s="40">
        <v>7209</v>
      </c>
    </row>
    <row r="31" spans="1:12">
      <c r="B31" s="4"/>
      <c r="K31" s="41">
        <v>39649</v>
      </c>
      <c r="L31" s="40">
        <v>8518</v>
      </c>
    </row>
    <row r="32" spans="1:12">
      <c r="B32" s="4"/>
      <c r="K32" s="41">
        <v>39649</v>
      </c>
      <c r="L32" s="40">
        <v>7938</v>
      </c>
    </row>
    <row r="33" spans="2:12">
      <c r="B33" s="4"/>
      <c r="K33" s="41">
        <v>39680</v>
      </c>
      <c r="L33" s="40">
        <v>7845</v>
      </c>
    </row>
    <row r="34" spans="2:12">
      <c r="B34" s="4"/>
      <c r="K34" s="41">
        <v>39680</v>
      </c>
      <c r="L34" s="40">
        <v>8901</v>
      </c>
    </row>
    <row r="35" spans="2:12">
      <c r="B35" s="4"/>
      <c r="K35" s="41">
        <v>39680</v>
      </c>
      <c r="L35" s="40">
        <v>6050</v>
      </c>
    </row>
    <row r="36" spans="2:12">
      <c r="B36" s="4"/>
      <c r="K36" s="41">
        <v>39679</v>
      </c>
      <c r="L36" s="40">
        <v>10189</v>
      </c>
    </row>
    <row r="37" spans="2:12">
      <c r="B37" s="4"/>
      <c r="K37" s="41">
        <v>39711</v>
      </c>
      <c r="L37" s="40">
        <v>12012</v>
      </c>
    </row>
    <row r="38" spans="2:12">
      <c r="B38" s="4"/>
      <c r="K38" s="41">
        <v>39741</v>
      </c>
      <c r="L38" s="40">
        <v>11697</v>
      </c>
    </row>
    <row r="39" spans="2:12">
      <c r="B39" s="4"/>
      <c r="K39" s="41">
        <v>39740</v>
      </c>
      <c r="L39" s="40">
        <v>11160</v>
      </c>
    </row>
    <row r="40" spans="2:12">
      <c r="B40" s="4"/>
      <c r="K40" s="41">
        <v>39741</v>
      </c>
      <c r="L40" s="40">
        <v>10450</v>
      </c>
    </row>
    <row r="41" spans="2:12">
      <c r="B41" s="4"/>
      <c r="K41" s="41">
        <v>39741</v>
      </c>
      <c r="L41" s="40">
        <v>7453</v>
      </c>
    </row>
    <row r="42" spans="2:12">
      <c r="B42" s="4"/>
      <c r="K42" s="41">
        <v>39741</v>
      </c>
      <c r="L42" s="40">
        <v>5872</v>
      </c>
    </row>
    <row r="43" spans="2:12">
      <c r="B43" s="4"/>
      <c r="K43" s="41">
        <v>39740</v>
      </c>
      <c r="L43" s="40">
        <v>9319</v>
      </c>
    </row>
    <row r="44" spans="2:12">
      <c r="B44" s="4"/>
      <c r="K44" s="41">
        <v>39772</v>
      </c>
      <c r="L44" s="40">
        <v>6248</v>
      </c>
    </row>
    <row r="45" spans="2:12">
      <c r="B45" s="4"/>
      <c r="K45" s="41">
        <v>39772</v>
      </c>
      <c r="L45" s="40">
        <v>10293</v>
      </c>
    </row>
    <row r="46" spans="2:12">
      <c r="B46" s="4"/>
      <c r="K46" s="41">
        <v>39772</v>
      </c>
      <c r="L46" s="40">
        <v>5975</v>
      </c>
    </row>
    <row r="47" spans="2:12">
      <c r="B47" s="4"/>
      <c r="K47" s="41">
        <v>39802</v>
      </c>
      <c r="L47" s="40">
        <v>9803</v>
      </c>
    </row>
    <row r="48" spans="2:12">
      <c r="B48" s="4"/>
      <c r="K48" s="41">
        <v>39802</v>
      </c>
      <c r="L48" s="40">
        <v>11673</v>
      </c>
    </row>
    <row r="49" spans="2:12">
      <c r="B49" s="4"/>
      <c r="K49" s="41">
        <v>39802</v>
      </c>
      <c r="L49" s="40">
        <v>12935</v>
      </c>
    </row>
    <row r="50" spans="2:12">
      <c r="B50" s="4"/>
      <c r="K50" s="41">
        <v>39801</v>
      </c>
      <c r="L50" s="40">
        <v>6478</v>
      </c>
    </row>
    <row r="51" spans="2:12">
      <c r="B51" s="4"/>
      <c r="K51" s="41">
        <v>39802</v>
      </c>
      <c r="L51" s="40">
        <v>7027</v>
      </c>
    </row>
    <row r="52" spans="2:12">
      <c r="B52" s="4"/>
      <c r="K52" s="41">
        <v>39802</v>
      </c>
      <c r="L52" s="40">
        <v>9445</v>
      </c>
    </row>
    <row r="53" spans="2:12">
      <c r="B53" s="4"/>
      <c r="K53" s="41">
        <v>39833</v>
      </c>
      <c r="L53" s="40">
        <v>5738</v>
      </c>
    </row>
    <row r="54" spans="2:12">
      <c r="B54" s="4"/>
      <c r="K54" s="41">
        <v>39833</v>
      </c>
      <c r="L54" s="40">
        <v>9772</v>
      </c>
    </row>
    <row r="55" spans="2:12">
      <c r="B55" s="4"/>
      <c r="K55" s="41">
        <v>39833</v>
      </c>
      <c r="L55" s="40">
        <v>10328</v>
      </c>
    </row>
    <row r="56" spans="2:12">
      <c r="B56" s="4"/>
      <c r="K56" s="41">
        <v>39832</v>
      </c>
      <c r="L56" s="40">
        <v>6531</v>
      </c>
    </row>
    <row r="57" spans="2:12">
      <c r="B57" s="4"/>
      <c r="K57" s="41">
        <v>39864</v>
      </c>
      <c r="L57" s="40">
        <v>7762</v>
      </c>
    </row>
    <row r="58" spans="2:12">
      <c r="B58" s="4"/>
      <c r="K58" s="41">
        <v>39864</v>
      </c>
      <c r="L58" s="40">
        <v>9719</v>
      </c>
    </row>
    <row r="59" spans="2:12">
      <c r="B59" s="4"/>
      <c r="K59" s="41">
        <v>39864</v>
      </c>
      <c r="L59" s="40">
        <v>5287</v>
      </c>
    </row>
    <row r="60" spans="2:12">
      <c r="B60" s="4"/>
      <c r="K60" s="41">
        <v>39892</v>
      </c>
      <c r="L60" s="40">
        <v>7422</v>
      </c>
    </row>
    <row r="61" spans="2:12">
      <c r="B61" s="4"/>
      <c r="K61" s="41">
        <v>39892</v>
      </c>
      <c r="L61" s="40">
        <v>8291</v>
      </c>
    </row>
    <row r="62" spans="2:12">
      <c r="B62" s="4"/>
      <c r="K62" s="41">
        <v>39892</v>
      </c>
      <c r="L62" s="40">
        <v>5050</v>
      </c>
    </row>
    <row r="63" spans="2:12">
      <c r="B63" s="4"/>
      <c r="K63" s="41">
        <v>39891</v>
      </c>
      <c r="L63" s="40">
        <v>6924</v>
      </c>
    </row>
    <row r="64" spans="2:12">
      <c r="B64" s="4"/>
      <c r="K64" s="41">
        <v>39923</v>
      </c>
      <c r="L64" s="40">
        <v>11778</v>
      </c>
    </row>
    <row r="65" spans="2:12">
      <c r="B65" s="4"/>
      <c r="K65" s="41">
        <v>39923</v>
      </c>
      <c r="L65" s="40">
        <v>12719</v>
      </c>
    </row>
    <row r="66" spans="2:12">
      <c r="B66" s="4"/>
      <c r="K66" s="41">
        <v>39922</v>
      </c>
      <c r="L66" s="40">
        <v>7180</v>
      </c>
    </row>
    <row r="67" spans="2:12">
      <c r="B67" s="4"/>
      <c r="K67" s="41">
        <v>39953</v>
      </c>
      <c r="L67" s="40">
        <v>7299</v>
      </c>
    </row>
    <row r="68" spans="2:12">
      <c r="B68" s="4"/>
      <c r="K68" s="41">
        <v>39953</v>
      </c>
      <c r="L68" s="40">
        <v>8919</v>
      </c>
    </row>
    <row r="69" spans="2:12">
      <c r="B69" s="4"/>
      <c r="K69" s="41">
        <v>39953</v>
      </c>
      <c r="L69" s="40">
        <v>7595</v>
      </c>
    </row>
    <row r="70" spans="2:12">
      <c r="B70" s="4"/>
      <c r="K70" s="41">
        <v>39952</v>
      </c>
      <c r="L70" s="40">
        <v>6997</v>
      </c>
    </row>
    <row r="71" spans="2:12">
      <c r="B71" s="4"/>
      <c r="K71" s="41">
        <v>39952</v>
      </c>
      <c r="L71" s="40">
        <v>9784</v>
      </c>
    </row>
    <row r="72" spans="2:12">
      <c r="B72" s="4"/>
      <c r="K72" s="41">
        <v>39952</v>
      </c>
      <c r="L72" s="40">
        <v>8100</v>
      </c>
    </row>
    <row r="73" spans="2:12">
      <c r="B73" s="4"/>
      <c r="K73" s="41">
        <v>39952</v>
      </c>
      <c r="L73" s="40">
        <v>9297</v>
      </c>
    </row>
    <row r="74" spans="2:12">
      <c r="B74" s="4"/>
      <c r="K74" s="41">
        <v>39952</v>
      </c>
      <c r="L74" s="40">
        <v>6270</v>
      </c>
    </row>
    <row r="75" spans="2:12">
      <c r="B75" s="4"/>
      <c r="K75" s="41">
        <v>39952</v>
      </c>
      <c r="L75" s="40">
        <v>7308</v>
      </c>
    </row>
    <row r="76" spans="2:12">
      <c r="B76" s="4"/>
      <c r="K76" s="41">
        <v>39952</v>
      </c>
      <c r="L76" s="40">
        <v>11567</v>
      </c>
    </row>
    <row r="77" spans="2:12">
      <c r="B77" s="4"/>
      <c r="K77" s="41">
        <v>39952</v>
      </c>
      <c r="L77" s="40">
        <v>12131</v>
      </c>
    </row>
    <row r="78" spans="2:12">
      <c r="B78" s="4"/>
      <c r="K78" s="41">
        <v>39984</v>
      </c>
      <c r="L78" s="40">
        <v>8775</v>
      </c>
    </row>
    <row r="79" spans="2:12">
      <c r="B79" s="4"/>
      <c r="K79" s="41">
        <v>39984</v>
      </c>
      <c r="L79" s="40">
        <v>9468</v>
      </c>
    </row>
    <row r="80" spans="2:12">
      <c r="B80" s="4"/>
      <c r="K80" s="41">
        <v>39983</v>
      </c>
      <c r="L80" s="40">
        <v>10106</v>
      </c>
    </row>
    <row r="81" spans="2:12">
      <c r="B81" s="4"/>
      <c r="K81" s="41">
        <v>40014</v>
      </c>
      <c r="L81" s="40">
        <v>8322</v>
      </c>
    </row>
    <row r="82" spans="2:12">
      <c r="B82" s="4"/>
      <c r="K82" s="41">
        <v>40014</v>
      </c>
      <c r="L82" s="40">
        <v>6104</v>
      </c>
    </row>
    <row r="83" spans="2:12">
      <c r="B83" s="4"/>
      <c r="K83" s="41">
        <v>40045</v>
      </c>
      <c r="L83" s="40">
        <v>6902</v>
      </c>
    </row>
    <row r="84" spans="2:12">
      <c r="B84" s="4"/>
      <c r="K84" s="41">
        <v>40045</v>
      </c>
      <c r="L84" s="40">
        <v>8886</v>
      </c>
    </row>
    <row r="85" spans="2:12">
      <c r="B85" s="4"/>
      <c r="K85" s="41">
        <v>40045</v>
      </c>
      <c r="L85" s="40">
        <v>10019</v>
      </c>
    </row>
    <row r="86" spans="2:12">
      <c r="B86" s="4"/>
      <c r="K86" s="41">
        <v>40044</v>
      </c>
      <c r="L86" s="40">
        <v>9969</v>
      </c>
    </row>
    <row r="87" spans="2:12">
      <c r="B87" s="4"/>
      <c r="K87" s="41">
        <v>40076</v>
      </c>
      <c r="L87" s="40">
        <v>9347</v>
      </c>
    </row>
    <row r="88" spans="2:12">
      <c r="B88" s="4"/>
      <c r="K88" s="41">
        <v>40106</v>
      </c>
      <c r="L88" s="40">
        <v>7765</v>
      </c>
    </row>
    <row r="89" spans="2:12">
      <c r="B89" s="4"/>
      <c r="K89" s="41">
        <v>40105</v>
      </c>
      <c r="L89" s="40">
        <v>11544</v>
      </c>
    </row>
    <row r="90" spans="2:12">
      <c r="B90" s="4"/>
      <c r="K90" s="41">
        <v>40106</v>
      </c>
      <c r="L90" s="40">
        <v>10769</v>
      </c>
    </row>
    <row r="91" spans="2:12">
      <c r="B91" s="4"/>
      <c r="K91" s="41">
        <v>40106</v>
      </c>
      <c r="L91" s="40">
        <v>5658</v>
      </c>
    </row>
    <row r="92" spans="2:12">
      <c r="B92" s="4"/>
      <c r="K92" s="41">
        <v>40106</v>
      </c>
      <c r="L92" s="40">
        <v>6228</v>
      </c>
    </row>
    <row r="93" spans="2:12">
      <c r="B93" s="4"/>
      <c r="K93" s="41">
        <v>40105</v>
      </c>
      <c r="L93" s="40">
        <v>5056</v>
      </c>
    </row>
    <row r="94" spans="2:12">
      <c r="B94" s="4"/>
      <c r="K94" s="41">
        <v>40137</v>
      </c>
      <c r="L94" s="40">
        <v>9333</v>
      </c>
    </row>
    <row r="95" spans="2:12">
      <c r="B95" s="4"/>
      <c r="K95" s="41">
        <v>40137</v>
      </c>
      <c r="L95" s="40">
        <v>7687</v>
      </c>
    </row>
    <row r="96" spans="2:12">
      <c r="B96" s="4"/>
      <c r="K96" s="41">
        <v>40137</v>
      </c>
      <c r="L96" s="40">
        <v>7126</v>
      </c>
    </row>
    <row r="97" spans="2:12">
      <c r="B97" s="4"/>
      <c r="K97" s="41">
        <v>40167</v>
      </c>
      <c r="L97" s="40">
        <v>7446</v>
      </c>
    </row>
    <row r="98" spans="2:12">
      <c r="B98" s="4"/>
      <c r="K98" s="41">
        <v>40167</v>
      </c>
      <c r="L98" s="40">
        <v>10082</v>
      </c>
    </row>
    <row r="99" spans="2:12">
      <c r="B99" s="4"/>
      <c r="K99" s="41">
        <v>40167</v>
      </c>
      <c r="L99" s="40">
        <v>7218</v>
      </c>
    </row>
    <row r="100" spans="2:12">
      <c r="B100" s="4"/>
      <c r="K100" s="41">
        <v>40166</v>
      </c>
      <c r="L100" s="40">
        <v>9232</v>
      </c>
    </row>
    <row r="101" spans="2:12">
      <c r="B101" s="4"/>
      <c r="K101" s="41">
        <v>40167</v>
      </c>
      <c r="L101" s="40">
        <v>9040</v>
      </c>
    </row>
    <row r="102" spans="2:12">
      <c r="B102" s="4"/>
      <c r="K102" s="41">
        <v>40167</v>
      </c>
      <c r="L102" s="40">
        <v>6337</v>
      </c>
    </row>
    <row r="103" spans="2:12">
      <c r="B103" s="4"/>
      <c r="K103" s="41">
        <v>40198</v>
      </c>
      <c r="L103" s="40">
        <v>11996</v>
      </c>
    </row>
    <row r="104" spans="2:12">
      <c r="B104" s="4"/>
      <c r="K104" s="41">
        <v>40198</v>
      </c>
      <c r="L104" s="40">
        <v>12851</v>
      </c>
    </row>
    <row r="105" spans="2:12">
      <c r="B105" s="4"/>
      <c r="K105" s="41">
        <v>40198</v>
      </c>
      <c r="L105" s="40">
        <v>10057</v>
      </c>
    </row>
    <row r="106" spans="2:12">
      <c r="B106" s="4"/>
      <c r="K106" s="41">
        <v>40197</v>
      </c>
      <c r="L106" s="40">
        <v>5586</v>
      </c>
    </row>
    <row r="107" spans="2:12">
      <c r="B107" s="4"/>
      <c r="K107" s="41">
        <v>40229</v>
      </c>
      <c r="L107" s="40">
        <v>11730</v>
      </c>
    </row>
    <row r="108" spans="2:12">
      <c r="B108" s="4"/>
      <c r="K108" s="41">
        <v>40229</v>
      </c>
      <c r="L108" s="40">
        <v>7702</v>
      </c>
    </row>
    <row r="109" spans="2:12">
      <c r="B109" s="4"/>
      <c r="K109" s="41">
        <v>40229</v>
      </c>
      <c r="L109" s="40">
        <v>5448</v>
      </c>
    </row>
    <row r="110" spans="2:12">
      <c r="B110" s="4"/>
      <c r="K110" s="41">
        <v>40257</v>
      </c>
      <c r="L110" s="40">
        <v>12207</v>
      </c>
    </row>
    <row r="111" spans="2:12">
      <c r="B111" s="4"/>
      <c r="K111" s="41">
        <v>40257</v>
      </c>
      <c r="L111" s="40">
        <v>8660</v>
      </c>
    </row>
    <row r="112" spans="2:12">
      <c r="B112" s="4"/>
      <c r="K112" s="41">
        <v>40257</v>
      </c>
      <c r="L112" s="40">
        <v>12162</v>
      </c>
    </row>
    <row r="113" spans="2:12">
      <c r="B113" s="4"/>
      <c r="K113" s="41">
        <v>40256</v>
      </c>
      <c r="L113" s="40">
        <v>9518</v>
      </c>
    </row>
    <row r="114" spans="2:12">
      <c r="B114" s="4"/>
      <c r="K114" s="41">
        <v>40288</v>
      </c>
      <c r="L114" s="40">
        <v>12341</v>
      </c>
    </row>
    <row r="115" spans="2:12">
      <c r="B115" s="4"/>
      <c r="K115" s="41">
        <v>40288</v>
      </c>
      <c r="L115" s="40">
        <v>7432</v>
      </c>
    </row>
    <row r="116" spans="2:12">
      <c r="B116" s="4"/>
      <c r="K116" s="41">
        <v>40287</v>
      </c>
      <c r="L116" s="40">
        <v>12943</v>
      </c>
    </row>
    <row r="117" spans="2:12">
      <c r="B117" s="4"/>
      <c r="K117" s="41">
        <v>40318</v>
      </c>
      <c r="L117" s="40">
        <v>8187</v>
      </c>
    </row>
    <row r="118" spans="2:12">
      <c r="B118" s="4"/>
      <c r="K118" s="41">
        <v>40318</v>
      </c>
      <c r="L118" s="40">
        <v>8798</v>
      </c>
    </row>
    <row r="119" spans="2:12">
      <c r="B119" s="4"/>
      <c r="K119" s="41">
        <v>40318</v>
      </c>
      <c r="L119" s="40">
        <v>8400</v>
      </c>
    </row>
    <row r="120" spans="2:12">
      <c r="B120" s="4"/>
      <c r="K120" s="41">
        <v>40317</v>
      </c>
      <c r="L120" s="40">
        <v>9996</v>
      </c>
    </row>
    <row r="121" spans="2:12">
      <c r="B121" s="4"/>
      <c r="K121" s="41">
        <v>40317</v>
      </c>
      <c r="L121" s="40">
        <v>10029</v>
      </c>
    </row>
    <row r="122" spans="2:12">
      <c r="B122" s="4"/>
      <c r="K122" s="41">
        <v>40317</v>
      </c>
      <c r="L122" s="40">
        <v>10762</v>
      </c>
    </row>
    <row r="123" spans="2:12">
      <c r="B123" s="4"/>
      <c r="K123" s="41">
        <v>40317</v>
      </c>
      <c r="L123" s="40">
        <v>10031</v>
      </c>
    </row>
    <row r="124" spans="2:12">
      <c r="B124" s="4"/>
      <c r="K124" s="41">
        <v>40317</v>
      </c>
      <c r="L124" s="40">
        <v>6578</v>
      </c>
    </row>
    <row r="125" spans="2:12">
      <c r="B125" s="4"/>
      <c r="K125" s="41">
        <v>40317</v>
      </c>
      <c r="L125" s="40">
        <v>9524</v>
      </c>
    </row>
    <row r="126" spans="2:12">
      <c r="B126" s="4"/>
      <c r="K126" s="41">
        <v>40317</v>
      </c>
      <c r="L126" s="40">
        <v>8319</v>
      </c>
    </row>
    <row r="127" spans="2:12">
      <c r="B127" s="4"/>
      <c r="K127" s="41">
        <v>40317</v>
      </c>
      <c r="L127" s="40">
        <v>12591</v>
      </c>
    </row>
    <row r="128" spans="2:12">
      <c r="B128" s="4"/>
      <c r="K128" s="41">
        <v>40349</v>
      </c>
      <c r="L128" s="40">
        <v>5402</v>
      </c>
    </row>
    <row r="129" spans="2:12">
      <c r="B129" s="4"/>
      <c r="K129" s="41">
        <v>40349</v>
      </c>
      <c r="L129" s="40">
        <v>7820</v>
      </c>
    </row>
    <row r="130" spans="2:12">
      <c r="B130" s="4"/>
      <c r="K130" s="41">
        <v>40348</v>
      </c>
      <c r="L130" s="40">
        <v>7448</v>
      </c>
    </row>
    <row r="131" spans="2:12">
      <c r="B131" s="4"/>
      <c r="K131" s="41">
        <v>40379</v>
      </c>
      <c r="L131" s="40">
        <v>8376</v>
      </c>
    </row>
    <row r="132" spans="2:12">
      <c r="B132" s="4"/>
      <c r="K132" s="41">
        <v>40379</v>
      </c>
      <c r="L132" s="40">
        <v>7286</v>
      </c>
    </row>
    <row r="133" spans="2:12">
      <c r="B133" s="4"/>
      <c r="K133" s="41">
        <v>40410</v>
      </c>
      <c r="L133" s="40">
        <v>5574</v>
      </c>
    </row>
    <row r="134" spans="2:12">
      <c r="B134" s="4"/>
      <c r="K134" s="41">
        <v>40410</v>
      </c>
      <c r="L134" s="40">
        <v>9228</v>
      </c>
    </row>
    <row r="135" spans="2:12">
      <c r="B135" s="4"/>
      <c r="K135" s="41">
        <v>40410</v>
      </c>
      <c r="L135" s="40">
        <v>12692</v>
      </c>
    </row>
    <row r="136" spans="2:12">
      <c r="B136" s="4"/>
      <c r="K136" s="41">
        <v>40409</v>
      </c>
      <c r="L136" s="40">
        <v>9739</v>
      </c>
    </row>
    <row r="137" spans="2:12">
      <c r="B137" s="4"/>
      <c r="K137" s="41">
        <v>40441</v>
      </c>
      <c r="L137" s="40">
        <v>5032</v>
      </c>
    </row>
    <row r="138" spans="2:12">
      <c r="B138" s="4"/>
      <c r="K138" s="41">
        <v>40471</v>
      </c>
      <c r="L138" s="40">
        <v>7315</v>
      </c>
    </row>
    <row r="139" spans="2:12">
      <c r="B139" s="4"/>
      <c r="K139" s="41">
        <v>40470</v>
      </c>
      <c r="L139" s="40">
        <v>12040</v>
      </c>
    </row>
    <row r="140" spans="2:12">
      <c r="B140" s="4"/>
      <c r="K140" s="41">
        <v>40471</v>
      </c>
      <c r="L140" s="40">
        <v>12443</v>
      </c>
    </row>
    <row r="141" spans="2:12">
      <c r="B141" s="4"/>
      <c r="K141" s="41">
        <v>40471</v>
      </c>
      <c r="L141" s="40">
        <v>12427</v>
      </c>
    </row>
    <row r="142" spans="2:12">
      <c r="B142" s="4"/>
      <c r="K142" s="41">
        <v>40471</v>
      </c>
      <c r="L142" s="40">
        <v>12871</v>
      </c>
    </row>
    <row r="143" spans="2:12">
      <c r="B143" s="4"/>
      <c r="K143" s="41">
        <v>40470</v>
      </c>
      <c r="L143" s="40">
        <v>7170</v>
      </c>
    </row>
    <row r="144" spans="2:12">
      <c r="B144" s="4"/>
      <c r="K144" s="41">
        <v>40502</v>
      </c>
      <c r="L144" s="40">
        <v>11502</v>
      </c>
    </row>
    <row r="145" spans="2:12">
      <c r="B145" s="4"/>
      <c r="K145" s="41">
        <v>40502</v>
      </c>
      <c r="L145" s="40">
        <v>10559</v>
      </c>
    </row>
    <row r="146" spans="2:12">
      <c r="B146" s="4"/>
      <c r="K146" s="41">
        <v>40502</v>
      </c>
      <c r="L146" s="40">
        <v>6087</v>
      </c>
    </row>
    <row r="147" spans="2:12">
      <c r="B147" s="4"/>
      <c r="K147" s="41">
        <v>40532</v>
      </c>
      <c r="L147" s="40">
        <v>10489</v>
      </c>
    </row>
    <row r="148" spans="2:12">
      <c r="B148" s="4"/>
      <c r="K148" s="41">
        <v>40532</v>
      </c>
      <c r="L148" s="40">
        <v>7807</v>
      </c>
    </row>
    <row r="149" spans="2:12">
      <c r="B149" s="4"/>
      <c r="K149" s="41">
        <v>40532</v>
      </c>
      <c r="L149" s="40">
        <v>10896</v>
      </c>
    </row>
    <row r="150" spans="2:12">
      <c r="B150" s="4"/>
      <c r="K150" s="41">
        <v>40531</v>
      </c>
      <c r="L150" s="40">
        <v>11932</v>
      </c>
    </row>
    <row r="151" spans="2:12">
      <c r="B151" s="4"/>
      <c r="K151" s="41">
        <v>40532</v>
      </c>
      <c r="L151" s="40">
        <v>5497</v>
      </c>
    </row>
    <row r="152" spans="2:12">
      <c r="B152" s="4"/>
      <c r="K152" s="41">
        <v>40532</v>
      </c>
      <c r="L152" s="40">
        <v>10707</v>
      </c>
    </row>
    <row r="153" spans="2:12">
      <c r="B153" s="4"/>
      <c r="K153" s="41">
        <v>40563</v>
      </c>
      <c r="L153" s="40">
        <v>5972</v>
      </c>
    </row>
    <row r="154" spans="2:12">
      <c r="B154" s="4"/>
      <c r="K154" s="41">
        <v>40563</v>
      </c>
      <c r="L154" s="40">
        <v>5787</v>
      </c>
    </row>
    <row r="155" spans="2:12">
      <c r="B155" s="4"/>
      <c r="K155" s="41">
        <v>40563</v>
      </c>
      <c r="L155" s="40">
        <v>8203</v>
      </c>
    </row>
    <row r="156" spans="2:12">
      <c r="B156" s="4"/>
      <c r="K156" s="41">
        <v>40562</v>
      </c>
      <c r="L156" s="40">
        <v>9090</v>
      </c>
    </row>
    <row r="157" spans="2:12">
      <c r="B157" s="4"/>
      <c r="K157" s="41">
        <v>40594</v>
      </c>
      <c r="L157" s="40">
        <v>10647</v>
      </c>
    </row>
    <row r="158" spans="2:12">
      <c r="B158" s="4"/>
      <c r="K158" s="41">
        <v>40594</v>
      </c>
      <c r="L158" s="40">
        <v>10471</v>
      </c>
    </row>
    <row r="159" spans="2:12">
      <c r="B159" s="4"/>
      <c r="K159" s="41">
        <v>40594</v>
      </c>
      <c r="L159" s="40">
        <v>9954</v>
      </c>
    </row>
    <row r="160" spans="2:12">
      <c r="B160" s="4"/>
      <c r="K160" s="41">
        <v>40622</v>
      </c>
      <c r="L160" s="40">
        <v>12188</v>
      </c>
    </row>
    <row r="161" spans="2:12">
      <c r="B161" s="4"/>
      <c r="K161" s="41">
        <v>40622</v>
      </c>
      <c r="L161" s="40">
        <v>5603</v>
      </c>
    </row>
    <row r="162" spans="2:12">
      <c r="B162" s="4"/>
      <c r="K162" s="41">
        <v>40622</v>
      </c>
      <c r="L162" s="40">
        <v>7238</v>
      </c>
    </row>
    <row r="163" spans="2:12">
      <c r="B163" s="4"/>
      <c r="K163" s="41">
        <v>40621</v>
      </c>
      <c r="L163" s="40">
        <v>8886</v>
      </c>
    </row>
    <row r="164" spans="2:12">
      <c r="B164" s="4"/>
      <c r="K164" s="41">
        <v>40653</v>
      </c>
      <c r="L164" s="40">
        <v>6674</v>
      </c>
    </row>
    <row r="165" spans="2:12">
      <c r="B165" s="4"/>
      <c r="K165" s="41">
        <v>40653</v>
      </c>
      <c r="L165" s="40">
        <v>11276</v>
      </c>
    </row>
    <row r="166" spans="2:12">
      <c r="B166" s="4"/>
      <c r="K166" s="41">
        <v>40652</v>
      </c>
      <c r="L166" s="40">
        <v>8864</v>
      </c>
    </row>
    <row r="167" spans="2:12">
      <c r="B167" s="4"/>
      <c r="K167" s="41">
        <v>40683</v>
      </c>
      <c r="L167" s="40">
        <v>6605</v>
      </c>
    </row>
    <row r="168" spans="2:12">
      <c r="B168" s="4"/>
      <c r="K168" s="41">
        <v>40683</v>
      </c>
      <c r="L168" s="40">
        <v>10994</v>
      </c>
    </row>
    <row r="169" spans="2:12">
      <c r="B169" s="4"/>
      <c r="K169" s="41">
        <v>40683</v>
      </c>
      <c r="L169" s="40">
        <v>5102</v>
      </c>
    </row>
    <row r="170" spans="2:12">
      <c r="B170" s="4"/>
      <c r="K170" s="41">
        <v>40682</v>
      </c>
      <c r="L170" s="40">
        <v>5825</v>
      </c>
    </row>
    <row r="171" spans="2:12">
      <c r="B171" s="4"/>
      <c r="K171" s="41">
        <v>40682</v>
      </c>
      <c r="L171" s="40">
        <v>8491</v>
      </c>
    </row>
    <row r="172" spans="2:12">
      <c r="B172" s="4"/>
      <c r="K172" s="41">
        <v>40682</v>
      </c>
      <c r="L172" s="40">
        <v>12878</v>
      </c>
    </row>
    <row r="173" spans="2:12">
      <c r="B173" s="4"/>
      <c r="K173" s="41">
        <v>40682</v>
      </c>
      <c r="L173" s="40">
        <v>12187</v>
      </c>
    </row>
    <row r="174" spans="2:12">
      <c r="B174" s="4"/>
      <c r="K174" s="41">
        <v>40682</v>
      </c>
      <c r="L174" s="40">
        <v>6801</v>
      </c>
    </row>
    <row r="175" spans="2:12">
      <c r="B175" s="4"/>
      <c r="K175" s="41">
        <v>40682</v>
      </c>
      <c r="L175" s="40">
        <v>12419</v>
      </c>
    </row>
    <row r="176" spans="2:12">
      <c r="B176" s="4"/>
      <c r="K176" s="41">
        <v>40682</v>
      </c>
      <c r="L176" s="40">
        <v>6959</v>
      </c>
    </row>
    <row r="177" spans="2:12">
      <c r="B177" s="4"/>
      <c r="K177" s="41">
        <v>40682</v>
      </c>
      <c r="L177" s="40">
        <v>10499</v>
      </c>
    </row>
    <row r="178" spans="2:12">
      <c r="B178" s="4"/>
      <c r="K178" s="41">
        <v>40714</v>
      </c>
      <c r="L178" s="40">
        <v>6983</v>
      </c>
    </row>
    <row r="179" spans="2:12">
      <c r="B179" s="4"/>
      <c r="K179" s="41">
        <v>40714</v>
      </c>
      <c r="L179" s="40">
        <v>12451</v>
      </c>
    </row>
    <row r="180" spans="2:12">
      <c r="B180" s="4"/>
      <c r="K180" s="41">
        <v>40713</v>
      </c>
      <c r="L180" s="40">
        <v>5346</v>
      </c>
    </row>
    <row r="181" spans="2:12">
      <c r="B181" s="4"/>
      <c r="K181" s="41">
        <v>40744</v>
      </c>
      <c r="L181" s="40">
        <v>9329</v>
      </c>
    </row>
    <row r="182" spans="2:12">
      <c r="B182" s="4"/>
      <c r="K182" s="41">
        <v>40744</v>
      </c>
      <c r="L182" s="40">
        <v>8789</v>
      </c>
    </row>
    <row r="183" spans="2:12">
      <c r="B183" s="4"/>
      <c r="K183" s="41">
        <v>40775</v>
      </c>
      <c r="L183" s="40">
        <v>10807</v>
      </c>
    </row>
    <row r="184" spans="2:12">
      <c r="B184" s="4"/>
      <c r="K184" s="41">
        <v>40775</v>
      </c>
      <c r="L184" s="40">
        <v>11395</v>
      </c>
    </row>
    <row r="185" spans="2:12">
      <c r="B185" s="4"/>
      <c r="K185" s="41">
        <v>40775</v>
      </c>
      <c r="L185" s="40">
        <v>5580</v>
      </c>
    </row>
    <row r="186" spans="2:12">
      <c r="B186" s="4"/>
      <c r="K186" s="41">
        <v>40774</v>
      </c>
      <c r="L186" s="40">
        <v>6130</v>
      </c>
    </row>
    <row r="187" spans="2:12">
      <c r="B187" s="4"/>
      <c r="K187" s="41">
        <v>40806</v>
      </c>
      <c r="L187" s="40">
        <v>7812</v>
      </c>
    </row>
    <row r="188" spans="2:12">
      <c r="B188" s="4"/>
      <c r="K188" s="41">
        <v>40836</v>
      </c>
      <c r="L188" s="40">
        <v>5788</v>
      </c>
    </row>
    <row r="189" spans="2:12">
      <c r="B189" s="4"/>
      <c r="K189" s="41">
        <v>40835</v>
      </c>
      <c r="L189" s="40">
        <v>7444</v>
      </c>
    </row>
    <row r="190" spans="2:12">
      <c r="B190" s="4"/>
      <c r="K190" s="41">
        <v>40836</v>
      </c>
      <c r="L190" s="40">
        <v>5395</v>
      </c>
    </row>
    <row r="191" spans="2:12">
      <c r="B191" s="4"/>
      <c r="K191" s="41">
        <v>40836</v>
      </c>
      <c r="L191" s="40">
        <v>6911</v>
      </c>
    </row>
    <row r="192" spans="2:12">
      <c r="B192" s="4"/>
      <c r="K192" s="41">
        <v>40836</v>
      </c>
      <c r="L192" s="40">
        <v>10146</v>
      </c>
    </row>
    <row r="193" spans="2:12">
      <c r="B193" s="4"/>
      <c r="K193" s="41">
        <v>40835</v>
      </c>
      <c r="L193" s="40">
        <v>12130</v>
      </c>
    </row>
    <row r="194" spans="2:12">
      <c r="B194" s="4"/>
      <c r="K194" s="41">
        <v>40867</v>
      </c>
      <c r="L194" s="40">
        <v>9977</v>
      </c>
    </row>
    <row r="195" spans="2:12">
      <c r="B195" s="4"/>
      <c r="K195" s="41">
        <v>40867</v>
      </c>
      <c r="L195" s="40">
        <v>8066</v>
      </c>
    </row>
    <row r="196" spans="2:12">
      <c r="B196" s="4"/>
      <c r="K196" s="41">
        <v>40867</v>
      </c>
      <c r="L196" s="40">
        <v>9391</v>
      </c>
    </row>
    <row r="197" spans="2:12">
      <c r="B197" s="4"/>
      <c r="K197" s="41">
        <v>40897</v>
      </c>
      <c r="L197" s="40">
        <v>9361</v>
      </c>
    </row>
    <row r="198" spans="2:12">
      <c r="B198" s="4"/>
      <c r="K198" s="41">
        <v>40897</v>
      </c>
      <c r="L198" s="40">
        <v>10777</v>
      </c>
    </row>
    <row r="199" spans="2:12">
      <c r="B199" s="4"/>
      <c r="K199" s="41">
        <v>40897</v>
      </c>
      <c r="L199" s="40">
        <v>12830</v>
      </c>
    </row>
    <row r="200" spans="2:12">
      <c r="B200" s="4"/>
      <c r="K200" s="41">
        <v>40896</v>
      </c>
      <c r="L200" s="40">
        <v>7731</v>
      </c>
    </row>
    <row r="201" spans="2:12">
      <c r="B201" s="4"/>
      <c r="K201" s="41">
        <v>40897</v>
      </c>
      <c r="L201" s="40">
        <v>5717</v>
      </c>
    </row>
    <row r="202" spans="2:12">
      <c r="B202" s="4"/>
      <c r="K202" s="41">
        <v>40897</v>
      </c>
      <c r="L202" s="40">
        <v>11385</v>
      </c>
    </row>
    <row r="203" spans="2:12">
      <c r="B203" s="4"/>
      <c r="K203" s="41">
        <v>40928</v>
      </c>
      <c r="L203" s="40">
        <v>8133</v>
      </c>
    </row>
    <row r="204" spans="2:12">
      <c r="B204" s="4"/>
      <c r="K204" s="41">
        <v>40928</v>
      </c>
      <c r="L204" s="40">
        <v>12879</v>
      </c>
    </row>
    <row r="205" spans="2:12">
      <c r="B205" s="4"/>
      <c r="K205" s="41">
        <v>40928</v>
      </c>
      <c r="L205" s="40">
        <v>9765</v>
      </c>
    </row>
    <row r="206" spans="2:12">
      <c r="B206" s="4"/>
      <c r="K206" s="41">
        <v>40927</v>
      </c>
      <c r="L206" s="40">
        <v>6507</v>
      </c>
    </row>
    <row r="207" spans="2:12">
      <c r="B207" s="4"/>
      <c r="K207" s="41">
        <v>40959</v>
      </c>
      <c r="L207" s="40">
        <v>12176</v>
      </c>
    </row>
    <row r="208" spans="2:12">
      <c r="B208" s="4"/>
      <c r="K208" s="41">
        <v>40959</v>
      </c>
      <c r="L208" s="40">
        <v>9391</v>
      </c>
    </row>
    <row r="209" spans="2:12">
      <c r="B209" s="4"/>
      <c r="K209" s="41">
        <v>40959</v>
      </c>
      <c r="L209" s="40">
        <v>10144</v>
      </c>
    </row>
    <row r="210" spans="2:12">
      <c r="B210" s="4"/>
      <c r="K210" s="41">
        <v>40988</v>
      </c>
      <c r="L210" s="40">
        <v>7978</v>
      </c>
    </row>
    <row r="211" spans="2:12">
      <c r="B211" s="4"/>
      <c r="K211" s="41">
        <v>40988</v>
      </c>
      <c r="L211" s="40">
        <v>6128</v>
      </c>
    </row>
    <row r="212" spans="2:12">
      <c r="B212" s="4"/>
      <c r="K212" s="41">
        <v>40988</v>
      </c>
      <c r="L212" s="40">
        <v>8720</v>
      </c>
    </row>
    <row r="213" spans="2:12">
      <c r="B213" s="4"/>
      <c r="K213" s="41">
        <v>40987</v>
      </c>
      <c r="L213" s="40">
        <v>5833</v>
      </c>
    </row>
    <row r="214" spans="2:12">
      <c r="B214" s="4"/>
      <c r="K214" s="41">
        <v>41019</v>
      </c>
      <c r="L214" s="40">
        <v>10764</v>
      </c>
    </row>
    <row r="215" spans="2:12">
      <c r="B215" s="4"/>
      <c r="K215" s="41">
        <v>41019</v>
      </c>
      <c r="L215" s="40">
        <v>8933</v>
      </c>
    </row>
    <row r="216" spans="2:12">
      <c r="B216" s="4"/>
      <c r="K216" s="41">
        <v>41018</v>
      </c>
      <c r="L216" s="40">
        <v>7569</v>
      </c>
    </row>
    <row r="217" spans="2:12">
      <c r="B217" s="4"/>
      <c r="K217" s="41">
        <v>41049</v>
      </c>
      <c r="L217" s="40">
        <v>9090</v>
      </c>
    </row>
    <row r="218" spans="2:12">
      <c r="B218" s="4"/>
      <c r="K218" s="41">
        <v>41049</v>
      </c>
      <c r="L218" s="40">
        <v>5274</v>
      </c>
    </row>
    <row r="219" spans="2:12">
      <c r="B219" s="4"/>
      <c r="K219" s="41">
        <v>41049</v>
      </c>
      <c r="L219" s="40">
        <v>9259</v>
      </c>
    </row>
    <row r="220" spans="2:12">
      <c r="B220" s="4"/>
      <c r="K220" s="41">
        <v>41048</v>
      </c>
      <c r="L220" s="40">
        <v>9100</v>
      </c>
    </row>
    <row r="221" spans="2:12">
      <c r="B221" s="4"/>
      <c r="K221" s="41">
        <v>41048</v>
      </c>
      <c r="L221" s="40">
        <v>6589</v>
      </c>
    </row>
    <row r="222" spans="2:12">
      <c r="B222" s="4"/>
      <c r="K222" s="41">
        <v>41048</v>
      </c>
      <c r="L222" s="40">
        <v>5819</v>
      </c>
    </row>
    <row r="223" spans="2:12">
      <c r="B223" s="4"/>
      <c r="K223" s="41">
        <v>41048</v>
      </c>
      <c r="L223" s="40">
        <v>11090</v>
      </c>
    </row>
    <row r="224" spans="2:12">
      <c r="B224" s="4"/>
      <c r="K224" s="41">
        <v>41048</v>
      </c>
      <c r="L224" s="40">
        <v>11189</v>
      </c>
    </row>
    <row r="225" spans="2:12">
      <c r="B225" s="4"/>
      <c r="K225" s="41">
        <v>41048</v>
      </c>
      <c r="L225" s="40">
        <v>6381</v>
      </c>
    </row>
    <row r="226" spans="2:12">
      <c r="B226" s="4"/>
      <c r="K226" s="41">
        <v>41048</v>
      </c>
      <c r="L226" s="40">
        <v>5912</v>
      </c>
    </row>
    <row r="227" spans="2:12">
      <c r="B227" s="4"/>
      <c r="K227" s="41">
        <v>41048</v>
      </c>
      <c r="L227" s="40">
        <v>7001</v>
      </c>
    </row>
    <row r="228" spans="2:12">
      <c r="B228" s="4"/>
      <c r="K228" s="41">
        <v>41080</v>
      </c>
      <c r="L228" s="40">
        <v>11446</v>
      </c>
    </row>
    <row r="229" spans="2:12">
      <c r="B229" s="4"/>
      <c r="K229" s="41">
        <v>41080</v>
      </c>
      <c r="L229" s="40">
        <v>12770</v>
      </c>
    </row>
    <row r="230" spans="2:12">
      <c r="B230" s="4"/>
      <c r="K230" s="41">
        <v>41079</v>
      </c>
      <c r="L230" s="40">
        <v>9912</v>
      </c>
    </row>
    <row r="231" spans="2:12">
      <c r="B231" s="4"/>
      <c r="K231" s="41">
        <v>41110</v>
      </c>
      <c r="L231" s="40">
        <v>9718</v>
      </c>
    </row>
    <row r="232" spans="2:12">
      <c r="B232" s="4"/>
      <c r="K232" s="41">
        <v>41110</v>
      </c>
      <c r="L232" s="40">
        <v>7070</v>
      </c>
    </row>
    <row r="233" spans="2:12">
      <c r="B233" s="4"/>
      <c r="K233" s="41">
        <v>41141</v>
      </c>
      <c r="L233" s="40">
        <v>9407</v>
      </c>
    </row>
    <row r="234" spans="2:12">
      <c r="B234" s="4"/>
      <c r="K234" s="41">
        <v>41141</v>
      </c>
      <c r="L234" s="40">
        <v>5347</v>
      </c>
    </row>
    <row r="235" spans="2:12">
      <c r="B235" s="4"/>
      <c r="K235" s="41">
        <v>41141</v>
      </c>
      <c r="L235" s="40">
        <v>6091</v>
      </c>
    </row>
    <row r="236" spans="2:12">
      <c r="B236" s="4"/>
      <c r="K236" s="41">
        <v>41140</v>
      </c>
      <c r="L236" s="40">
        <v>11546</v>
      </c>
    </row>
    <row r="237" spans="2:12">
      <c r="B237" s="4"/>
      <c r="K237" s="41">
        <v>41172</v>
      </c>
      <c r="L237" s="40">
        <v>8265</v>
      </c>
    </row>
    <row r="238" spans="2:12">
      <c r="B238" s="4"/>
      <c r="K238" s="41">
        <v>41202</v>
      </c>
      <c r="L238" s="40">
        <v>12857</v>
      </c>
    </row>
    <row r="239" spans="2:12">
      <c r="B239" s="4"/>
      <c r="K239" s="41">
        <v>41201</v>
      </c>
      <c r="L239" s="40">
        <v>10278</v>
      </c>
    </row>
    <row r="240" spans="2:12">
      <c r="B240" s="4"/>
      <c r="K240" s="41">
        <v>41202</v>
      </c>
      <c r="L240" s="40">
        <v>10970</v>
      </c>
    </row>
    <row r="241" spans="2:12">
      <c r="B241" s="4"/>
      <c r="K241" s="41">
        <v>41202</v>
      </c>
      <c r="L241" s="40">
        <v>9903</v>
      </c>
    </row>
    <row r="242" spans="2:12">
      <c r="B242" s="4"/>
      <c r="K242" s="41">
        <v>41202</v>
      </c>
      <c r="L242" s="40">
        <v>9284</v>
      </c>
    </row>
    <row r="243" spans="2:12">
      <c r="B243" s="4"/>
      <c r="K243" s="41">
        <v>41201</v>
      </c>
      <c r="L243" s="40">
        <v>12471</v>
      </c>
    </row>
    <row r="244" spans="2:12">
      <c r="B244" s="4"/>
      <c r="K244" s="41">
        <v>41233</v>
      </c>
      <c r="L244" s="40">
        <v>6176</v>
      </c>
    </row>
    <row r="245" spans="2:12">
      <c r="B245" s="4"/>
      <c r="K245" s="41">
        <v>41233</v>
      </c>
      <c r="L245" s="40">
        <v>11627</v>
      </c>
    </row>
    <row r="246" spans="2:12">
      <c r="B246" s="4"/>
      <c r="K246" s="41">
        <v>41233</v>
      </c>
      <c r="L246" s="40">
        <v>8277</v>
      </c>
    </row>
    <row r="247" spans="2:12">
      <c r="B247" s="4"/>
      <c r="K247" s="41">
        <v>41263</v>
      </c>
      <c r="L247" s="40">
        <v>8514</v>
      </c>
    </row>
    <row r="248" spans="2:12">
      <c r="B248" s="4"/>
      <c r="K248" s="41">
        <v>41263</v>
      </c>
      <c r="L248" s="40">
        <v>11820</v>
      </c>
    </row>
    <row r="249" spans="2:12">
      <c r="B249" s="4"/>
      <c r="K249" s="41">
        <v>41263</v>
      </c>
      <c r="L249" s="40">
        <v>12193</v>
      </c>
    </row>
    <row r="250" spans="2:12">
      <c r="B250" s="4"/>
      <c r="K250" s="41">
        <v>41262</v>
      </c>
      <c r="L250" s="40">
        <v>12437</v>
      </c>
    </row>
    <row r="251" spans="2:12">
      <c r="B251" s="4"/>
      <c r="K251" s="41">
        <v>41263</v>
      </c>
      <c r="L251" s="40">
        <v>7547</v>
      </c>
    </row>
    <row r="252" spans="2:12">
      <c r="B252" s="4"/>
      <c r="K252" s="41">
        <v>41263</v>
      </c>
      <c r="L252" s="40">
        <v>11011</v>
      </c>
    </row>
    <row r="253" spans="2:12">
      <c r="B253" s="4"/>
      <c r="K253" s="41">
        <v>41294</v>
      </c>
      <c r="L253" s="40">
        <v>7926</v>
      </c>
    </row>
    <row r="254" spans="2:12">
      <c r="B254" s="4"/>
      <c r="K254" s="41">
        <v>41294</v>
      </c>
      <c r="L254" s="40">
        <v>10953</v>
      </c>
    </row>
    <row r="255" spans="2:12">
      <c r="B255" s="4"/>
      <c r="K255" s="41">
        <v>41294</v>
      </c>
      <c r="L255" s="40">
        <v>8724</v>
      </c>
    </row>
    <row r="256" spans="2:12">
      <c r="B256" s="4"/>
      <c r="K256" s="41">
        <v>41293</v>
      </c>
      <c r="L256" s="40">
        <v>12922</v>
      </c>
    </row>
    <row r="257" spans="2:12">
      <c r="B257" s="4"/>
      <c r="K257" s="41">
        <v>41325</v>
      </c>
      <c r="L257" s="40">
        <v>12282</v>
      </c>
    </row>
    <row r="258" spans="2:12">
      <c r="B258" s="4"/>
      <c r="K258" s="41">
        <v>41325</v>
      </c>
      <c r="L258" s="40">
        <v>11036</v>
      </c>
    </row>
    <row r="259" spans="2:12">
      <c r="B259" s="4"/>
      <c r="K259" s="41">
        <v>41325</v>
      </c>
      <c r="L259" s="40">
        <v>8294</v>
      </c>
    </row>
    <row r="260" spans="2:12">
      <c r="B260" s="4"/>
      <c r="K260" s="41">
        <v>41353</v>
      </c>
      <c r="L260" s="40">
        <v>8399</v>
      </c>
    </row>
    <row r="261" spans="2:12">
      <c r="B261" s="4"/>
      <c r="K261" s="41">
        <v>41353</v>
      </c>
      <c r="L261" s="40">
        <v>11345</v>
      </c>
    </row>
    <row r="262" spans="2:12">
      <c r="B262" s="4"/>
      <c r="K262" s="41">
        <v>41353</v>
      </c>
      <c r="L262" s="40">
        <v>9464</v>
      </c>
    </row>
    <row r="263" spans="2:12">
      <c r="B263" s="4"/>
      <c r="K263" s="41">
        <v>41352</v>
      </c>
      <c r="L263" s="40">
        <v>12828</v>
      </c>
    </row>
    <row r="264" spans="2:12">
      <c r="B264" s="4"/>
      <c r="K264" s="41">
        <v>41384</v>
      </c>
      <c r="L264" s="40">
        <v>11560</v>
      </c>
    </row>
    <row r="265" spans="2:12">
      <c r="B265" s="4"/>
      <c r="K265" s="41">
        <v>41384</v>
      </c>
      <c r="L265" s="40">
        <v>9095</v>
      </c>
    </row>
    <row r="266" spans="2:12">
      <c r="B266" s="4"/>
      <c r="K266" s="41">
        <v>41383</v>
      </c>
      <c r="L266" s="40">
        <v>12380</v>
      </c>
    </row>
    <row r="267" spans="2:12">
      <c r="B267" s="4"/>
      <c r="K267" s="41">
        <v>41414</v>
      </c>
      <c r="L267" s="40">
        <v>12581</v>
      </c>
    </row>
    <row r="268" spans="2:12">
      <c r="B268" s="4"/>
      <c r="K268" s="41">
        <v>41414</v>
      </c>
      <c r="L268" s="40">
        <v>9139</v>
      </c>
    </row>
    <row r="269" spans="2:12">
      <c r="B269" s="4"/>
      <c r="K269" s="41">
        <v>41414</v>
      </c>
      <c r="L269" s="40">
        <v>7020</v>
      </c>
    </row>
    <row r="270" spans="2:12">
      <c r="B270" s="4"/>
      <c r="K270" s="41">
        <v>41413</v>
      </c>
      <c r="L270" s="40">
        <v>8890</v>
      </c>
    </row>
    <row r="271" spans="2:12">
      <c r="B271" s="4"/>
      <c r="K271" s="41">
        <v>41413</v>
      </c>
      <c r="L271" s="40">
        <v>9626</v>
      </c>
    </row>
    <row r="272" spans="2:12">
      <c r="B272" s="4"/>
      <c r="K272" s="41">
        <v>41413</v>
      </c>
      <c r="L272" s="40">
        <v>12037</v>
      </c>
    </row>
    <row r="273" spans="2:12">
      <c r="B273" s="4"/>
      <c r="K273" s="41">
        <v>41413</v>
      </c>
      <c r="L273" s="40">
        <v>5942</v>
      </c>
    </row>
    <row r="274" spans="2:12">
      <c r="B274" s="4"/>
      <c r="K274" s="41">
        <v>41413</v>
      </c>
      <c r="L274" s="40">
        <v>7584</v>
      </c>
    </row>
    <row r="275" spans="2:12">
      <c r="B275" s="4"/>
      <c r="K275" s="41">
        <v>41413</v>
      </c>
      <c r="L275" s="40">
        <v>11379</v>
      </c>
    </row>
    <row r="276" spans="2:12">
      <c r="B276" s="4"/>
      <c r="K276" s="41">
        <v>41413</v>
      </c>
      <c r="L276" s="40">
        <v>9679</v>
      </c>
    </row>
    <row r="277" spans="2:12">
      <c r="B277" s="4"/>
      <c r="K277" s="41">
        <v>41413</v>
      </c>
      <c r="L277" s="40">
        <v>12283</v>
      </c>
    </row>
    <row r="278" spans="2:12">
      <c r="B278" s="4"/>
      <c r="K278" s="41">
        <v>41445</v>
      </c>
      <c r="L278" s="40">
        <v>10108</v>
      </c>
    </row>
    <row r="279" spans="2:12">
      <c r="B279" s="4"/>
      <c r="K279" s="41">
        <v>41445</v>
      </c>
      <c r="L279" s="40">
        <v>9205</v>
      </c>
    </row>
    <row r="280" spans="2:12">
      <c r="B280" s="4"/>
      <c r="K280" s="41">
        <v>41444</v>
      </c>
      <c r="L280" s="40">
        <v>6088</v>
      </c>
    </row>
    <row r="281" spans="2:12">
      <c r="B281" s="4"/>
      <c r="K281" s="41">
        <v>41475</v>
      </c>
      <c r="L281" s="40">
        <v>10579</v>
      </c>
    </row>
    <row r="282" spans="2:12">
      <c r="B282" s="4"/>
      <c r="K282" s="41">
        <v>41475</v>
      </c>
      <c r="L282" s="40">
        <v>10620</v>
      </c>
    </row>
    <row r="283" spans="2:12">
      <c r="B283" s="4"/>
      <c r="K283" s="41">
        <v>41506</v>
      </c>
      <c r="L283" s="40">
        <v>11087</v>
      </c>
    </row>
    <row r="284" spans="2:12">
      <c r="B284" s="4"/>
      <c r="K284" s="41">
        <v>41506</v>
      </c>
      <c r="L284" s="40">
        <v>12688</v>
      </c>
    </row>
    <row r="285" spans="2:12">
      <c r="B285" s="4"/>
      <c r="K285" s="41">
        <v>41506</v>
      </c>
      <c r="L285" s="40">
        <v>11452</v>
      </c>
    </row>
    <row r="286" spans="2:12">
      <c r="B286" s="4"/>
      <c r="K286" s="41">
        <v>41505</v>
      </c>
      <c r="L286" s="40">
        <v>5359</v>
      </c>
    </row>
    <row r="287" spans="2:12">
      <c r="B287" s="4"/>
      <c r="K287" s="41">
        <v>41537</v>
      </c>
      <c r="L287" s="40">
        <v>9348</v>
      </c>
    </row>
    <row r="288" spans="2:12">
      <c r="B288" s="4"/>
      <c r="K288" s="41">
        <v>41567</v>
      </c>
      <c r="L288" s="40">
        <v>10035</v>
      </c>
    </row>
    <row r="289" spans="2:12">
      <c r="B289" s="4"/>
      <c r="K289" s="41">
        <v>41566</v>
      </c>
      <c r="L289" s="40">
        <v>11522</v>
      </c>
    </row>
    <row r="290" spans="2:12">
      <c r="B290" s="4"/>
      <c r="K290" s="41">
        <v>41567</v>
      </c>
      <c r="L290" s="40">
        <v>12175</v>
      </c>
    </row>
    <row r="291" spans="2:12">
      <c r="B291" s="4"/>
      <c r="K291" s="41">
        <v>41567</v>
      </c>
      <c r="L291" s="40">
        <v>5572</v>
      </c>
    </row>
    <row r="292" spans="2:12">
      <c r="B292" s="4"/>
      <c r="K292" s="41">
        <v>41567</v>
      </c>
      <c r="L292" s="40">
        <v>11740</v>
      </c>
    </row>
    <row r="293" spans="2:12">
      <c r="B293" s="4"/>
      <c r="K293" s="41">
        <v>41566</v>
      </c>
      <c r="L293" s="40">
        <v>6182</v>
      </c>
    </row>
    <row r="294" spans="2:12">
      <c r="B294" s="4"/>
      <c r="K294" s="41">
        <v>41598</v>
      </c>
      <c r="L294" s="40">
        <v>6135</v>
      </c>
    </row>
    <row r="295" spans="2:12">
      <c r="B295" s="4"/>
      <c r="K295" s="41">
        <v>41598</v>
      </c>
      <c r="L295" s="40">
        <v>6361</v>
      </c>
    </row>
    <row r="296" spans="2:12">
      <c r="B296" s="4"/>
      <c r="K296" s="41">
        <v>41598</v>
      </c>
      <c r="L296" s="40">
        <v>12169</v>
      </c>
    </row>
    <row r="297" spans="2:12">
      <c r="B297" s="4"/>
      <c r="K297" s="41">
        <v>41628</v>
      </c>
      <c r="L297" s="40">
        <v>9685</v>
      </c>
    </row>
    <row r="298" spans="2:12">
      <c r="B298" s="4"/>
      <c r="K298" s="41">
        <v>41628</v>
      </c>
      <c r="L298" s="40">
        <v>8210</v>
      </c>
    </row>
    <row r="299" spans="2:12">
      <c r="B299" s="4"/>
      <c r="K299" s="41">
        <v>41628</v>
      </c>
      <c r="L299" s="40">
        <v>8157</v>
      </c>
    </row>
    <row r="300" spans="2:12">
      <c r="B300" s="4"/>
      <c r="K300" s="41">
        <v>41627</v>
      </c>
      <c r="L300" s="40">
        <v>9696</v>
      </c>
    </row>
    <row r="301" spans="2:12">
      <c r="B301" s="4"/>
      <c r="K301" s="41">
        <v>41628</v>
      </c>
      <c r="L301" s="40">
        <v>12785</v>
      </c>
    </row>
    <row r="302" spans="2:12">
      <c r="B302" s="4"/>
      <c r="K302" s="41">
        <v>41628</v>
      </c>
      <c r="L302" s="40">
        <v>7393</v>
      </c>
    </row>
    <row r="303" spans="2:12">
      <c r="B303" s="4"/>
      <c r="K303" s="41">
        <v>41659</v>
      </c>
      <c r="L303" s="40">
        <v>11887</v>
      </c>
    </row>
    <row r="304" spans="2:12">
      <c r="B304" s="4"/>
      <c r="K304" s="41">
        <v>41659</v>
      </c>
      <c r="L304" s="40">
        <v>10487</v>
      </c>
    </row>
    <row r="305" spans="2:12">
      <c r="B305" s="4"/>
      <c r="K305" s="41">
        <v>41659</v>
      </c>
      <c r="L305" s="40">
        <v>11818</v>
      </c>
    </row>
    <row r="306" spans="2:12">
      <c r="B306" s="4"/>
      <c r="K306" s="41">
        <v>41658</v>
      </c>
      <c r="L306" s="40">
        <v>11286</v>
      </c>
    </row>
    <row r="307" spans="2:12">
      <c r="B307" s="4"/>
      <c r="K307" s="41">
        <v>41690</v>
      </c>
      <c r="L307" s="40">
        <v>11735</v>
      </c>
    </row>
    <row r="308" spans="2:12">
      <c r="B308" s="4"/>
      <c r="K308" s="41">
        <v>41690</v>
      </c>
      <c r="L308" s="40">
        <v>5310</v>
      </c>
    </row>
    <row r="309" spans="2:12">
      <c r="B309" s="4"/>
      <c r="K309" s="41">
        <v>41690</v>
      </c>
      <c r="L309" s="40">
        <v>7239</v>
      </c>
    </row>
    <row r="310" spans="2:12">
      <c r="B310" s="4"/>
      <c r="K310" s="41">
        <v>41718</v>
      </c>
      <c r="L310" s="40">
        <v>8675</v>
      </c>
    </row>
    <row r="311" spans="2:12">
      <c r="B311" s="4"/>
      <c r="K311" s="41">
        <v>41718</v>
      </c>
      <c r="L311" s="40">
        <v>9476</v>
      </c>
    </row>
    <row r="312" spans="2:12">
      <c r="B312" s="4"/>
      <c r="K312" s="41">
        <v>41718</v>
      </c>
      <c r="L312" s="40">
        <v>5725</v>
      </c>
    </row>
    <row r="313" spans="2:12">
      <c r="B313" s="4"/>
      <c r="K313" s="41">
        <v>41717</v>
      </c>
      <c r="L313" s="40">
        <v>12339</v>
      </c>
    </row>
    <row r="314" spans="2:12">
      <c r="B314" s="4"/>
      <c r="K314" s="41">
        <v>41749</v>
      </c>
      <c r="L314" s="40">
        <v>11124</v>
      </c>
    </row>
    <row r="315" spans="2:12">
      <c r="B315" s="4"/>
      <c r="K315" s="41">
        <v>41749</v>
      </c>
      <c r="L315" s="40">
        <v>8093</v>
      </c>
    </row>
    <row r="316" spans="2:12">
      <c r="B316" s="4"/>
      <c r="K316" s="41">
        <v>41748</v>
      </c>
      <c r="L316" s="40">
        <v>8027</v>
      </c>
    </row>
    <row r="317" spans="2:12">
      <c r="B317" s="4"/>
      <c r="K317" s="41">
        <v>41779</v>
      </c>
      <c r="L317" s="40">
        <v>12139</v>
      </c>
    </row>
    <row r="318" spans="2:12">
      <c r="B318" s="4"/>
      <c r="K318" s="41">
        <v>41779</v>
      </c>
      <c r="L318" s="40">
        <v>12527</v>
      </c>
    </row>
    <row r="319" spans="2:12">
      <c r="B319" s="4"/>
      <c r="K319" s="41">
        <v>41779</v>
      </c>
      <c r="L319" s="40">
        <v>12745</v>
      </c>
    </row>
    <row r="320" spans="2:12">
      <c r="B320" s="4"/>
      <c r="K320" s="41">
        <v>41778</v>
      </c>
      <c r="L320" s="40">
        <v>8117</v>
      </c>
    </row>
    <row r="321" spans="2:12">
      <c r="B321" s="4"/>
      <c r="K321" s="41">
        <v>41778</v>
      </c>
      <c r="L321" s="40">
        <v>10435</v>
      </c>
    </row>
    <row r="322" spans="2:12">
      <c r="B322" s="4"/>
      <c r="K322" s="41">
        <v>41778</v>
      </c>
      <c r="L322" s="40">
        <v>10699</v>
      </c>
    </row>
    <row r="323" spans="2:12">
      <c r="B323" s="4"/>
      <c r="K323" s="41">
        <v>41778</v>
      </c>
      <c r="L323" s="40">
        <v>5346</v>
      </c>
    </row>
    <row r="324" spans="2:12">
      <c r="B324" s="4"/>
      <c r="K324" s="41">
        <v>41778</v>
      </c>
      <c r="L324" s="40">
        <v>7222</v>
      </c>
    </row>
    <row r="325" spans="2:12">
      <c r="B325" s="4"/>
      <c r="K325" s="41">
        <v>41778</v>
      </c>
      <c r="L325" s="40">
        <v>12502</v>
      </c>
    </row>
    <row r="326" spans="2:12">
      <c r="B326" s="4"/>
      <c r="K326" s="41">
        <v>41778</v>
      </c>
      <c r="L326" s="40">
        <v>6887</v>
      </c>
    </row>
    <row r="327" spans="2:12">
      <c r="B327" s="4"/>
      <c r="K327" s="41">
        <v>41778</v>
      </c>
      <c r="L327" s="40">
        <v>12816</v>
      </c>
    </row>
    <row r="328" spans="2:12">
      <c r="B328" s="4"/>
      <c r="K328" s="41">
        <v>41810</v>
      </c>
      <c r="L328" s="40">
        <v>5594</v>
      </c>
    </row>
    <row r="329" spans="2:12">
      <c r="B329" s="4"/>
      <c r="K329" s="41">
        <v>41810</v>
      </c>
      <c r="L329" s="40">
        <v>5197</v>
      </c>
    </row>
    <row r="330" spans="2:12">
      <c r="B330" s="4"/>
      <c r="K330" s="41">
        <v>41809</v>
      </c>
      <c r="L330" s="40">
        <v>7456</v>
      </c>
    </row>
    <row r="331" spans="2:12">
      <c r="B331" s="4"/>
      <c r="K331" s="41">
        <v>41840</v>
      </c>
      <c r="L331" s="40">
        <v>9110</v>
      </c>
    </row>
    <row r="332" spans="2:12">
      <c r="B332" s="4"/>
      <c r="K332" s="41">
        <v>41840</v>
      </c>
      <c r="L332" s="40">
        <v>5773</v>
      </c>
    </row>
    <row r="333" spans="2:12">
      <c r="B333" s="4"/>
      <c r="K333" s="41">
        <v>41871</v>
      </c>
      <c r="L333" s="40">
        <v>10025</v>
      </c>
    </row>
    <row r="334" spans="2:12">
      <c r="B334" s="4"/>
      <c r="K334" s="41">
        <v>41871</v>
      </c>
      <c r="L334" s="40">
        <v>11352</v>
      </c>
    </row>
    <row r="335" spans="2:12">
      <c r="B335" s="4"/>
      <c r="K335" s="41">
        <v>41871</v>
      </c>
      <c r="L335" s="40">
        <v>12556</v>
      </c>
    </row>
    <row r="336" spans="2:12">
      <c r="B336" s="4"/>
      <c r="K336" s="41">
        <v>41870</v>
      </c>
      <c r="L336" s="40">
        <v>8186</v>
      </c>
    </row>
    <row r="337" spans="2:12">
      <c r="B337" s="4"/>
      <c r="K337" s="41">
        <v>41902</v>
      </c>
      <c r="L337" s="40">
        <v>7396</v>
      </c>
    </row>
    <row r="338" spans="2:12">
      <c r="B338" s="4"/>
      <c r="K338" s="41">
        <v>41932</v>
      </c>
      <c r="L338" s="40">
        <v>8270</v>
      </c>
    </row>
    <row r="339" spans="2:12">
      <c r="B339" s="4"/>
      <c r="K339" s="41">
        <v>41931</v>
      </c>
      <c r="L339" s="40">
        <v>11469</v>
      </c>
    </row>
    <row r="340" spans="2:12">
      <c r="B340" s="4"/>
      <c r="K340" s="41">
        <v>41932</v>
      </c>
      <c r="L340" s="40">
        <v>6716</v>
      </c>
    </row>
    <row r="341" spans="2:12">
      <c r="B341" s="4"/>
      <c r="K341" s="41">
        <v>41932</v>
      </c>
      <c r="L341" s="40">
        <v>5344</v>
      </c>
    </row>
    <row r="342" spans="2:12">
      <c r="B342" s="4"/>
      <c r="K342" s="41">
        <v>41932</v>
      </c>
      <c r="L342" s="40">
        <v>10158</v>
      </c>
    </row>
    <row r="343" spans="2:12">
      <c r="B343" s="4"/>
      <c r="K343" s="41">
        <v>41931</v>
      </c>
      <c r="L343" s="40">
        <v>10508</v>
      </c>
    </row>
    <row r="344" spans="2:12">
      <c r="B344" s="4"/>
      <c r="K344" s="41">
        <v>41963</v>
      </c>
      <c r="L344" s="40">
        <v>12493</v>
      </c>
    </row>
    <row r="345" spans="2:12">
      <c r="B345" s="4"/>
      <c r="K345" s="41">
        <v>41963</v>
      </c>
      <c r="L345" s="40">
        <v>8335</v>
      </c>
    </row>
    <row r="346" spans="2:12">
      <c r="B346" s="4"/>
      <c r="K346" s="41">
        <v>41963</v>
      </c>
      <c r="L346" s="40">
        <v>9610</v>
      </c>
    </row>
    <row r="347" spans="2:12">
      <c r="B347" s="4"/>
      <c r="K347" s="41">
        <v>41993</v>
      </c>
      <c r="L347" s="40">
        <v>5189</v>
      </c>
    </row>
    <row r="348" spans="2:12">
      <c r="B348" s="4"/>
      <c r="K348" s="41">
        <v>41993</v>
      </c>
      <c r="L348" s="40">
        <v>6575</v>
      </c>
    </row>
    <row r="349" spans="2:12">
      <c r="K349" s="41">
        <v>41993</v>
      </c>
      <c r="L349" s="40">
        <v>5925</v>
      </c>
    </row>
    <row r="350" spans="2:12">
      <c r="K350" s="41">
        <v>41992</v>
      </c>
      <c r="L350" s="40">
        <v>9067</v>
      </c>
    </row>
    <row r="351" spans="2:12">
      <c r="K351" s="41">
        <v>41993</v>
      </c>
      <c r="L351" s="40">
        <v>5762</v>
      </c>
    </row>
    <row r="352" spans="2:12">
      <c r="K352" s="41">
        <v>41993</v>
      </c>
      <c r="L352" s="40">
        <v>11998</v>
      </c>
    </row>
    <row r="353" spans="11:12">
      <c r="K353" s="41">
        <v>42024</v>
      </c>
      <c r="L353" s="40">
        <v>8041</v>
      </c>
    </row>
    <row r="354" spans="11:12">
      <c r="K354" s="41">
        <v>42024</v>
      </c>
      <c r="L354" s="40">
        <v>12429</v>
      </c>
    </row>
    <row r="355" spans="11:12">
      <c r="K355" s="41">
        <v>42024</v>
      </c>
      <c r="L355" s="40">
        <v>8197</v>
      </c>
    </row>
    <row r="356" spans="11:12">
      <c r="K356" s="41">
        <v>42023</v>
      </c>
      <c r="L356" s="40">
        <v>7234</v>
      </c>
    </row>
    <row r="357" spans="11:12">
      <c r="K357" s="41">
        <v>42055</v>
      </c>
      <c r="L357" s="40">
        <v>7455</v>
      </c>
    </row>
    <row r="358" spans="11:12">
      <c r="K358" s="41">
        <v>42055</v>
      </c>
      <c r="L358" s="40">
        <v>12807</v>
      </c>
    </row>
    <row r="359" spans="11:12">
      <c r="K359" s="41">
        <v>42055</v>
      </c>
      <c r="L359" s="40">
        <v>11572</v>
      </c>
    </row>
    <row r="360" spans="11:12">
      <c r="K360" s="41">
        <v>42083</v>
      </c>
      <c r="L360" s="40">
        <v>6137</v>
      </c>
    </row>
    <row r="361" spans="11:12">
      <c r="K361" s="41">
        <v>42083</v>
      </c>
      <c r="L361" s="40">
        <v>12037</v>
      </c>
    </row>
    <row r="362" spans="11:12">
      <c r="K362" s="41">
        <v>42083</v>
      </c>
      <c r="L362" s="40">
        <v>11241</v>
      </c>
    </row>
    <row r="363" spans="11:12">
      <c r="K363" s="41">
        <v>42082</v>
      </c>
      <c r="L363" s="40">
        <v>10186</v>
      </c>
    </row>
    <row r="364" spans="11:12">
      <c r="K364" s="41">
        <v>42114</v>
      </c>
      <c r="L364" s="40">
        <v>12402</v>
      </c>
    </row>
    <row r="365" spans="11:12">
      <c r="K365" s="41">
        <v>42114</v>
      </c>
      <c r="L365" s="40">
        <v>7071</v>
      </c>
    </row>
    <row r="366" spans="11:12">
      <c r="K366" s="41">
        <v>42113</v>
      </c>
      <c r="L366" s="40">
        <v>5031</v>
      </c>
    </row>
    <row r="367" spans="11:12">
      <c r="K367" s="41">
        <v>42144</v>
      </c>
      <c r="L367" s="40">
        <v>12923</v>
      </c>
    </row>
    <row r="368" spans="11:12">
      <c r="K368" s="41">
        <v>42144</v>
      </c>
      <c r="L368" s="40">
        <v>7361</v>
      </c>
    </row>
    <row r="369" spans="11:12">
      <c r="K369" s="41">
        <v>42144</v>
      </c>
      <c r="L369" s="40">
        <v>7445</v>
      </c>
    </row>
    <row r="370" spans="11:12">
      <c r="K370" s="41">
        <v>42143</v>
      </c>
      <c r="L370" s="40">
        <v>7992</v>
      </c>
    </row>
    <row r="371" spans="11:12">
      <c r="K371" s="41">
        <v>42143</v>
      </c>
      <c r="L371" s="40">
        <v>7346</v>
      </c>
    </row>
    <row r="372" spans="11:12">
      <c r="K372" s="41">
        <v>42143</v>
      </c>
      <c r="L372" s="40">
        <v>10793</v>
      </c>
    </row>
    <row r="373" spans="11:12">
      <c r="K373" s="41">
        <v>42143</v>
      </c>
      <c r="L373" s="40">
        <v>7188</v>
      </c>
    </row>
    <row r="374" spans="11:12">
      <c r="K374" s="41">
        <v>42143</v>
      </c>
      <c r="L374" s="40">
        <v>5577</v>
      </c>
    </row>
    <row r="375" spans="11:12">
      <c r="K375" s="41">
        <v>42143</v>
      </c>
      <c r="L375" s="40">
        <v>10429</v>
      </c>
    </row>
    <row r="376" spans="11:12">
      <c r="K376" s="41">
        <v>42143</v>
      </c>
      <c r="L376" s="40">
        <v>6226</v>
      </c>
    </row>
    <row r="377" spans="11:12">
      <c r="K377" s="41">
        <v>42143</v>
      </c>
      <c r="L377" s="40">
        <v>6228</v>
      </c>
    </row>
    <row r="378" spans="11:12">
      <c r="K378" s="41">
        <v>42175</v>
      </c>
      <c r="L378" s="40">
        <v>9860</v>
      </c>
    </row>
    <row r="379" spans="11:12">
      <c r="K379" s="41">
        <v>42175</v>
      </c>
      <c r="L379" s="40">
        <v>12395</v>
      </c>
    </row>
    <row r="380" spans="11:12">
      <c r="K380" s="41">
        <v>42174</v>
      </c>
      <c r="L380" s="40">
        <v>5198</v>
      </c>
    </row>
    <row r="381" spans="11:12">
      <c r="K381" s="41">
        <v>42205</v>
      </c>
      <c r="L381" s="40">
        <v>10091</v>
      </c>
    </row>
    <row r="382" spans="11:12">
      <c r="K382" s="41">
        <v>42205</v>
      </c>
      <c r="L382" s="40">
        <v>8563</v>
      </c>
    </row>
    <row r="383" spans="11:12">
      <c r="K383" s="41">
        <v>42236</v>
      </c>
      <c r="L383" s="40">
        <v>7895</v>
      </c>
    </row>
    <row r="384" spans="11:12">
      <c r="K384" s="41">
        <v>42236</v>
      </c>
      <c r="L384" s="40">
        <v>6056</v>
      </c>
    </row>
    <row r="385" spans="11:12">
      <c r="K385" s="41">
        <v>42236</v>
      </c>
      <c r="L385" s="40">
        <v>7477</v>
      </c>
    </row>
    <row r="386" spans="11:12">
      <c r="K386" s="41">
        <v>42235</v>
      </c>
      <c r="L386" s="40">
        <v>5634</v>
      </c>
    </row>
    <row r="387" spans="11:12">
      <c r="K387" s="41">
        <v>42267</v>
      </c>
      <c r="L387" s="40">
        <v>5080</v>
      </c>
    </row>
    <row r="388" spans="11:12">
      <c r="K388" s="41">
        <v>42297</v>
      </c>
      <c r="L388" s="40">
        <v>10362</v>
      </c>
    </row>
    <row r="389" spans="11:12">
      <c r="K389" s="41">
        <v>42296</v>
      </c>
      <c r="L389" s="40">
        <v>8079</v>
      </c>
    </row>
    <row r="390" spans="11:12">
      <c r="K390" s="41">
        <v>42297</v>
      </c>
      <c r="L390" s="40">
        <v>11358</v>
      </c>
    </row>
    <row r="391" spans="11:12">
      <c r="K391" s="41">
        <v>42297</v>
      </c>
      <c r="L391" s="40">
        <v>7638</v>
      </c>
    </row>
    <row r="392" spans="11:12">
      <c r="K392" s="41">
        <v>42297</v>
      </c>
      <c r="L392" s="40">
        <v>11677</v>
      </c>
    </row>
    <row r="393" spans="11:12">
      <c r="K393" s="41">
        <v>42296</v>
      </c>
      <c r="L393" s="40">
        <v>9438</v>
      </c>
    </row>
    <row r="394" spans="11:12">
      <c r="K394" s="41">
        <v>42328</v>
      </c>
      <c r="L394" s="40">
        <v>5525</v>
      </c>
    </row>
    <row r="395" spans="11:12">
      <c r="K395" s="41">
        <v>42328</v>
      </c>
      <c r="L395" s="40">
        <v>8040</v>
      </c>
    </row>
    <row r="396" spans="11:12">
      <c r="K396" s="41">
        <v>42328</v>
      </c>
      <c r="L396" s="40">
        <v>9914</v>
      </c>
    </row>
    <row r="397" spans="11:12">
      <c r="K397" s="41">
        <v>42358</v>
      </c>
      <c r="L397" s="40">
        <v>5438</v>
      </c>
    </row>
    <row r="398" spans="11:12">
      <c r="K398" s="41">
        <v>42358</v>
      </c>
      <c r="L398" s="40">
        <v>7116</v>
      </c>
    </row>
    <row r="399" spans="11:12">
      <c r="K399" s="41">
        <v>42358</v>
      </c>
      <c r="L399" s="40">
        <v>8991</v>
      </c>
    </row>
    <row r="400" spans="11:12">
      <c r="K400" s="41">
        <v>42357</v>
      </c>
      <c r="L400" s="40">
        <v>7843</v>
      </c>
    </row>
    <row r="401" spans="11:12">
      <c r="K401" s="41">
        <v>42358</v>
      </c>
      <c r="L401" s="40">
        <v>12573</v>
      </c>
    </row>
    <row r="402" spans="11:12">
      <c r="K402" s="54">
        <v>42358</v>
      </c>
      <c r="L402" s="55">
        <v>11387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8F03-A9E9-4266-9790-307A29996555}">
  <dimension ref="A1:K30"/>
  <sheetViews>
    <sheetView zoomScaleNormal="100" workbookViewId="0">
      <selection activeCell="F34" sqref="F34"/>
    </sheetView>
  </sheetViews>
  <sheetFormatPr defaultRowHeight="15"/>
  <sheetData>
    <row r="1" spans="1:11">
      <c r="A1" s="30" t="s">
        <v>1766</v>
      </c>
    </row>
    <row r="2" spans="1:11">
      <c r="A2" s="31"/>
    </row>
    <row r="5" spans="1:11">
      <c r="A5" s="19"/>
      <c r="B5" s="21" t="s">
        <v>1767</v>
      </c>
    </row>
    <row r="6" spans="1:11" ht="15" customHeight="1">
      <c r="A6" s="22" t="s">
        <v>558</v>
      </c>
      <c r="B6" s="62">
        <v>1.0000000000000002</v>
      </c>
    </row>
    <row r="7" spans="1:11" ht="15" customHeight="1">
      <c r="A7" s="22" t="s">
        <v>559</v>
      </c>
      <c r="B7" s="62">
        <v>0.66367879739087221</v>
      </c>
    </row>
    <row r="8" spans="1:11" ht="15" customHeight="1">
      <c r="A8" s="22" t="s">
        <v>560</v>
      </c>
      <c r="B8" s="62">
        <v>0.37497355010705979</v>
      </c>
    </row>
    <row r="9" spans="1:11" ht="15" customHeight="1">
      <c r="A9" s="22" t="s">
        <v>561</v>
      </c>
      <c r="B9" s="62">
        <v>0.7704383195188298</v>
      </c>
      <c r="J9" s="63" t="s">
        <v>1768</v>
      </c>
      <c r="K9" s="63" t="s">
        <v>1769</v>
      </c>
    </row>
    <row r="10" spans="1:11" ht="15" customHeight="1">
      <c r="A10" s="22" t="s">
        <v>562</v>
      </c>
      <c r="B10" s="62">
        <v>0.79782358944758436</v>
      </c>
      <c r="J10" s="63" t="s">
        <v>561</v>
      </c>
      <c r="K10" s="63"/>
    </row>
    <row r="11" spans="1:11" ht="15" customHeight="1">
      <c r="A11" s="22" t="s">
        <v>563</v>
      </c>
      <c r="B11" s="62">
        <v>0.55747961788769895</v>
      </c>
      <c r="J11" s="63" t="s">
        <v>564</v>
      </c>
      <c r="K11" s="63"/>
    </row>
    <row r="12" spans="1:11" ht="15" customHeight="1">
      <c r="A12" s="22" t="s">
        <v>564</v>
      </c>
      <c r="B12" s="62">
        <v>0.25052831938686249</v>
      </c>
      <c r="J12" s="63" t="s">
        <v>1770</v>
      </c>
      <c r="K12" s="63"/>
    </row>
    <row r="13" spans="1:11" ht="15" customHeight="1">
      <c r="A13" s="22" t="s">
        <v>565</v>
      </c>
      <c r="B13" s="62">
        <v>0.35041195779381279</v>
      </c>
      <c r="J13" s="63" t="s">
        <v>1771</v>
      </c>
      <c r="K13" s="63"/>
    </row>
    <row r="14" spans="1:11" ht="15" customHeight="1">
      <c r="A14" s="22" t="s">
        <v>566</v>
      </c>
      <c r="B14" s="62">
        <v>0.75180288560136377</v>
      </c>
      <c r="J14" s="63" t="s">
        <v>577</v>
      </c>
      <c r="K14" s="63"/>
    </row>
    <row r="15" spans="1:11" ht="15" customHeight="1">
      <c r="A15" s="22" t="s">
        <v>567</v>
      </c>
      <c r="B15" s="62">
        <v>0.63675178885971329</v>
      </c>
      <c r="J15" s="63" t="s">
        <v>580</v>
      </c>
      <c r="K15" s="63"/>
    </row>
    <row r="16" spans="1:11" ht="15" customHeight="1">
      <c r="A16" s="22" t="s">
        <v>568</v>
      </c>
      <c r="B16" s="62">
        <v>0.75056621762462861</v>
      </c>
      <c r="J16" s="63"/>
      <c r="K16" s="63"/>
    </row>
    <row r="17" spans="1:2" ht="15" customHeight="1">
      <c r="A17" s="22" t="s">
        <v>569</v>
      </c>
      <c r="B17" s="62">
        <v>0.80217651905592124</v>
      </c>
    </row>
    <row r="18" spans="1:2" ht="15" customHeight="1">
      <c r="A18" s="22" t="s">
        <v>570</v>
      </c>
      <c r="B18" s="62">
        <v>0.47062457475215563</v>
      </c>
    </row>
    <row r="19" spans="1:2" ht="15" customHeight="1">
      <c r="A19" s="22" t="s">
        <v>571</v>
      </c>
      <c r="B19" s="62">
        <v>0.84845993014604204</v>
      </c>
    </row>
    <row r="20" spans="1:2" ht="15" customHeight="1">
      <c r="A20" s="22" t="s">
        <v>572</v>
      </c>
      <c r="B20" s="62">
        <v>0.64703050750918933</v>
      </c>
    </row>
    <row r="21" spans="1:2" ht="15" customHeight="1">
      <c r="A21" s="22" t="s">
        <v>573</v>
      </c>
      <c r="B21" s="62">
        <v>0.80786319899277259</v>
      </c>
    </row>
    <row r="22" spans="1:2" ht="15" customHeight="1">
      <c r="A22" s="22" t="s">
        <v>574</v>
      </c>
      <c r="B22" s="62">
        <v>0.85282156410096799</v>
      </c>
    </row>
    <row r="23" spans="1:2" ht="15" customHeight="1">
      <c r="A23" s="22" t="s">
        <v>575</v>
      </c>
      <c r="B23" s="62">
        <v>0.69473971542705892</v>
      </c>
    </row>
    <row r="24" spans="1:2" ht="15" customHeight="1">
      <c r="A24" s="22" t="s">
        <v>576</v>
      </c>
      <c r="B24" s="62">
        <v>0.51241992112118595</v>
      </c>
    </row>
    <row r="25" spans="1:2" ht="15" customHeight="1">
      <c r="A25" s="22" t="s">
        <v>577</v>
      </c>
      <c r="B25" s="62">
        <v>0.67212206378403172</v>
      </c>
    </row>
    <row r="26" spans="1:2" ht="15" customHeight="1">
      <c r="A26" s="22" t="s">
        <v>578</v>
      </c>
      <c r="B26" s="62">
        <v>0.13138020104997994</v>
      </c>
    </row>
    <row r="27" spans="1:2" ht="15" customHeight="1">
      <c r="A27" s="22" t="s">
        <v>579</v>
      </c>
      <c r="B27" s="62">
        <v>0.22706211544382648</v>
      </c>
    </row>
    <row r="28" spans="1:2" ht="15" customHeight="1">
      <c r="A28" s="22" t="s">
        <v>580</v>
      </c>
      <c r="B28" s="62">
        <v>0.16781293054841442</v>
      </c>
    </row>
    <row r="29" spans="1:2" ht="15" customHeight="1">
      <c r="A29" s="22" t="s">
        <v>581</v>
      </c>
      <c r="B29" s="62">
        <v>0.20883888995135502</v>
      </c>
    </row>
    <row r="30" spans="1:2">
      <c r="A30" s="26" t="s">
        <v>582</v>
      </c>
      <c r="B30" s="64">
        <v>0.13086122460669261</v>
      </c>
    </row>
  </sheetData>
  <conditionalFormatting sqref="A6:A30">
    <cfRule type="expression" dxfId="10" priority="1">
      <formula>$B6=$C$4</formula>
    </cfRule>
  </conditionalFormatting>
  <conditionalFormatting sqref="B6:B30">
    <cfRule type="expression" dxfId="9" priority="2">
      <formula>$B6=$C$4</formula>
    </cfRule>
  </conditionalFormatting>
  <conditionalFormatting sqref="B5">
    <cfRule type="expression" dxfId="8" priority="3">
      <formula>B$8=$C$4</formula>
    </cfRule>
  </conditionalFormatting>
  <dataValidations count="1">
    <dataValidation allowBlank="1" showInputMessage="1" showErrorMessage="1" errorTitle="Błąd" error="Proszę wybrać spółki do analizy" promptTitle="Spółki" prompt="Proszę wybrać spółki do analizy" sqref="B3" xr:uid="{428C53E4-FEEE-42AB-8AFD-0CE7E3BEC319}"/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F09E-27D7-4A7A-B2B4-453F8D826AC3}">
  <dimension ref="A1:M30"/>
  <sheetViews>
    <sheetView zoomScaleNormal="100" workbookViewId="0">
      <selection activeCell="J16" sqref="J16"/>
    </sheetView>
  </sheetViews>
  <sheetFormatPr defaultRowHeight="15"/>
  <sheetData>
    <row r="1" spans="1:13">
      <c r="A1" s="30" t="s">
        <v>1766</v>
      </c>
    </row>
    <row r="2" spans="1:13">
      <c r="A2" s="31"/>
    </row>
    <row r="5" spans="1:13">
      <c r="A5" s="19"/>
      <c r="B5" s="21" t="s">
        <v>1767</v>
      </c>
    </row>
    <row r="6" spans="1:13" ht="15" customHeight="1">
      <c r="A6" s="22" t="s">
        <v>558</v>
      </c>
      <c r="B6" s="62">
        <v>1.0000000000000002</v>
      </c>
    </row>
    <row r="7" spans="1:13" ht="15" customHeight="1">
      <c r="A7" s="22" t="s">
        <v>559</v>
      </c>
      <c r="B7" s="62">
        <v>0.66367879739087221</v>
      </c>
    </row>
    <row r="8" spans="1:13" ht="15" customHeight="1">
      <c r="A8" s="22" t="s">
        <v>560</v>
      </c>
      <c r="B8" s="62">
        <v>0.37497355010705979</v>
      </c>
    </row>
    <row r="9" spans="1:13" ht="15" customHeight="1">
      <c r="A9" s="22" t="s">
        <v>561</v>
      </c>
      <c r="B9" s="62">
        <v>0.7704383195188298</v>
      </c>
      <c r="J9" s="63" t="s">
        <v>1768</v>
      </c>
      <c r="K9" s="63" t="s">
        <v>1769</v>
      </c>
      <c r="M9" t="s">
        <v>1772</v>
      </c>
    </row>
    <row r="10" spans="1:13" ht="15" customHeight="1">
      <c r="A10" s="22" t="s">
        <v>562</v>
      </c>
      <c r="B10" s="62">
        <v>0.79782358944758436</v>
      </c>
      <c r="J10" s="63" t="s">
        <v>561</v>
      </c>
      <c r="K10" s="63">
        <f>IFERROR(VLOOKUP(J10,$A$6:$B$30,2,FALSE),"brak danych")</f>
        <v>0.7704383195188298</v>
      </c>
    </row>
    <row r="11" spans="1:13" ht="15" customHeight="1">
      <c r="A11" s="22" t="s">
        <v>563</v>
      </c>
      <c r="B11" s="62">
        <v>0.55747961788769895</v>
      </c>
      <c r="J11" s="63" t="s">
        <v>564</v>
      </c>
      <c r="K11" s="63">
        <f t="shared" ref="K11:K16" si="0">IFERROR(VLOOKUP(J11,$A$6:$B$30,2,FALSE),"brak danych")</f>
        <v>0.25052831938686249</v>
      </c>
    </row>
    <row r="12" spans="1:13" ht="15" customHeight="1">
      <c r="A12" s="22" t="s">
        <v>564</v>
      </c>
      <c r="B12" s="62">
        <v>0.25052831938686249</v>
      </c>
      <c r="J12" s="63" t="s">
        <v>570</v>
      </c>
      <c r="K12" s="63">
        <f t="shared" si="0"/>
        <v>0.47062457475215563</v>
      </c>
    </row>
    <row r="13" spans="1:13" ht="15" customHeight="1">
      <c r="A13" s="22" t="s">
        <v>565</v>
      </c>
      <c r="B13" s="62">
        <v>0.35041195779381279</v>
      </c>
      <c r="J13" s="63" t="s">
        <v>1771</v>
      </c>
      <c r="K13" s="63" t="str">
        <f t="shared" si="0"/>
        <v>brak danych</v>
      </c>
    </row>
    <row r="14" spans="1:13" ht="15" customHeight="1">
      <c r="A14" s="22" t="s">
        <v>566</v>
      </c>
      <c r="B14" s="62">
        <v>0.75180288560136377</v>
      </c>
      <c r="J14" s="63" t="s">
        <v>577</v>
      </c>
      <c r="K14" s="63">
        <f t="shared" si="0"/>
        <v>0.67212206378403172</v>
      </c>
    </row>
    <row r="15" spans="1:13" ht="15" customHeight="1">
      <c r="A15" s="22" t="s">
        <v>567</v>
      </c>
      <c r="B15" s="62">
        <v>0.63675178885971329</v>
      </c>
      <c r="J15" s="63" t="s">
        <v>580</v>
      </c>
      <c r="K15" s="63">
        <f t="shared" si="0"/>
        <v>0.16781293054841442</v>
      </c>
    </row>
    <row r="16" spans="1:13" ht="15" customHeight="1">
      <c r="A16" s="22" t="s">
        <v>568</v>
      </c>
      <c r="B16" s="62">
        <v>0.75056621762462861</v>
      </c>
      <c r="J16" s="63"/>
      <c r="K16" s="63" t="str">
        <f t="shared" si="0"/>
        <v>brak danych</v>
      </c>
    </row>
    <row r="17" spans="1:2" ht="15" customHeight="1">
      <c r="A17" s="22" t="s">
        <v>569</v>
      </c>
      <c r="B17" s="62">
        <v>0.80217651905592124</v>
      </c>
    </row>
    <row r="18" spans="1:2" ht="15" customHeight="1">
      <c r="A18" s="22" t="s">
        <v>570</v>
      </c>
      <c r="B18" s="62">
        <v>0.47062457475215563</v>
      </c>
    </row>
    <row r="19" spans="1:2" ht="15" customHeight="1">
      <c r="A19" s="22" t="s">
        <v>571</v>
      </c>
      <c r="B19" s="62">
        <v>0.84845993014604204</v>
      </c>
    </row>
    <row r="20" spans="1:2" ht="15" customHeight="1">
      <c r="A20" s="22" t="s">
        <v>572</v>
      </c>
      <c r="B20" s="62">
        <v>0.64703050750918933</v>
      </c>
    </row>
    <row r="21" spans="1:2" ht="15" customHeight="1">
      <c r="A21" s="22" t="s">
        <v>573</v>
      </c>
      <c r="B21" s="62">
        <v>0.80786319899277259</v>
      </c>
    </row>
    <row r="22" spans="1:2" ht="15" customHeight="1">
      <c r="A22" s="22" t="s">
        <v>574</v>
      </c>
      <c r="B22" s="62">
        <v>0.85282156410096799</v>
      </c>
    </row>
    <row r="23" spans="1:2" ht="15" customHeight="1">
      <c r="A23" s="22" t="s">
        <v>575</v>
      </c>
      <c r="B23" s="62">
        <v>0.69473971542705892</v>
      </c>
    </row>
    <row r="24" spans="1:2" ht="15" customHeight="1">
      <c r="A24" s="22" t="s">
        <v>576</v>
      </c>
      <c r="B24" s="62">
        <v>0.51241992112118595</v>
      </c>
    </row>
    <row r="25" spans="1:2" ht="15" customHeight="1">
      <c r="A25" s="22" t="s">
        <v>577</v>
      </c>
      <c r="B25" s="62">
        <v>0.67212206378403172</v>
      </c>
    </row>
    <row r="26" spans="1:2" ht="15" customHeight="1">
      <c r="A26" s="22" t="s">
        <v>578</v>
      </c>
      <c r="B26" s="62">
        <v>0.13138020104997994</v>
      </c>
    </row>
    <row r="27" spans="1:2" ht="15" customHeight="1">
      <c r="A27" s="22" t="s">
        <v>579</v>
      </c>
      <c r="B27" s="62">
        <v>0.22706211544382648</v>
      </c>
    </row>
    <row r="28" spans="1:2" ht="15" customHeight="1">
      <c r="A28" s="22" t="s">
        <v>580</v>
      </c>
      <c r="B28" s="62">
        <v>0.16781293054841442</v>
      </c>
    </row>
    <row r="29" spans="1:2" ht="15" customHeight="1">
      <c r="A29" s="22" t="s">
        <v>581</v>
      </c>
      <c r="B29" s="62">
        <v>0.20883888995135502</v>
      </c>
    </row>
    <row r="30" spans="1:2">
      <c r="A30" s="26" t="s">
        <v>582</v>
      </c>
      <c r="B30" s="64">
        <v>0.13086122460669261</v>
      </c>
    </row>
  </sheetData>
  <conditionalFormatting sqref="A6:A30">
    <cfRule type="expression" dxfId="7" priority="2">
      <formula>$B6=$C$4</formula>
    </cfRule>
  </conditionalFormatting>
  <conditionalFormatting sqref="B6:B30">
    <cfRule type="expression" dxfId="6" priority="3">
      <formula>$B6=$C$4</formula>
    </cfRule>
  </conditionalFormatting>
  <conditionalFormatting sqref="B5">
    <cfRule type="expression" dxfId="5" priority="4">
      <formula>B$8=$C$4</formula>
    </cfRule>
  </conditionalFormatting>
  <conditionalFormatting sqref="K10:K16">
    <cfRule type="containsText" dxfId="4" priority="1" operator="containsText" text="brak danych">
      <formula>NOT(ISERROR(SEARCH("brak danych",K10)))</formula>
    </cfRule>
  </conditionalFormatting>
  <dataValidations count="1">
    <dataValidation allowBlank="1" showInputMessage="1" showErrorMessage="1" errorTitle="Błąd" error="Proszę wybrać spółki do analizy" promptTitle="Spółki" prompt="Proszę wybrać spółki do analizy" sqref="B3" xr:uid="{722E4F78-6F95-43A0-B683-95DFDA285A93}"/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91E-511D-47A3-9965-418E6977E7DB}">
  <sheetPr>
    <tabColor rgb="FF92D050"/>
  </sheetPr>
  <dimension ref="A1:AB55"/>
  <sheetViews>
    <sheetView topLeftCell="A9" zoomScaleNormal="100" workbookViewId="0">
      <selection activeCell="C60" sqref="C60"/>
    </sheetView>
  </sheetViews>
  <sheetFormatPr defaultRowHeight="15"/>
  <cols>
    <col min="1" max="1" width="31.28515625" customWidth="1"/>
    <col min="3" max="3" width="12.85546875" customWidth="1"/>
  </cols>
  <sheetData>
    <row r="1" spans="1:28" ht="90">
      <c r="A1" s="120" t="s">
        <v>2089</v>
      </c>
      <c r="B1" s="121" t="s">
        <v>2090</v>
      </c>
      <c r="C1" s="121" t="s">
        <v>2091</v>
      </c>
      <c r="D1" s="121" t="s">
        <v>2094</v>
      </c>
      <c r="E1" s="121" t="s">
        <v>2092</v>
      </c>
      <c r="F1" s="121" t="s">
        <v>2093</v>
      </c>
      <c r="G1" s="121" t="s">
        <v>2095</v>
      </c>
      <c r="I1" s="123" t="s">
        <v>1773</v>
      </c>
      <c r="J1" s="122"/>
    </row>
    <row r="2" spans="1:28">
      <c r="B2" s="125" t="s">
        <v>1774</v>
      </c>
      <c r="C2" s="126" t="s">
        <v>1774</v>
      </c>
      <c r="D2" s="126" t="s">
        <v>1775</v>
      </c>
      <c r="E2" s="126" t="s">
        <v>1774</v>
      </c>
      <c r="F2" s="126" t="s">
        <v>1774</v>
      </c>
      <c r="G2" s="127" t="s">
        <v>1775</v>
      </c>
      <c r="I2" s="128" t="s">
        <v>2096</v>
      </c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16.5" customHeight="1">
      <c r="A3" s="124" t="s">
        <v>2039</v>
      </c>
      <c r="B3" s="124">
        <v>12.5</v>
      </c>
      <c r="C3" s="124">
        <v>15.3</v>
      </c>
      <c r="D3" s="124">
        <v>8.1999999999999993</v>
      </c>
      <c r="E3" s="124">
        <v>7.8</v>
      </c>
      <c r="F3" s="124">
        <v>89</v>
      </c>
      <c r="G3" s="124">
        <v>5.4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spans="1:28" ht="18" customHeight="1">
      <c r="A4" s="124" t="s">
        <v>2040</v>
      </c>
      <c r="B4" s="124">
        <v>10.3</v>
      </c>
      <c r="C4" s="124">
        <v>12.1</v>
      </c>
      <c r="D4" s="124">
        <v>7.4</v>
      </c>
      <c r="E4" s="124">
        <v>8.6</v>
      </c>
      <c r="F4" s="124">
        <v>85</v>
      </c>
      <c r="G4" s="124">
        <v>6</v>
      </c>
      <c r="I4" s="128" t="s">
        <v>2097</v>
      </c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>
      <c r="A5" s="124" t="s">
        <v>2041</v>
      </c>
      <c r="B5" s="124">
        <v>8.4</v>
      </c>
      <c r="C5" s="124">
        <v>14.2</v>
      </c>
      <c r="D5" s="124">
        <v>9.5</v>
      </c>
      <c r="E5" s="124">
        <v>6.5</v>
      </c>
      <c r="F5" s="124">
        <v>82</v>
      </c>
      <c r="G5" s="124">
        <v>4.8</v>
      </c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>
      <c r="A6" s="124" t="s">
        <v>2042</v>
      </c>
      <c r="B6" s="124">
        <v>9.1999999999999993</v>
      </c>
      <c r="C6" s="124">
        <v>13.5</v>
      </c>
      <c r="D6" s="124">
        <v>10.1</v>
      </c>
      <c r="E6" s="124">
        <v>7.1</v>
      </c>
      <c r="F6" s="124">
        <v>87</v>
      </c>
      <c r="G6" s="124">
        <v>6.3</v>
      </c>
      <c r="I6" s="128" t="s">
        <v>2098</v>
      </c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>
      <c r="A7" s="124" t="s">
        <v>2043</v>
      </c>
      <c r="B7" s="124">
        <v>14.7</v>
      </c>
      <c r="C7" s="124">
        <v>16.399999999999999</v>
      </c>
      <c r="D7" s="124">
        <v>7.2</v>
      </c>
      <c r="E7" s="124">
        <v>8.9</v>
      </c>
      <c r="F7" s="124">
        <v>92</v>
      </c>
      <c r="G7" s="124">
        <v>4.5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>
      <c r="A8" s="124" t="s">
        <v>2044</v>
      </c>
      <c r="B8" s="124">
        <v>7.9</v>
      </c>
      <c r="C8" s="124">
        <v>11.8</v>
      </c>
      <c r="D8" s="124">
        <v>10.7</v>
      </c>
      <c r="E8" s="124">
        <v>7.2</v>
      </c>
      <c r="F8" s="124">
        <v>83</v>
      </c>
      <c r="G8" s="124">
        <v>5.9</v>
      </c>
      <c r="I8" s="128" t="s">
        <v>2099</v>
      </c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>
      <c r="A9" s="124" t="s">
        <v>2045</v>
      </c>
      <c r="B9" s="124">
        <v>6.8</v>
      </c>
      <c r="C9" s="124">
        <v>10.4</v>
      </c>
      <c r="D9" s="124">
        <v>11.3</v>
      </c>
      <c r="E9" s="124">
        <v>6.9</v>
      </c>
      <c r="F9" s="124">
        <v>80</v>
      </c>
      <c r="G9" s="124">
        <v>6.5</v>
      </c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>
      <c r="A10" s="124" t="s">
        <v>2046</v>
      </c>
      <c r="B10" s="124">
        <v>12.1</v>
      </c>
      <c r="C10" s="124">
        <v>14.9</v>
      </c>
      <c r="D10" s="124">
        <v>8.5</v>
      </c>
      <c r="E10" s="124">
        <v>7.9</v>
      </c>
      <c r="F10" s="124">
        <v>88</v>
      </c>
      <c r="G10" s="124">
        <v>5</v>
      </c>
      <c r="I10" s="128" t="s">
        <v>2100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>
      <c r="A11" s="124" t="s">
        <v>2047</v>
      </c>
      <c r="B11" s="124">
        <v>11.3</v>
      </c>
      <c r="C11" s="124">
        <v>13.8</v>
      </c>
      <c r="D11" s="124">
        <v>7.7</v>
      </c>
      <c r="E11" s="124">
        <v>8.3000000000000007</v>
      </c>
      <c r="F11" s="124">
        <v>90</v>
      </c>
      <c r="G11" s="124">
        <v>4.5999999999999996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>
      <c r="A12" s="124" t="s">
        <v>2048</v>
      </c>
      <c r="B12" s="124">
        <v>10.7</v>
      </c>
      <c r="C12" s="124">
        <v>14</v>
      </c>
      <c r="D12" s="124">
        <v>9.1</v>
      </c>
      <c r="E12" s="124">
        <v>6.6</v>
      </c>
      <c r="F12" s="124">
        <v>86</v>
      </c>
      <c r="G12" s="124">
        <v>5.8</v>
      </c>
      <c r="I12" s="128" t="s">
        <v>2101</v>
      </c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>
      <c r="A13" s="124" t="s">
        <v>2049</v>
      </c>
      <c r="B13" s="124">
        <v>13.8</v>
      </c>
      <c r="C13" s="124">
        <v>15.2</v>
      </c>
      <c r="D13" s="124">
        <v>7.8</v>
      </c>
      <c r="E13" s="124">
        <v>8.5</v>
      </c>
      <c r="F13" s="124">
        <v>91</v>
      </c>
      <c r="G13" s="124">
        <v>4.9000000000000004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>
      <c r="A14" s="124" t="s">
        <v>2050</v>
      </c>
      <c r="B14" s="124">
        <v>9</v>
      </c>
      <c r="C14" s="124">
        <v>12.5</v>
      </c>
      <c r="D14" s="124">
        <v>10.199999999999999</v>
      </c>
      <c r="E14" s="124">
        <v>7.3</v>
      </c>
      <c r="F14" s="124">
        <v>84</v>
      </c>
      <c r="G14" s="124">
        <v>6.4</v>
      </c>
    </row>
    <row r="15" spans="1:28">
      <c r="A15" s="124" t="s">
        <v>2051</v>
      </c>
      <c r="B15" s="124">
        <v>11.9</v>
      </c>
      <c r="C15" s="124">
        <v>14.7</v>
      </c>
      <c r="D15" s="124">
        <v>8.6</v>
      </c>
      <c r="E15" s="124">
        <v>8</v>
      </c>
      <c r="F15" s="124">
        <v>89</v>
      </c>
      <c r="G15" s="124">
        <v>5.0999999999999996</v>
      </c>
    </row>
    <row r="16" spans="1:28">
      <c r="A16" s="124" t="s">
        <v>2052</v>
      </c>
      <c r="B16" s="124">
        <v>12.4</v>
      </c>
      <c r="C16" s="124">
        <v>15</v>
      </c>
      <c r="D16" s="124">
        <v>7.5</v>
      </c>
      <c r="E16" s="124">
        <v>8.6999999999999993</v>
      </c>
      <c r="F16" s="124">
        <v>90</v>
      </c>
      <c r="G16" s="124">
        <v>4.7</v>
      </c>
    </row>
    <row r="17" spans="1:7">
      <c r="A17" s="124" t="s">
        <v>2053</v>
      </c>
      <c r="B17" s="124">
        <v>10.5</v>
      </c>
      <c r="C17" s="124">
        <v>13.6</v>
      </c>
      <c r="D17" s="124">
        <v>9.4</v>
      </c>
      <c r="E17" s="124">
        <v>7.4</v>
      </c>
      <c r="F17" s="124">
        <v>87</v>
      </c>
      <c r="G17" s="124">
        <v>5.3</v>
      </c>
    </row>
    <row r="18" spans="1:7">
      <c r="A18" s="124" t="s">
        <v>2054</v>
      </c>
      <c r="B18" s="124">
        <v>8.8000000000000007</v>
      </c>
      <c r="C18" s="124">
        <v>12.9</v>
      </c>
      <c r="D18" s="124">
        <v>9.8000000000000007</v>
      </c>
      <c r="E18" s="124">
        <v>6.8</v>
      </c>
      <c r="F18" s="124">
        <v>85</v>
      </c>
      <c r="G18" s="124">
        <v>5.7</v>
      </c>
    </row>
    <row r="19" spans="1:7">
      <c r="A19" s="124" t="s">
        <v>2055</v>
      </c>
      <c r="B19" s="124">
        <v>13.2</v>
      </c>
      <c r="C19" s="124">
        <v>15.5</v>
      </c>
      <c r="D19" s="124">
        <v>7.1</v>
      </c>
      <c r="E19" s="124">
        <v>8.9</v>
      </c>
      <c r="F19" s="124">
        <v>91</v>
      </c>
      <c r="G19" s="124">
        <v>4.4000000000000004</v>
      </c>
    </row>
    <row r="20" spans="1:7">
      <c r="A20" s="124" t="s">
        <v>2056</v>
      </c>
      <c r="B20" s="124">
        <v>9.6</v>
      </c>
      <c r="C20" s="124">
        <v>13</v>
      </c>
      <c r="D20" s="124">
        <v>9.1999999999999993</v>
      </c>
      <c r="E20" s="124">
        <v>7.5</v>
      </c>
      <c r="F20" s="124">
        <v>88</v>
      </c>
      <c r="G20" s="124">
        <v>5.2</v>
      </c>
    </row>
    <row r="21" spans="1:7">
      <c r="A21" s="124" t="s">
        <v>2057</v>
      </c>
      <c r="B21" s="124">
        <v>14.1</v>
      </c>
      <c r="C21" s="124">
        <v>16.100000000000001</v>
      </c>
      <c r="D21" s="124">
        <v>7</v>
      </c>
      <c r="E21" s="124">
        <v>9</v>
      </c>
      <c r="F21" s="124">
        <v>93</v>
      </c>
      <c r="G21" s="124">
        <v>4.2</v>
      </c>
    </row>
    <row r="22" spans="1:7">
      <c r="A22" s="124" t="s">
        <v>2058</v>
      </c>
      <c r="B22" s="124">
        <v>11.7</v>
      </c>
      <c r="C22" s="124">
        <v>14.8</v>
      </c>
      <c r="D22" s="124">
        <v>8.3000000000000007</v>
      </c>
      <c r="E22" s="124">
        <v>8.1999999999999993</v>
      </c>
      <c r="F22" s="124">
        <v>89</v>
      </c>
      <c r="G22" s="124">
        <v>5</v>
      </c>
    </row>
    <row r="23" spans="1:7">
      <c r="A23" s="124" t="s">
        <v>2059</v>
      </c>
      <c r="B23" s="124">
        <v>10.9</v>
      </c>
      <c r="C23" s="124">
        <v>13.9</v>
      </c>
      <c r="D23" s="124">
        <v>8.9</v>
      </c>
      <c r="E23" s="124">
        <v>8.1</v>
      </c>
      <c r="F23" s="124">
        <v>87</v>
      </c>
      <c r="G23" s="124">
        <v>5.6</v>
      </c>
    </row>
    <row r="24" spans="1:7">
      <c r="A24" s="124" t="s">
        <v>2060</v>
      </c>
      <c r="B24" s="124">
        <v>7.5</v>
      </c>
      <c r="C24" s="124">
        <v>11.6</v>
      </c>
      <c r="D24" s="124">
        <v>10.3</v>
      </c>
      <c r="E24" s="124">
        <v>7</v>
      </c>
      <c r="F24" s="124">
        <v>84</v>
      </c>
      <c r="G24" s="124">
        <v>6.1</v>
      </c>
    </row>
    <row r="25" spans="1:7">
      <c r="A25" s="124" t="s">
        <v>2061</v>
      </c>
      <c r="B25" s="124">
        <v>12.9</v>
      </c>
      <c r="C25" s="124">
        <v>15.3</v>
      </c>
      <c r="D25" s="124">
        <v>7.3</v>
      </c>
      <c r="E25" s="124">
        <v>8.6</v>
      </c>
      <c r="F25" s="124">
        <v>92</v>
      </c>
      <c r="G25" s="124">
        <v>4.5</v>
      </c>
    </row>
    <row r="26" spans="1:7">
      <c r="A26" s="124" t="s">
        <v>2062</v>
      </c>
      <c r="B26" s="124">
        <v>11.2</v>
      </c>
      <c r="C26" s="124">
        <v>13.7</v>
      </c>
      <c r="D26" s="124">
        <v>8.4</v>
      </c>
      <c r="E26" s="124">
        <v>7.7</v>
      </c>
      <c r="F26" s="124">
        <v>88</v>
      </c>
      <c r="G26" s="124">
        <v>5.0999999999999996</v>
      </c>
    </row>
    <row r="27" spans="1:7">
      <c r="A27" s="124" t="s">
        <v>2063</v>
      </c>
      <c r="B27" s="124">
        <v>9.4</v>
      </c>
      <c r="C27" s="124">
        <v>12.4</v>
      </c>
      <c r="D27" s="124">
        <v>9.6</v>
      </c>
      <c r="E27" s="124">
        <v>7.1</v>
      </c>
      <c r="F27" s="124">
        <v>86</v>
      </c>
      <c r="G27" s="124">
        <v>5.5</v>
      </c>
    </row>
    <row r="28" spans="1:7">
      <c r="A28" s="124" t="s">
        <v>2064</v>
      </c>
      <c r="B28" s="124">
        <v>13</v>
      </c>
      <c r="C28" s="124">
        <v>15</v>
      </c>
      <c r="D28" s="124">
        <v>7.7</v>
      </c>
      <c r="E28" s="124">
        <v>8.8000000000000007</v>
      </c>
      <c r="F28" s="124">
        <v>91</v>
      </c>
      <c r="G28" s="124">
        <v>4.9000000000000004</v>
      </c>
    </row>
    <row r="29" spans="1:7">
      <c r="A29" s="124" t="s">
        <v>2065</v>
      </c>
      <c r="B29" s="124">
        <v>8.6999999999999993</v>
      </c>
      <c r="C29" s="124">
        <v>12.1</v>
      </c>
      <c r="D29" s="124">
        <v>10.8</v>
      </c>
      <c r="E29" s="124">
        <v>6.9</v>
      </c>
      <c r="F29" s="124">
        <v>83</v>
      </c>
      <c r="G29" s="124">
        <v>6</v>
      </c>
    </row>
    <row r="30" spans="1:7">
      <c r="A30" s="124" t="s">
        <v>2066</v>
      </c>
      <c r="B30" s="124">
        <v>11.4</v>
      </c>
      <c r="C30" s="124">
        <v>14.5</v>
      </c>
      <c r="D30" s="124">
        <v>8.1</v>
      </c>
      <c r="E30" s="124">
        <v>7.8</v>
      </c>
      <c r="F30" s="124">
        <v>89</v>
      </c>
      <c r="G30" s="124">
        <v>5.4</v>
      </c>
    </row>
    <row r="31" spans="1:7">
      <c r="A31" s="124" t="s">
        <v>2067</v>
      </c>
      <c r="B31" s="124">
        <v>12</v>
      </c>
      <c r="C31" s="124">
        <v>15.1</v>
      </c>
      <c r="D31" s="124">
        <v>7.6</v>
      </c>
      <c r="E31" s="124">
        <v>8.4</v>
      </c>
      <c r="F31" s="124">
        <v>90</v>
      </c>
      <c r="G31" s="124">
        <v>4.8</v>
      </c>
    </row>
    <row r="32" spans="1:7">
      <c r="A32" s="124" t="s">
        <v>2068</v>
      </c>
      <c r="B32" s="124">
        <v>7.6</v>
      </c>
      <c r="C32" s="124">
        <v>10.9</v>
      </c>
      <c r="D32" s="124">
        <v>11.1</v>
      </c>
      <c r="E32" s="124">
        <v>7</v>
      </c>
      <c r="F32" s="124">
        <v>82</v>
      </c>
      <c r="G32" s="124">
        <v>6.2</v>
      </c>
    </row>
    <row r="33" spans="1:7">
      <c r="A33" s="124" t="s">
        <v>2069</v>
      </c>
      <c r="B33" s="124">
        <v>14.5</v>
      </c>
      <c r="C33" s="124">
        <v>16.2</v>
      </c>
      <c r="D33" s="124">
        <v>6.9</v>
      </c>
      <c r="E33" s="124">
        <v>9.1</v>
      </c>
      <c r="F33" s="124">
        <v>93</v>
      </c>
      <c r="G33" s="124">
        <v>4.0999999999999996</v>
      </c>
    </row>
    <row r="34" spans="1:7">
      <c r="A34" s="124" t="s">
        <v>2070</v>
      </c>
      <c r="B34" s="124">
        <v>9.3000000000000007</v>
      </c>
      <c r="C34" s="124">
        <v>12.8</v>
      </c>
      <c r="D34" s="124">
        <v>9.9</v>
      </c>
      <c r="E34" s="124">
        <v>7.6</v>
      </c>
      <c r="F34" s="124">
        <v>85</v>
      </c>
      <c r="G34" s="124">
        <v>5.7</v>
      </c>
    </row>
    <row r="35" spans="1:7">
      <c r="A35" s="124" t="s">
        <v>2071</v>
      </c>
      <c r="B35" s="124">
        <v>10.199999999999999</v>
      </c>
      <c r="C35" s="124">
        <v>13.4</v>
      </c>
      <c r="D35" s="124">
        <v>8</v>
      </c>
      <c r="E35" s="124">
        <v>8</v>
      </c>
      <c r="F35" s="124">
        <v>88</v>
      </c>
      <c r="G35" s="124">
        <v>5.2</v>
      </c>
    </row>
    <row r="36" spans="1:7">
      <c r="A36" s="124" t="s">
        <v>2072</v>
      </c>
      <c r="B36" s="124">
        <v>13.7</v>
      </c>
      <c r="C36" s="124">
        <v>15.6</v>
      </c>
      <c r="D36" s="124">
        <v>7.5</v>
      </c>
      <c r="E36" s="124">
        <v>8.9</v>
      </c>
      <c r="F36" s="124">
        <v>91</v>
      </c>
      <c r="G36" s="124">
        <v>4.3</v>
      </c>
    </row>
    <row r="37" spans="1:7">
      <c r="A37" s="124" t="s">
        <v>2073</v>
      </c>
      <c r="B37" s="124">
        <v>11.5</v>
      </c>
      <c r="C37" s="124">
        <v>14.6</v>
      </c>
      <c r="D37" s="124">
        <v>8.1999999999999993</v>
      </c>
      <c r="E37" s="124">
        <v>8.1</v>
      </c>
      <c r="F37" s="124">
        <v>89</v>
      </c>
      <c r="G37" s="124">
        <v>5.3</v>
      </c>
    </row>
    <row r="38" spans="1:7">
      <c r="A38" s="124" t="s">
        <v>2074</v>
      </c>
      <c r="B38" s="124">
        <v>10</v>
      </c>
      <c r="C38" s="124">
        <v>13</v>
      </c>
      <c r="D38" s="124">
        <v>9.3000000000000007</v>
      </c>
      <c r="E38" s="124">
        <v>7.5</v>
      </c>
      <c r="F38" s="124">
        <v>87</v>
      </c>
      <c r="G38" s="124">
        <v>5.5</v>
      </c>
    </row>
    <row r="39" spans="1:7">
      <c r="A39" s="124" t="s">
        <v>2075</v>
      </c>
      <c r="B39" s="124">
        <v>7.7</v>
      </c>
      <c r="C39" s="124">
        <v>11.3</v>
      </c>
      <c r="D39" s="124">
        <v>11.4</v>
      </c>
      <c r="E39" s="124">
        <v>7</v>
      </c>
      <c r="F39" s="124">
        <v>83</v>
      </c>
      <c r="G39" s="124">
        <v>6.2</v>
      </c>
    </row>
    <row r="40" spans="1:7">
      <c r="A40" s="124" t="s">
        <v>2076</v>
      </c>
      <c r="B40" s="124">
        <v>12.8</v>
      </c>
      <c r="C40" s="124">
        <v>15.4</v>
      </c>
      <c r="D40" s="124">
        <v>7.6</v>
      </c>
      <c r="E40" s="124">
        <v>8.5</v>
      </c>
      <c r="F40" s="124">
        <v>92</v>
      </c>
      <c r="G40" s="124">
        <v>4.5999999999999996</v>
      </c>
    </row>
    <row r="41" spans="1:7">
      <c r="A41" s="124" t="s">
        <v>2077</v>
      </c>
      <c r="B41" s="124">
        <v>9.8000000000000007</v>
      </c>
      <c r="C41" s="124">
        <v>13.3</v>
      </c>
      <c r="D41" s="124">
        <v>9.6999999999999993</v>
      </c>
      <c r="E41" s="124">
        <v>7.7</v>
      </c>
      <c r="F41" s="124">
        <v>86</v>
      </c>
      <c r="G41" s="124">
        <v>5.8</v>
      </c>
    </row>
    <row r="42" spans="1:7">
      <c r="A42" s="124" t="s">
        <v>2078</v>
      </c>
      <c r="B42" s="124">
        <v>13.3</v>
      </c>
      <c r="C42" s="124">
        <v>15.5</v>
      </c>
      <c r="D42" s="124">
        <v>7.9</v>
      </c>
      <c r="E42" s="124">
        <v>8.6</v>
      </c>
      <c r="F42" s="124">
        <v>91</v>
      </c>
      <c r="G42" s="124">
        <v>5.0999999999999996</v>
      </c>
    </row>
    <row r="43" spans="1:7">
      <c r="A43" s="124" t="s">
        <v>2079</v>
      </c>
      <c r="B43" s="124">
        <v>10.4</v>
      </c>
      <c r="C43" s="124">
        <v>13.7</v>
      </c>
      <c r="D43" s="124">
        <v>8.5</v>
      </c>
      <c r="E43" s="124">
        <v>7.9</v>
      </c>
      <c r="F43" s="124">
        <v>88</v>
      </c>
      <c r="G43" s="124">
        <v>5.4</v>
      </c>
    </row>
    <row r="44" spans="1:7">
      <c r="A44" s="124" t="s">
        <v>2080</v>
      </c>
      <c r="B44" s="124">
        <v>9.1</v>
      </c>
      <c r="C44" s="124">
        <v>12.5</v>
      </c>
      <c r="D44" s="124">
        <v>9.9</v>
      </c>
      <c r="E44" s="124">
        <v>7.4</v>
      </c>
      <c r="F44" s="124">
        <v>84</v>
      </c>
      <c r="G44" s="124">
        <v>6</v>
      </c>
    </row>
    <row r="45" spans="1:7">
      <c r="A45" s="124" t="s">
        <v>2081</v>
      </c>
      <c r="B45" s="124">
        <v>11.6</v>
      </c>
      <c r="C45" s="124">
        <v>14.7</v>
      </c>
      <c r="D45" s="124">
        <v>8</v>
      </c>
      <c r="E45" s="124">
        <v>8.1999999999999993</v>
      </c>
      <c r="F45" s="124">
        <v>89</v>
      </c>
      <c r="G45" s="124">
        <v>5.2</v>
      </c>
    </row>
    <row r="46" spans="1:7">
      <c r="A46" s="124" t="s">
        <v>2082</v>
      </c>
      <c r="B46" s="124">
        <v>8.6</v>
      </c>
      <c r="C46" s="124">
        <v>12.2</v>
      </c>
      <c r="D46" s="124">
        <v>10.9</v>
      </c>
      <c r="E46" s="124">
        <v>7.1</v>
      </c>
      <c r="F46" s="124">
        <v>91</v>
      </c>
      <c r="G46" s="124">
        <v>5.7</v>
      </c>
    </row>
    <row r="47" spans="1:7">
      <c r="A47" s="124" t="s">
        <v>2083</v>
      </c>
      <c r="B47" s="124">
        <v>12.3</v>
      </c>
      <c r="C47" s="124">
        <v>15</v>
      </c>
      <c r="D47" s="124">
        <v>7.8</v>
      </c>
      <c r="E47" s="124">
        <v>8.4</v>
      </c>
      <c r="F47" s="124">
        <v>93</v>
      </c>
      <c r="G47" s="124">
        <v>4.8</v>
      </c>
    </row>
    <row r="48" spans="1:7">
      <c r="A48" s="124" t="s">
        <v>2084</v>
      </c>
      <c r="B48" s="124">
        <v>14.2</v>
      </c>
      <c r="C48" s="124">
        <v>16.100000000000001</v>
      </c>
      <c r="D48" s="124">
        <v>7.1</v>
      </c>
      <c r="E48" s="124">
        <v>9.1</v>
      </c>
      <c r="F48" s="124">
        <v>88</v>
      </c>
      <c r="G48" s="124">
        <v>4.2</v>
      </c>
    </row>
    <row r="49" spans="1:7">
      <c r="A49" s="124" t="s">
        <v>2085</v>
      </c>
      <c r="B49" s="124">
        <v>11</v>
      </c>
      <c r="C49" s="124">
        <v>14.3</v>
      </c>
      <c r="D49" s="124">
        <v>8.4</v>
      </c>
      <c r="E49" s="124">
        <v>8.3000000000000007</v>
      </c>
      <c r="F49" s="124">
        <v>86</v>
      </c>
      <c r="G49" s="124">
        <v>5</v>
      </c>
    </row>
    <row r="50" spans="1:7">
      <c r="A50" s="124" t="s">
        <v>2086</v>
      </c>
      <c r="B50" s="124">
        <v>9.5</v>
      </c>
      <c r="C50" s="124">
        <v>12.9</v>
      </c>
      <c r="D50" s="124">
        <v>9.5</v>
      </c>
      <c r="E50" s="124">
        <v>7.5</v>
      </c>
      <c r="F50" s="124">
        <v>87</v>
      </c>
      <c r="G50" s="124">
        <v>5.6</v>
      </c>
    </row>
    <row r="51" spans="1:7">
      <c r="A51" s="124" t="s">
        <v>2087</v>
      </c>
      <c r="B51" s="124">
        <v>10.8</v>
      </c>
      <c r="C51" s="124">
        <v>13.8</v>
      </c>
      <c r="D51" s="124">
        <v>9</v>
      </c>
      <c r="E51" s="124">
        <v>8</v>
      </c>
      <c r="F51" s="124">
        <v>92</v>
      </c>
      <c r="G51" s="124">
        <v>5.5</v>
      </c>
    </row>
    <row r="52" spans="1:7">
      <c r="A52" s="124" t="s">
        <v>2088</v>
      </c>
      <c r="B52" s="124">
        <v>13.6</v>
      </c>
      <c r="C52" s="124">
        <v>15.7</v>
      </c>
      <c r="D52" s="124">
        <v>7.2</v>
      </c>
      <c r="E52" s="124">
        <v>8.9</v>
      </c>
      <c r="F52" s="124">
        <v>87</v>
      </c>
      <c r="G52" s="124">
        <v>4.5</v>
      </c>
    </row>
    <row r="55" spans="1:7" ht="14.25" customHeight="1"/>
  </sheetData>
  <mergeCells count="6">
    <mergeCell ref="I2:AB3"/>
    <mergeCell ref="I4:AB5"/>
    <mergeCell ref="I6:AB7"/>
    <mergeCell ref="I8:AB9"/>
    <mergeCell ref="I10:AB11"/>
    <mergeCell ref="I12:A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C937-1BDE-4D9C-9E9C-BFA4722452C7}">
  <sheetPr>
    <tabColor rgb="FF92D050"/>
  </sheetPr>
  <dimension ref="A1:R68"/>
  <sheetViews>
    <sheetView topLeftCell="A35" zoomScale="90" zoomScaleNormal="90" workbookViewId="0">
      <selection sqref="A1:G52"/>
    </sheetView>
  </sheetViews>
  <sheetFormatPr defaultRowHeight="15"/>
  <cols>
    <col min="1" max="1" width="13.28515625" style="122" customWidth="1"/>
    <col min="2" max="2" width="9.140625" style="122"/>
    <col min="3" max="3" width="12.85546875" style="122" customWidth="1"/>
    <col min="4" max="9" width="9.140625" style="122"/>
    <col min="10" max="15" width="24" style="122" customWidth="1"/>
    <col min="16" max="17" width="9.140625" style="122"/>
    <col min="18" max="18" width="11.5703125" style="122" customWidth="1"/>
  </cols>
  <sheetData>
    <row r="1" spans="1:18" ht="105">
      <c r="A1" s="120" t="s">
        <v>2089</v>
      </c>
      <c r="B1" s="132" t="s">
        <v>2090</v>
      </c>
      <c r="C1" s="132" t="s">
        <v>2091</v>
      </c>
      <c r="D1" s="132" t="s">
        <v>2094</v>
      </c>
      <c r="E1" s="132" t="s">
        <v>2092</v>
      </c>
      <c r="F1" s="132" t="s">
        <v>2093</v>
      </c>
      <c r="G1" s="132" t="s">
        <v>2095</v>
      </c>
      <c r="H1" s="133"/>
      <c r="I1" s="133"/>
      <c r="J1" s="134" t="s">
        <v>2090</v>
      </c>
      <c r="K1" s="134" t="s">
        <v>2091</v>
      </c>
      <c r="L1" s="134" t="s">
        <v>2094</v>
      </c>
      <c r="M1" s="134" t="s">
        <v>2092</v>
      </c>
      <c r="N1" s="134" t="s">
        <v>2093</v>
      </c>
      <c r="O1" s="134" t="s">
        <v>2095</v>
      </c>
      <c r="P1"/>
      <c r="Q1"/>
      <c r="R1" s="131" t="s">
        <v>2103</v>
      </c>
    </row>
    <row r="2" spans="1:18" ht="15.75" thickBot="1">
      <c r="A2"/>
      <c r="B2" s="125" t="s">
        <v>1774</v>
      </c>
      <c r="C2" s="126" t="s">
        <v>1774</v>
      </c>
      <c r="D2" s="126" t="s">
        <v>1775</v>
      </c>
      <c r="E2" s="126" t="s">
        <v>1774</v>
      </c>
      <c r="F2" s="126" t="s">
        <v>1774</v>
      </c>
      <c r="G2" s="127" t="s">
        <v>1775</v>
      </c>
      <c r="H2"/>
      <c r="I2" s="68"/>
      <c r="J2" s="65" t="s">
        <v>1774</v>
      </c>
      <c r="K2" s="66" t="s">
        <v>1774</v>
      </c>
      <c r="L2" s="66" t="s">
        <v>1775</v>
      </c>
      <c r="M2" s="66" t="s">
        <v>1774</v>
      </c>
      <c r="N2" s="66" t="s">
        <v>1774</v>
      </c>
      <c r="O2" s="67" t="s">
        <v>1775</v>
      </c>
      <c r="P2"/>
      <c r="Q2" s="68" t="s">
        <v>2102</v>
      </c>
      <c r="R2"/>
    </row>
    <row r="3" spans="1:18" ht="30.75" customHeight="1">
      <c r="A3" s="124" t="s">
        <v>2039</v>
      </c>
      <c r="B3" s="124">
        <v>12.5</v>
      </c>
      <c r="C3" s="124">
        <v>15.3</v>
      </c>
      <c r="D3" s="124">
        <v>8.1999999999999993</v>
      </c>
      <c r="E3" s="124">
        <v>7.8</v>
      </c>
      <c r="F3" s="124">
        <v>89</v>
      </c>
      <c r="G3" s="124">
        <v>5.4</v>
      </c>
      <c r="H3"/>
      <c r="I3"/>
      <c r="J3" s="129">
        <f>IF(B$2="S",
(B3-B$54)/(B$55-B$54),
(B$55-B3)/(B$55-B$54))</f>
        <v>0.72151898734177222</v>
      </c>
      <c r="K3" s="129">
        <f>IF(C$2="S",
(C3-C$54)/(C$55-C$54),
(C$55-C3)/(C$55-C$54))</f>
        <v>0.81666666666666698</v>
      </c>
      <c r="L3" s="129">
        <f>IF(D$2="S",
(D3-D$54)/(D$55-D$54),
(D$55-D3)/(D$55-D$54))</f>
        <v>0.71111111111111136</v>
      </c>
      <c r="M3" s="129">
        <f>IF(E$2="S",
(E3-E$54)/(E$55-E$54),
(E$55-E3)/(E$55-E$54))</f>
        <v>0.5</v>
      </c>
      <c r="N3" s="129">
        <f>IF(F$2="S",
(F3-F$54)/(F$55-F$54),
(F$55-F3)/(F$55-F$54))</f>
        <v>0.69230769230769229</v>
      </c>
      <c r="O3" s="129">
        <f>IF(G$2="S",
(G3-G$54)/(G$55-G$54),
(G$55-G3)/(G$55-G$54))</f>
        <v>0.45833333333333309</v>
      </c>
      <c r="P3"/>
      <c r="Q3" s="130">
        <f>AVERAGE(J3:O3)</f>
        <v>0.64998963179342928</v>
      </c>
      <c r="R3">
        <f>RANK(Q3,$Q$3:$Q$52,0)</f>
        <v>19</v>
      </c>
    </row>
    <row r="4" spans="1:18" ht="18" customHeight="1">
      <c r="A4" s="124" t="s">
        <v>2040</v>
      </c>
      <c r="B4" s="124">
        <v>10.3</v>
      </c>
      <c r="C4" s="124">
        <v>12.1</v>
      </c>
      <c r="D4" s="124">
        <v>7.4</v>
      </c>
      <c r="E4" s="124">
        <v>8.6</v>
      </c>
      <c r="F4" s="124">
        <v>85</v>
      </c>
      <c r="G4" s="124">
        <v>6</v>
      </c>
      <c r="H4"/>
      <c r="I4"/>
      <c r="J4" s="129">
        <f>IF(B$2="S",
(B4-B$54)/(B$55-B$54),
(B$55-B4)/(B$55-B$54))</f>
        <v>0.44303797468354444</v>
      </c>
      <c r="K4" s="129">
        <f>IF(C$2="S",
(C4-C$54)/(C$55-C$54),
(C$55-C4)/(C$55-C$54))</f>
        <v>0.28333333333333333</v>
      </c>
      <c r="L4" s="129">
        <f>IF(D$2="S",
(D4-D$54)/(D$55-D$54),
(D$55-D4)/(D$55-D$54))</f>
        <v>0.88888888888888884</v>
      </c>
      <c r="M4" s="129">
        <f>IF(E$2="S",
(E4-E$54)/(E$55-E$54),
(E$55-E4)/(E$55-E$54))</f>
        <v>0.80769230769230771</v>
      </c>
      <c r="N4" s="129">
        <f>IF(F$2="S",
(F4-F$54)/(F$55-F$54),
(F$55-F4)/(F$55-F$54))</f>
        <v>0.38461538461538464</v>
      </c>
      <c r="O4" s="129">
        <f>IF(G$2="S",
(G4-G$54)/(G$55-G$54),
(G$55-G4)/(G$55-G$54))</f>
        <v>0.20833333333333331</v>
      </c>
      <c r="P4"/>
      <c r="Q4" s="130">
        <f t="shared" ref="Q4:Q52" si="0">AVERAGE(J4:O4)</f>
        <v>0.50265020375779867</v>
      </c>
      <c r="R4">
        <f t="shared" ref="R4:R52" si="1">RANK(Q4,$Q$3:$Q$52,0)</f>
        <v>30</v>
      </c>
    </row>
    <row r="5" spans="1:18" ht="21">
      <c r="A5" s="124" t="s">
        <v>2041</v>
      </c>
      <c r="B5" s="124">
        <v>8.4</v>
      </c>
      <c r="C5" s="124">
        <v>14.2</v>
      </c>
      <c r="D5" s="124">
        <v>9.5</v>
      </c>
      <c r="E5" s="124">
        <v>6.5</v>
      </c>
      <c r="F5" s="124">
        <v>82</v>
      </c>
      <c r="G5" s="124">
        <v>4.8</v>
      </c>
      <c r="H5"/>
      <c r="I5"/>
      <c r="J5" s="129">
        <f>IF(B$2="S",
(B5-B$54)/(B$55-B$54),
(B$55-B5)/(B$55-B$54))</f>
        <v>0.20253164556962033</v>
      </c>
      <c r="K5" s="129">
        <f>IF(C$2="S",
(C5-C$54)/(C$55-C$54),
(C$55-C5)/(C$55-C$54))</f>
        <v>0.6333333333333333</v>
      </c>
      <c r="L5" s="129">
        <f>IF(D$2="S",
(D5-D$54)/(D$55-D$54),
(D$55-D5)/(D$55-D$54))</f>
        <v>0.42222222222222228</v>
      </c>
      <c r="M5" s="129">
        <f>IF(E$2="S",
(E5-E$54)/(E$55-E$54),
(E$55-E5)/(E$55-E$54))</f>
        <v>0</v>
      </c>
      <c r="N5" s="129">
        <f>IF(F$2="S",
(F5-F$54)/(F$55-F$54),
(F$55-F5)/(F$55-F$54))</f>
        <v>0.15384615384615385</v>
      </c>
      <c r="O5" s="129">
        <f>IF(G$2="S",
(G5-G$54)/(G$55-G$54),
(G$55-G5)/(G$55-G$54))</f>
        <v>0.70833333333333326</v>
      </c>
      <c r="P5"/>
      <c r="Q5" s="130">
        <f t="shared" si="0"/>
        <v>0.35337778138411052</v>
      </c>
      <c r="R5">
        <f t="shared" si="1"/>
        <v>39</v>
      </c>
    </row>
    <row r="6" spans="1:18" ht="21">
      <c r="A6" s="124" t="s">
        <v>2042</v>
      </c>
      <c r="B6" s="124">
        <v>9.1999999999999993</v>
      </c>
      <c r="C6" s="124">
        <v>13.5</v>
      </c>
      <c r="D6" s="124">
        <v>10.1</v>
      </c>
      <c r="E6" s="124">
        <v>7.1</v>
      </c>
      <c r="F6" s="124">
        <v>87</v>
      </c>
      <c r="G6" s="124">
        <v>6.3</v>
      </c>
      <c r="H6"/>
      <c r="I6"/>
      <c r="J6" s="129">
        <f>IF(B$2="S",
(B6-B$54)/(B$55-B$54),
(B$55-B6)/(B$55-B$54))</f>
        <v>0.30379746835443033</v>
      </c>
      <c r="K6" s="129">
        <f>IF(C$2="S",
(C6-C$54)/(C$55-C$54),
(C$55-C6)/(C$55-C$54))</f>
        <v>0.51666666666666672</v>
      </c>
      <c r="L6" s="129">
        <f>IF(D$2="S",
(D6-D$54)/(D$55-D$54),
(D$55-D6)/(D$55-D$54))</f>
        <v>0.28888888888888903</v>
      </c>
      <c r="M6" s="129">
        <f>IF(E$2="S",
(E6-E$54)/(E$55-E$54),
(E$55-E6)/(E$55-E$54))</f>
        <v>0.23076923076923067</v>
      </c>
      <c r="N6" s="129">
        <f>IF(F$2="S",
(F6-F$54)/(F$55-F$54),
(F$55-F6)/(F$55-F$54))</f>
        <v>0.53846153846153844</v>
      </c>
      <c r="O6" s="129">
        <f>IF(G$2="S",
(G6-G$54)/(G$55-G$54),
(G$55-G6)/(G$55-G$54))</f>
        <v>8.3333333333333398E-2</v>
      </c>
      <c r="P6"/>
      <c r="Q6" s="130">
        <f t="shared" si="0"/>
        <v>0.32698618774568144</v>
      </c>
      <c r="R6">
        <f t="shared" si="1"/>
        <v>41</v>
      </c>
    </row>
    <row r="7" spans="1:18" ht="21">
      <c r="A7" s="124" t="s">
        <v>2043</v>
      </c>
      <c r="B7" s="124">
        <v>14.7</v>
      </c>
      <c r="C7" s="124">
        <v>16.399999999999999</v>
      </c>
      <c r="D7" s="124">
        <v>7.2</v>
      </c>
      <c r="E7" s="124">
        <v>8.9</v>
      </c>
      <c r="F7" s="124">
        <v>92</v>
      </c>
      <c r="G7" s="124">
        <v>4.5</v>
      </c>
      <c r="H7"/>
      <c r="I7"/>
      <c r="J7" s="129">
        <f>IF(B$2="S",
(B7-B$54)/(B$55-B$54),
(B$55-B7)/(B$55-B$54))</f>
        <v>1</v>
      </c>
      <c r="K7" s="129">
        <f>IF(C$2="S",
(C7-C$54)/(C$55-C$54),
(C$55-C7)/(C$55-C$54))</f>
        <v>1</v>
      </c>
      <c r="L7" s="129">
        <f>IF(D$2="S",
(D7-D$54)/(D$55-D$54),
(D$55-D7)/(D$55-D$54))</f>
        <v>0.93333333333333335</v>
      </c>
      <c r="M7" s="129">
        <f>IF(E$2="S",
(E7-E$54)/(E$55-E$54),
(E$55-E7)/(E$55-E$54))</f>
        <v>0.92307692307692335</v>
      </c>
      <c r="N7" s="129">
        <f>IF(F$2="S",
(F7-F$54)/(F$55-F$54),
(F$55-F7)/(F$55-F$54))</f>
        <v>0.92307692307692313</v>
      </c>
      <c r="O7" s="129">
        <f>IF(G$2="S",
(G7-G$54)/(G$55-G$54),
(G$55-G7)/(G$55-G$54))</f>
        <v>0.83333333333333326</v>
      </c>
      <c r="P7"/>
      <c r="Q7" s="130">
        <f t="shared" si="0"/>
        <v>0.93547008547008559</v>
      </c>
      <c r="R7">
        <f t="shared" si="1"/>
        <v>3</v>
      </c>
    </row>
    <row r="8" spans="1:18" ht="21">
      <c r="A8" s="124" t="s">
        <v>2044</v>
      </c>
      <c r="B8" s="124">
        <v>7.9</v>
      </c>
      <c r="C8" s="124">
        <v>11.8</v>
      </c>
      <c r="D8" s="124">
        <v>10.7</v>
      </c>
      <c r="E8" s="124">
        <v>7.2</v>
      </c>
      <c r="F8" s="124">
        <v>83</v>
      </c>
      <c r="G8" s="124">
        <v>5.9</v>
      </c>
      <c r="H8"/>
      <c r="I8"/>
      <c r="J8" s="129">
        <f>IF(B$2="S",
(B8-B$54)/(B$55-B$54),
(B$55-B8)/(B$55-B$54))</f>
        <v>0.139240506329114</v>
      </c>
      <c r="K8" s="129">
        <f>IF(C$2="S",
(C8-C$54)/(C$55-C$54),
(C$55-C8)/(C$55-C$54))</f>
        <v>0.23333333333333345</v>
      </c>
      <c r="L8" s="129">
        <f>IF(D$2="S",
(D8-D$54)/(D$55-D$54),
(D$55-D8)/(D$55-D$54))</f>
        <v>0.15555555555555578</v>
      </c>
      <c r="M8" s="129">
        <f>IF(E$2="S",
(E8-E$54)/(E$55-E$54),
(E$55-E8)/(E$55-E$54))</f>
        <v>0.26923076923076933</v>
      </c>
      <c r="N8" s="129">
        <f>IF(F$2="S",
(F8-F$54)/(F$55-F$54),
(F$55-F8)/(F$55-F$54))</f>
        <v>0.23076923076923078</v>
      </c>
      <c r="O8" s="129">
        <f>IF(G$2="S",
(G8-G$54)/(G$55-G$54),
(G$55-G8)/(G$55-G$54))</f>
        <v>0.24999999999999981</v>
      </c>
      <c r="P8"/>
      <c r="Q8" s="130">
        <f t="shared" si="0"/>
        <v>0.21302156586966722</v>
      </c>
      <c r="R8">
        <f t="shared" si="1"/>
        <v>45</v>
      </c>
    </row>
    <row r="9" spans="1:18" ht="21">
      <c r="A9" s="124" t="s">
        <v>2045</v>
      </c>
      <c r="B9" s="124">
        <v>6.8</v>
      </c>
      <c r="C9" s="124">
        <v>10.4</v>
      </c>
      <c r="D9" s="124">
        <v>11.3</v>
      </c>
      <c r="E9" s="124">
        <v>6.9</v>
      </c>
      <c r="F9" s="124">
        <v>80</v>
      </c>
      <c r="G9" s="124">
        <v>6.5</v>
      </c>
      <c r="H9"/>
      <c r="I9"/>
      <c r="J9" s="129">
        <f>IF(B$2="S",
(B9-B$54)/(B$55-B$54),
(B$55-B9)/(B$55-B$54))</f>
        <v>0</v>
      </c>
      <c r="K9" s="129">
        <f>IF(C$2="S",
(C9-C$54)/(C$55-C$54),
(C$55-C9)/(C$55-C$54))</f>
        <v>0</v>
      </c>
      <c r="L9" s="129">
        <f>IF(D$2="S",
(D9-D$54)/(D$55-D$54),
(D$55-D9)/(D$55-D$54))</f>
        <v>2.2222222222222143E-2</v>
      </c>
      <c r="M9" s="129">
        <f>IF(E$2="S",
(E9-E$54)/(E$55-E$54),
(E$55-E9)/(E$55-E$54))</f>
        <v>0.15384615384615399</v>
      </c>
      <c r="N9" s="129">
        <f>IF(F$2="S",
(F9-F$54)/(F$55-F$54),
(F$55-F9)/(F$55-F$54))</f>
        <v>0</v>
      </c>
      <c r="O9" s="129">
        <f>IF(G$2="S",
(G9-G$54)/(G$55-G$54),
(G$55-G9)/(G$55-G$54))</f>
        <v>0</v>
      </c>
      <c r="P9"/>
      <c r="Q9" s="130">
        <f t="shared" si="0"/>
        <v>2.9344729344729356E-2</v>
      </c>
      <c r="R9">
        <f t="shared" si="1"/>
        <v>50</v>
      </c>
    </row>
    <row r="10" spans="1:18" ht="21">
      <c r="A10" s="124" t="s">
        <v>2046</v>
      </c>
      <c r="B10" s="124">
        <v>12.1</v>
      </c>
      <c r="C10" s="124">
        <v>14.9</v>
      </c>
      <c r="D10" s="124">
        <v>8.5</v>
      </c>
      <c r="E10" s="124">
        <v>7.9</v>
      </c>
      <c r="F10" s="124">
        <v>88</v>
      </c>
      <c r="G10" s="124">
        <v>5</v>
      </c>
      <c r="H10"/>
      <c r="I10"/>
      <c r="J10" s="129">
        <f>IF(B$2="S",
(B10-B$54)/(B$55-B$54),
(B$55-B10)/(B$55-B$54))</f>
        <v>0.67088607594936711</v>
      </c>
      <c r="K10" s="129">
        <f>IF(C$2="S",
(C10-C$54)/(C$55-C$54),
(C$55-C10)/(C$55-C$54))</f>
        <v>0.75000000000000022</v>
      </c>
      <c r="L10" s="129">
        <f>IF(D$2="S",
(D10-D$54)/(D$55-D$54),
(D$55-D10)/(D$55-D$54))</f>
        <v>0.64444444444444449</v>
      </c>
      <c r="M10" s="129">
        <f>IF(E$2="S",
(E10-E$54)/(E$55-E$54),
(E$55-E10)/(E$55-E$54))</f>
        <v>0.53846153846153866</v>
      </c>
      <c r="N10" s="129">
        <f>IF(F$2="S",
(F10-F$54)/(F$55-F$54),
(F$55-F10)/(F$55-F$54))</f>
        <v>0.61538461538461542</v>
      </c>
      <c r="O10" s="129">
        <f>IF(G$2="S",
(G10-G$54)/(G$55-G$54),
(G$55-G10)/(G$55-G$54))</f>
        <v>0.62499999999999989</v>
      </c>
      <c r="P10"/>
      <c r="Q10" s="130">
        <f t="shared" si="0"/>
        <v>0.64069611237332769</v>
      </c>
      <c r="R10">
        <f t="shared" si="1"/>
        <v>20</v>
      </c>
    </row>
    <row r="11" spans="1:18" ht="21">
      <c r="A11" s="124" t="s">
        <v>2047</v>
      </c>
      <c r="B11" s="124">
        <v>11.3</v>
      </c>
      <c r="C11" s="124">
        <v>13.8</v>
      </c>
      <c r="D11" s="124">
        <v>7.7</v>
      </c>
      <c r="E11" s="124">
        <v>8.3000000000000007</v>
      </c>
      <c r="F11" s="124">
        <v>90</v>
      </c>
      <c r="G11" s="124">
        <v>4.5999999999999996</v>
      </c>
      <c r="H11"/>
      <c r="I11"/>
      <c r="J11" s="129">
        <f>IF(B$2="S",
(B11-B$54)/(B$55-B$54),
(B$55-B11)/(B$55-B$54))</f>
        <v>0.56962025316455711</v>
      </c>
      <c r="K11" s="129">
        <f>IF(C$2="S",
(C11-C$54)/(C$55-C$54),
(C$55-C11)/(C$55-C$54))</f>
        <v>0.56666666666666687</v>
      </c>
      <c r="L11" s="129">
        <f>IF(D$2="S",
(D11-D$54)/(D$55-D$54),
(D$55-D11)/(D$55-D$54))</f>
        <v>0.8222222222222223</v>
      </c>
      <c r="M11" s="129">
        <f>IF(E$2="S",
(E11-E$54)/(E$55-E$54),
(E$55-E11)/(E$55-E$54))</f>
        <v>0.69230769230769262</v>
      </c>
      <c r="N11" s="129">
        <f>IF(F$2="S",
(F11-F$54)/(F$55-F$54),
(F$55-F11)/(F$55-F$54))</f>
        <v>0.76923076923076927</v>
      </c>
      <c r="O11" s="129">
        <f>IF(G$2="S",
(G11-G$54)/(G$55-G$54),
(G$55-G11)/(G$55-G$54))</f>
        <v>0.79166666666666674</v>
      </c>
      <c r="P11"/>
      <c r="Q11" s="130">
        <f t="shared" si="0"/>
        <v>0.7019523783764291</v>
      </c>
      <c r="R11">
        <f t="shared" si="1"/>
        <v>16</v>
      </c>
    </row>
    <row r="12" spans="1:18" ht="21">
      <c r="A12" s="124" t="s">
        <v>2048</v>
      </c>
      <c r="B12" s="124">
        <v>10.7</v>
      </c>
      <c r="C12" s="124">
        <v>14</v>
      </c>
      <c r="D12" s="124">
        <v>9.1</v>
      </c>
      <c r="E12" s="124">
        <v>6.6</v>
      </c>
      <c r="F12" s="124">
        <v>86</v>
      </c>
      <c r="G12" s="124">
        <v>5.8</v>
      </c>
      <c r="H12"/>
      <c r="I12"/>
      <c r="J12" s="129">
        <f>IF(B$2="S",
(B12-B$54)/(B$55-B$54),
(B$55-B12)/(B$55-B$54))</f>
        <v>0.49367088607594933</v>
      </c>
      <c r="K12" s="129">
        <f>IF(C$2="S",
(C12-C$54)/(C$55-C$54),
(C$55-C12)/(C$55-C$54))</f>
        <v>0.60000000000000009</v>
      </c>
      <c r="L12" s="129">
        <f>IF(D$2="S",
(D12-D$54)/(D$55-D$54),
(D$55-D12)/(D$55-D$54))</f>
        <v>0.51111111111111129</v>
      </c>
      <c r="M12" s="129">
        <f>IF(E$2="S",
(E12-E$54)/(E$55-E$54),
(E$55-E12)/(E$55-E$54))</f>
        <v>3.8461538461538332E-2</v>
      </c>
      <c r="N12" s="129">
        <f>IF(F$2="S",
(F12-F$54)/(F$55-F$54),
(F$55-F12)/(F$55-F$54))</f>
        <v>0.46153846153846156</v>
      </c>
      <c r="O12" s="129">
        <f>IF(G$2="S",
(G12-G$54)/(G$55-G$54),
(G$55-G12)/(G$55-G$54))</f>
        <v>0.29166666666666669</v>
      </c>
      <c r="P12"/>
      <c r="Q12" s="130">
        <f t="shared" si="0"/>
        <v>0.39940811064228782</v>
      </c>
      <c r="R12">
        <f t="shared" si="1"/>
        <v>36</v>
      </c>
    </row>
    <row r="13" spans="1:18" ht="21">
      <c r="A13" s="124" t="s">
        <v>2049</v>
      </c>
      <c r="B13" s="124">
        <v>13.8</v>
      </c>
      <c r="C13" s="124">
        <v>15.2</v>
      </c>
      <c r="D13" s="124">
        <v>7.8</v>
      </c>
      <c r="E13" s="124">
        <v>8.5</v>
      </c>
      <c r="F13" s="124">
        <v>91</v>
      </c>
      <c r="G13" s="124">
        <v>4.9000000000000004</v>
      </c>
      <c r="H13"/>
      <c r="I13"/>
      <c r="J13" s="129">
        <f>IF(B$2="S",
(B13-B$54)/(B$55-B$54),
(B$55-B13)/(B$55-B$54))</f>
        <v>0.88607594936708878</v>
      </c>
      <c r="K13" s="129">
        <f>IF(C$2="S",
(C13-C$54)/(C$55-C$54),
(C$55-C13)/(C$55-C$54))</f>
        <v>0.8</v>
      </c>
      <c r="L13" s="129">
        <f>IF(D$2="S",
(D13-D$54)/(D$55-D$54),
(D$55-D13)/(D$55-D$54))</f>
        <v>0.80000000000000016</v>
      </c>
      <c r="M13" s="129">
        <f>IF(E$2="S",
(E13-E$54)/(E$55-E$54),
(E$55-E13)/(E$55-E$54))</f>
        <v>0.76923076923076938</v>
      </c>
      <c r="N13" s="129">
        <f>IF(F$2="S",
(F13-F$54)/(F$55-F$54),
(F$55-F13)/(F$55-F$54))</f>
        <v>0.84615384615384615</v>
      </c>
      <c r="O13" s="129">
        <f>IF(G$2="S",
(G13-G$54)/(G$55-G$54),
(G$55-G13)/(G$55-G$54))</f>
        <v>0.66666666666666641</v>
      </c>
      <c r="P13"/>
      <c r="Q13" s="130">
        <f t="shared" si="0"/>
        <v>0.79468787190306178</v>
      </c>
      <c r="R13">
        <f t="shared" si="1"/>
        <v>11</v>
      </c>
    </row>
    <row r="14" spans="1:18" ht="21">
      <c r="A14" s="124" t="s">
        <v>2050</v>
      </c>
      <c r="B14" s="124">
        <v>9</v>
      </c>
      <c r="C14" s="124">
        <v>12.5</v>
      </c>
      <c r="D14" s="124">
        <v>10.199999999999999</v>
      </c>
      <c r="E14" s="124">
        <v>7.3</v>
      </c>
      <c r="F14" s="124">
        <v>84</v>
      </c>
      <c r="G14" s="124">
        <v>6.4</v>
      </c>
      <c r="H14"/>
      <c r="I14"/>
      <c r="J14" s="129">
        <f>IF(B$2="S",
(B14-B$54)/(B$55-B$54),
(B$55-B14)/(B$55-B$54))</f>
        <v>0.27848101265822789</v>
      </c>
      <c r="K14" s="129">
        <f>IF(C$2="S",
(C14-C$54)/(C$55-C$54),
(C$55-C14)/(C$55-C$54))</f>
        <v>0.35000000000000003</v>
      </c>
      <c r="L14" s="129">
        <f>IF(D$2="S",
(D14-D$54)/(D$55-D$54),
(D$55-D14)/(D$55-D$54))</f>
        <v>0.26666666666666689</v>
      </c>
      <c r="M14" s="129">
        <f>IF(E$2="S",
(E14-E$54)/(E$55-E$54),
(E$55-E14)/(E$55-E$54))</f>
        <v>0.30769230769230765</v>
      </c>
      <c r="N14" s="129">
        <f>IF(F$2="S",
(F14-F$54)/(F$55-F$54),
(F$55-F14)/(F$55-F$54))</f>
        <v>0.30769230769230771</v>
      </c>
      <c r="O14" s="129">
        <f>IF(G$2="S",
(G14-G$54)/(G$55-G$54),
(G$55-G14)/(G$55-G$54))</f>
        <v>4.1666666666666512E-2</v>
      </c>
      <c r="P14"/>
      <c r="Q14" s="130">
        <f t="shared" si="0"/>
        <v>0.25869982689602944</v>
      </c>
      <c r="R14">
        <f t="shared" si="1"/>
        <v>44</v>
      </c>
    </row>
    <row r="15" spans="1:18" ht="21">
      <c r="A15" s="124" t="s">
        <v>2051</v>
      </c>
      <c r="B15" s="124">
        <v>11.9</v>
      </c>
      <c r="C15" s="124">
        <v>14.7</v>
      </c>
      <c r="D15" s="124">
        <v>8.6</v>
      </c>
      <c r="E15" s="124">
        <v>8</v>
      </c>
      <c r="F15" s="124">
        <v>89</v>
      </c>
      <c r="G15" s="124">
        <v>5.0999999999999996</v>
      </c>
      <c r="H15"/>
      <c r="I15"/>
      <c r="J15" s="129">
        <f>IF(B$2="S",
(B15-B$54)/(B$55-B$54),
(B$55-B15)/(B$55-B$54))</f>
        <v>0.64556962025316467</v>
      </c>
      <c r="K15" s="129">
        <f>IF(C$2="S",
(C15-C$54)/(C$55-C$54),
(C$55-C15)/(C$55-C$54))</f>
        <v>0.71666666666666667</v>
      </c>
      <c r="L15" s="129">
        <f>IF(D$2="S",
(D15-D$54)/(D$55-D$54),
(D$55-D15)/(D$55-D$54))</f>
        <v>0.62222222222222234</v>
      </c>
      <c r="M15" s="129">
        <f>IF(E$2="S",
(E15-E$54)/(E$55-E$54),
(E$55-E15)/(E$55-E$54))</f>
        <v>0.57692307692307698</v>
      </c>
      <c r="N15" s="129">
        <f>IF(F$2="S",
(F15-F$54)/(F$55-F$54),
(F$55-F15)/(F$55-F$54))</f>
        <v>0.69230769230769229</v>
      </c>
      <c r="O15" s="129">
        <f>IF(G$2="S",
(G15-G$54)/(G$55-G$54),
(G$55-G15)/(G$55-G$54))</f>
        <v>0.58333333333333337</v>
      </c>
      <c r="P15"/>
      <c r="Q15" s="130">
        <f t="shared" si="0"/>
        <v>0.63950376861769276</v>
      </c>
      <c r="R15">
        <f t="shared" si="1"/>
        <v>21</v>
      </c>
    </row>
    <row r="16" spans="1:18" ht="21">
      <c r="A16" s="124" t="s">
        <v>2052</v>
      </c>
      <c r="B16" s="124">
        <v>12.4</v>
      </c>
      <c r="C16" s="124">
        <v>15</v>
      </c>
      <c r="D16" s="124">
        <v>7.5</v>
      </c>
      <c r="E16" s="124">
        <v>8.6999999999999993</v>
      </c>
      <c r="F16" s="124">
        <v>90</v>
      </c>
      <c r="G16" s="124">
        <v>4.7</v>
      </c>
      <c r="H16"/>
      <c r="I16"/>
      <c r="J16" s="129">
        <f>IF(B$2="S",
(B16-B$54)/(B$55-B$54),
(B$55-B16)/(B$55-B$54))</f>
        <v>0.708860759493671</v>
      </c>
      <c r="K16" s="129">
        <f>IF(C$2="S",
(C16-C$54)/(C$55-C$54),
(C$55-C16)/(C$55-C$54))</f>
        <v>0.76666666666666683</v>
      </c>
      <c r="L16" s="129">
        <f>IF(D$2="S",
(D16-D$54)/(D$55-D$54),
(D$55-D16)/(D$55-D$54))</f>
        <v>0.8666666666666667</v>
      </c>
      <c r="M16" s="129">
        <f>IF(E$2="S",
(E16-E$54)/(E$55-E$54),
(E$55-E16)/(E$55-E$54))</f>
        <v>0.84615384615384603</v>
      </c>
      <c r="N16" s="129">
        <f>IF(F$2="S",
(F16-F$54)/(F$55-F$54),
(F$55-F16)/(F$55-F$54))</f>
        <v>0.76923076923076927</v>
      </c>
      <c r="O16" s="129">
        <f>IF(G$2="S",
(G16-G$54)/(G$55-G$54),
(G$55-G16)/(G$55-G$54))</f>
        <v>0.74999999999999978</v>
      </c>
      <c r="P16"/>
      <c r="Q16" s="130">
        <f t="shared" si="0"/>
        <v>0.78459645136860334</v>
      </c>
      <c r="R16">
        <f t="shared" si="1"/>
        <v>12</v>
      </c>
    </row>
    <row r="17" spans="1:18" ht="21">
      <c r="A17" s="124" t="s">
        <v>2053</v>
      </c>
      <c r="B17" s="124">
        <v>10.5</v>
      </c>
      <c r="C17" s="124">
        <v>13.6</v>
      </c>
      <c r="D17" s="124">
        <v>9.4</v>
      </c>
      <c r="E17" s="124">
        <v>7.4</v>
      </c>
      <c r="F17" s="124">
        <v>87</v>
      </c>
      <c r="G17" s="124">
        <v>5.3</v>
      </c>
      <c r="H17"/>
      <c r="I17"/>
      <c r="J17" s="129">
        <f>IF(B$2="S",
(B17-B$54)/(B$55-B$54),
(B$55-B17)/(B$55-B$54))</f>
        <v>0.46835443037974689</v>
      </c>
      <c r="K17" s="129">
        <f>IF(C$2="S",
(C17-C$54)/(C$55-C$54),
(C$55-C17)/(C$55-C$54))</f>
        <v>0.53333333333333333</v>
      </c>
      <c r="L17" s="129">
        <f>IF(D$2="S",
(D17-D$54)/(D$55-D$54),
(D$55-D17)/(D$55-D$54))</f>
        <v>0.44444444444444442</v>
      </c>
      <c r="M17" s="129">
        <f>IF(E$2="S",
(E17-E$54)/(E$55-E$54),
(E$55-E17)/(E$55-E$54))</f>
        <v>0.34615384615384631</v>
      </c>
      <c r="N17" s="129">
        <f>IF(F$2="S",
(F17-F$54)/(F$55-F$54),
(F$55-F17)/(F$55-F$54))</f>
        <v>0.53846153846153844</v>
      </c>
      <c r="O17" s="129">
        <f>IF(G$2="S",
(G17-G$54)/(G$55-G$54),
(G$55-G17)/(G$55-G$54))</f>
        <v>0.5</v>
      </c>
      <c r="P17"/>
      <c r="Q17" s="130">
        <f t="shared" si="0"/>
        <v>0.47179126546215161</v>
      </c>
      <c r="R17">
        <f t="shared" si="1"/>
        <v>31</v>
      </c>
    </row>
    <row r="18" spans="1:18" ht="21">
      <c r="A18" s="124" t="s">
        <v>2054</v>
      </c>
      <c r="B18" s="124">
        <v>8.8000000000000007</v>
      </c>
      <c r="C18" s="124">
        <v>12.9</v>
      </c>
      <c r="D18" s="124">
        <v>9.8000000000000007</v>
      </c>
      <c r="E18" s="124">
        <v>6.8</v>
      </c>
      <c r="F18" s="124">
        <v>85</v>
      </c>
      <c r="G18" s="124">
        <v>5.7</v>
      </c>
      <c r="H18"/>
      <c r="I18"/>
      <c r="J18" s="129">
        <f>IF(B$2="S",
(B18-B$54)/(B$55-B$54),
(B$55-B18)/(B$55-B$54))</f>
        <v>0.25316455696202544</v>
      </c>
      <c r="K18" s="129">
        <f>IF(C$2="S",
(C18-C$54)/(C$55-C$54),
(C$55-C18)/(C$55-C$54))</f>
        <v>0.4166666666666668</v>
      </c>
      <c r="L18" s="129">
        <f>IF(D$2="S",
(D18-D$54)/(D$55-D$54),
(D$55-D18)/(D$55-D$54))</f>
        <v>0.35555555555555546</v>
      </c>
      <c r="M18" s="129">
        <f>IF(E$2="S",
(E18-E$54)/(E$55-E$54),
(E$55-E18)/(E$55-E$54))</f>
        <v>0.11538461538461534</v>
      </c>
      <c r="N18" s="129">
        <f>IF(F$2="S",
(F18-F$54)/(F$55-F$54),
(F$55-F18)/(F$55-F$54))</f>
        <v>0.38461538461538464</v>
      </c>
      <c r="O18" s="129">
        <f>IF(G$2="S",
(G18-G$54)/(G$55-G$54),
(G$55-G18)/(G$55-G$54))</f>
        <v>0.3333333333333332</v>
      </c>
      <c r="P18"/>
      <c r="Q18" s="130">
        <f t="shared" si="0"/>
        <v>0.30978668541959681</v>
      </c>
      <c r="R18">
        <f t="shared" si="1"/>
        <v>42</v>
      </c>
    </row>
    <row r="19" spans="1:18" ht="21">
      <c r="A19" s="124" t="s">
        <v>2055</v>
      </c>
      <c r="B19" s="124">
        <v>13.2</v>
      </c>
      <c r="C19" s="124">
        <v>15.5</v>
      </c>
      <c r="D19" s="124">
        <v>7.1</v>
      </c>
      <c r="E19" s="124">
        <v>8.9</v>
      </c>
      <c r="F19" s="124">
        <v>91</v>
      </c>
      <c r="G19" s="124">
        <v>4.4000000000000004</v>
      </c>
      <c r="H19"/>
      <c r="I19"/>
      <c r="J19" s="129">
        <f>IF(B$2="S",
(B19-B$54)/(B$55-B$54),
(B$55-B19)/(B$55-B$54))</f>
        <v>0.810126582278481</v>
      </c>
      <c r="K19" s="129">
        <f>IF(C$2="S",
(C19-C$54)/(C$55-C$54),
(C$55-C19)/(C$55-C$54))</f>
        <v>0.8500000000000002</v>
      </c>
      <c r="L19" s="129">
        <f>IF(D$2="S",
(D19-D$54)/(D$55-D$54),
(D$55-D19)/(D$55-D$54))</f>
        <v>0.95555555555555571</v>
      </c>
      <c r="M19" s="129">
        <f>IF(E$2="S",
(E19-E$54)/(E$55-E$54),
(E$55-E19)/(E$55-E$54))</f>
        <v>0.92307692307692335</v>
      </c>
      <c r="N19" s="129">
        <f>IF(F$2="S",
(F19-F$54)/(F$55-F$54),
(F$55-F19)/(F$55-F$54))</f>
        <v>0.84615384615384615</v>
      </c>
      <c r="O19" s="129">
        <f>IF(G$2="S",
(G19-G$54)/(G$55-G$54),
(G$55-G19)/(G$55-G$54))</f>
        <v>0.87499999999999978</v>
      </c>
      <c r="P19"/>
      <c r="Q19" s="130">
        <f t="shared" si="0"/>
        <v>0.87665215117746775</v>
      </c>
      <c r="R19">
        <f t="shared" si="1"/>
        <v>6</v>
      </c>
    </row>
    <row r="20" spans="1:18" ht="21">
      <c r="A20" s="124" t="s">
        <v>2056</v>
      </c>
      <c r="B20" s="124">
        <v>9.6</v>
      </c>
      <c r="C20" s="124">
        <v>13</v>
      </c>
      <c r="D20" s="124">
        <v>9.1999999999999993</v>
      </c>
      <c r="E20" s="124">
        <v>7.5</v>
      </c>
      <c r="F20" s="124">
        <v>88</v>
      </c>
      <c r="G20" s="124">
        <v>5.2</v>
      </c>
      <c r="H20"/>
      <c r="I20"/>
      <c r="J20" s="129">
        <f>IF(B$2="S",
(B20-B$54)/(B$55-B$54),
(B$55-B20)/(B$55-B$54))</f>
        <v>0.35443037974683544</v>
      </c>
      <c r="K20" s="129">
        <f>IF(C$2="S",
(C20-C$54)/(C$55-C$54),
(C$55-C20)/(C$55-C$54))</f>
        <v>0.4333333333333334</v>
      </c>
      <c r="L20" s="129">
        <f>IF(D$2="S",
(D20-D$54)/(D$55-D$54),
(D$55-D20)/(D$55-D$54))</f>
        <v>0.48888888888888915</v>
      </c>
      <c r="M20" s="129">
        <f>IF(E$2="S",
(E20-E$54)/(E$55-E$54),
(E$55-E20)/(E$55-E$54))</f>
        <v>0.38461538461538469</v>
      </c>
      <c r="N20" s="129">
        <f>IF(F$2="S",
(F20-F$54)/(F$55-F$54),
(F$55-F20)/(F$55-F$54))</f>
        <v>0.61538461538461542</v>
      </c>
      <c r="O20" s="129">
        <f>IF(G$2="S",
(G20-G$54)/(G$55-G$54),
(G$55-G20)/(G$55-G$54))</f>
        <v>0.54166666666666652</v>
      </c>
      <c r="P20"/>
      <c r="Q20" s="130">
        <f t="shared" si="0"/>
        <v>0.46971987810595411</v>
      </c>
      <c r="R20">
        <f t="shared" si="1"/>
        <v>32</v>
      </c>
    </row>
    <row r="21" spans="1:18" ht="21">
      <c r="A21" s="124" t="s">
        <v>2057</v>
      </c>
      <c r="B21" s="124">
        <v>14.1</v>
      </c>
      <c r="C21" s="124">
        <v>16.100000000000001</v>
      </c>
      <c r="D21" s="124">
        <v>7</v>
      </c>
      <c r="E21" s="124">
        <v>9</v>
      </c>
      <c r="F21" s="124">
        <v>93</v>
      </c>
      <c r="G21" s="124">
        <v>4.2</v>
      </c>
      <c r="H21"/>
      <c r="I21"/>
      <c r="J21" s="129">
        <f>IF(B$2="S",
(B21-B$54)/(B$55-B$54),
(B$55-B21)/(B$55-B$54))</f>
        <v>0.92405063291139244</v>
      </c>
      <c r="K21" s="129">
        <f>IF(C$2="S",
(C21-C$54)/(C$55-C$54),
(C$55-C21)/(C$55-C$54))</f>
        <v>0.95000000000000051</v>
      </c>
      <c r="L21" s="129">
        <f>IF(D$2="S",
(D21-D$54)/(D$55-D$54),
(D$55-D21)/(D$55-D$54))</f>
        <v>0.97777777777777786</v>
      </c>
      <c r="M21" s="129">
        <f>IF(E$2="S",
(E21-E$54)/(E$55-E$54),
(E$55-E21)/(E$55-E$54))</f>
        <v>0.96153846153846168</v>
      </c>
      <c r="N21" s="129">
        <f>IF(F$2="S",
(F21-F$54)/(F$55-F$54),
(F$55-F21)/(F$55-F$54))</f>
        <v>1</v>
      </c>
      <c r="O21" s="129">
        <f>IF(G$2="S",
(G21-G$54)/(G$55-G$54),
(G$55-G21)/(G$55-G$54))</f>
        <v>0.95833333333333315</v>
      </c>
      <c r="P21"/>
      <c r="Q21" s="130">
        <f t="shared" si="0"/>
        <v>0.9619500342601609</v>
      </c>
      <c r="R21">
        <f t="shared" si="1"/>
        <v>2</v>
      </c>
    </row>
    <row r="22" spans="1:18" ht="21">
      <c r="A22" s="124" t="s">
        <v>2058</v>
      </c>
      <c r="B22" s="124">
        <v>11.7</v>
      </c>
      <c r="C22" s="124">
        <v>14.8</v>
      </c>
      <c r="D22" s="124">
        <v>8.3000000000000007</v>
      </c>
      <c r="E22" s="124">
        <v>8.1999999999999993</v>
      </c>
      <c r="F22" s="124">
        <v>89</v>
      </c>
      <c r="G22" s="124">
        <v>5</v>
      </c>
      <c r="H22"/>
      <c r="I22"/>
      <c r="J22" s="129">
        <f>IF(B$2="S",
(B22-B$54)/(B$55-B$54),
(B$55-B22)/(B$55-B$54))</f>
        <v>0.620253164556962</v>
      </c>
      <c r="K22" s="129">
        <f>IF(C$2="S",
(C22-C$54)/(C$55-C$54),
(C$55-C22)/(C$55-C$54))</f>
        <v>0.73333333333333361</v>
      </c>
      <c r="L22" s="129">
        <f>IF(D$2="S",
(D22-D$54)/(D$55-D$54),
(D$55-D22)/(D$55-D$54))</f>
        <v>0.68888888888888877</v>
      </c>
      <c r="M22" s="129">
        <f>IF(E$2="S",
(E22-E$54)/(E$55-E$54),
(E$55-E22)/(E$55-E$54))</f>
        <v>0.65384615384615363</v>
      </c>
      <c r="N22" s="129">
        <f>IF(F$2="S",
(F22-F$54)/(F$55-F$54),
(F$55-F22)/(F$55-F$54))</f>
        <v>0.69230769230769229</v>
      </c>
      <c r="O22" s="129">
        <f>IF(G$2="S",
(G22-G$54)/(G$55-G$54),
(G$55-G22)/(G$55-G$54))</f>
        <v>0.62499999999999989</v>
      </c>
      <c r="P22"/>
      <c r="Q22" s="130">
        <f t="shared" si="0"/>
        <v>0.66893820548883831</v>
      </c>
      <c r="R22">
        <f t="shared" si="1"/>
        <v>17</v>
      </c>
    </row>
    <row r="23" spans="1:18" ht="21">
      <c r="A23" s="124" t="s">
        <v>2059</v>
      </c>
      <c r="B23" s="124">
        <v>10.9</v>
      </c>
      <c r="C23" s="124">
        <v>13.9</v>
      </c>
      <c r="D23" s="124">
        <v>8.9</v>
      </c>
      <c r="E23" s="124">
        <v>8.1</v>
      </c>
      <c r="F23" s="124">
        <v>87</v>
      </c>
      <c r="G23" s="124">
        <v>5.6</v>
      </c>
      <c r="H23"/>
      <c r="I23"/>
      <c r="J23" s="129">
        <f>IF(B$2="S",
(B23-B$54)/(B$55-B$54),
(B$55-B23)/(B$55-B$54))</f>
        <v>0.518987341772152</v>
      </c>
      <c r="K23" s="129">
        <f>IF(C$2="S",
(C23-C$54)/(C$55-C$54),
(C$55-C23)/(C$55-C$54))</f>
        <v>0.58333333333333348</v>
      </c>
      <c r="L23" s="129">
        <f>IF(D$2="S",
(D23-D$54)/(D$55-D$54),
(D$55-D23)/(D$55-D$54))</f>
        <v>0.55555555555555558</v>
      </c>
      <c r="M23" s="129">
        <f>IF(E$2="S",
(E23-E$54)/(E$55-E$54),
(E$55-E23)/(E$55-E$54))</f>
        <v>0.61538461538461531</v>
      </c>
      <c r="N23" s="129">
        <f>IF(F$2="S",
(F23-F$54)/(F$55-F$54),
(F$55-F23)/(F$55-F$54))</f>
        <v>0.53846153846153844</v>
      </c>
      <c r="O23" s="129">
        <f>IF(G$2="S",
(G23-G$54)/(G$55-G$54),
(G$55-G23)/(G$55-G$54))</f>
        <v>0.37500000000000011</v>
      </c>
      <c r="P23"/>
      <c r="Q23" s="130">
        <f t="shared" si="0"/>
        <v>0.53112039741786576</v>
      </c>
      <c r="R23">
        <f t="shared" si="1"/>
        <v>29</v>
      </c>
    </row>
    <row r="24" spans="1:18" ht="21">
      <c r="A24" s="124" t="s">
        <v>2060</v>
      </c>
      <c r="B24" s="124">
        <v>7.5</v>
      </c>
      <c r="C24" s="124">
        <v>11.6</v>
      </c>
      <c r="D24" s="124">
        <v>10.3</v>
      </c>
      <c r="E24" s="124">
        <v>7</v>
      </c>
      <c r="F24" s="124">
        <v>84</v>
      </c>
      <c r="G24" s="124">
        <v>6.1</v>
      </c>
      <c r="H24"/>
      <c r="I24"/>
      <c r="J24" s="129">
        <f>IF(B$2="S",
(B24-B$54)/(B$55-B$54),
(B$55-B24)/(B$55-B$54))</f>
        <v>8.8607594936708889E-2</v>
      </c>
      <c r="K24" s="129">
        <f>IF(C$2="S",
(C24-C$54)/(C$55-C$54),
(C$55-C24)/(C$55-C$54))</f>
        <v>0.19999999999999993</v>
      </c>
      <c r="L24" s="129">
        <f>IF(D$2="S",
(D24-D$54)/(D$55-D$54),
(D$55-D24)/(D$55-D$54))</f>
        <v>0.24444444444444435</v>
      </c>
      <c r="M24" s="129">
        <f>IF(E$2="S",
(E24-E$54)/(E$55-E$54),
(E$55-E24)/(E$55-E$54))</f>
        <v>0.19230769230769235</v>
      </c>
      <c r="N24" s="129">
        <f>IF(F$2="S",
(F24-F$54)/(F$55-F$54),
(F$55-F24)/(F$55-F$54))</f>
        <v>0.30769230769230771</v>
      </c>
      <c r="O24" s="129">
        <f>IF(G$2="S",
(G24-G$54)/(G$55-G$54),
(G$55-G24)/(G$55-G$54))</f>
        <v>0.1666666666666668</v>
      </c>
      <c r="P24"/>
      <c r="Q24" s="130">
        <f t="shared" si="0"/>
        <v>0.19995311767463667</v>
      </c>
      <c r="R24">
        <f t="shared" si="1"/>
        <v>47</v>
      </c>
    </row>
    <row r="25" spans="1:18" ht="21">
      <c r="A25" s="124" t="s">
        <v>2061</v>
      </c>
      <c r="B25" s="124">
        <v>12.9</v>
      </c>
      <c r="C25" s="124">
        <v>15.3</v>
      </c>
      <c r="D25" s="124">
        <v>7.3</v>
      </c>
      <c r="E25" s="124">
        <v>8.6</v>
      </c>
      <c r="F25" s="124">
        <v>92</v>
      </c>
      <c r="G25" s="124">
        <v>4.5</v>
      </c>
      <c r="H25"/>
      <c r="I25"/>
      <c r="J25" s="129">
        <f>IF(B$2="S",
(B25-B$54)/(B$55-B$54),
(B$55-B25)/(B$55-B$54))</f>
        <v>0.77215189873417733</v>
      </c>
      <c r="K25" s="129">
        <f>IF(C$2="S",
(C25-C$54)/(C$55-C$54),
(C$55-C25)/(C$55-C$54))</f>
        <v>0.81666666666666698</v>
      </c>
      <c r="L25" s="129">
        <f>IF(D$2="S",
(D25-D$54)/(D$55-D$54),
(D$55-D25)/(D$55-D$54))</f>
        <v>0.9111111111111112</v>
      </c>
      <c r="M25" s="129">
        <f>IF(E$2="S",
(E25-E$54)/(E$55-E$54),
(E$55-E25)/(E$55-E$54))</f>
        <v>0.80769230769230771</v>
      </c>
      <c r="N25" s="129">
        <f>IF(F$2="S",
(F25-F$54)/(F$55-F$54),
(F$55-F25)/(F$55-F$54))</f>
        <v>0.92307692307692313</v>
      </c>
      <c r="O25" s="129">
        <f>IF(G$2="S",
(G25-G$54)/(G$55-G$54),
(G$55-G25)/(G$55-G$54))</f>
        <v>0.83333333333333326</v>
      </c>
      <c r="P25"/>
      <c r="Q25" s="130">
        <f t="shared" si="0"/>
        <v>0.84400537343575321</v>
      </c>
      <c r="R25">
        <f t="shared" si="1"/>
        <v>7</v>
      </c>
    </row>
    <row r="26" spans="1:18" ht="21">
      <c r="A26" s="124" t="s">
        <v>2062</v>
      </c>
      <c r="B26" s="124">
        <v>11.2</v>
      </c>
      <c r="C26" s="124">
        <v>13.7</v>
      </c>
      <c r="D26" s="124">
        <v>8.4</v>
      </c>
      <c r="E26" s="124">
        <v>7.7</v>
      </c>
      <c r="F26" s="124">
        <v>88</v>
      </c>
      <c r="G26" s="124">
        <v>5.0999999999999996</v>
      </c>
      <c r="H26"/>
      <c r="I26"/>
      <c r="J26" s="129">
        <f>IF(B$2="S",
(B26-B$54)/(B$55-B$54),
(B$55-B26)/(B$55-B$54))</f>
        <v>0.55696202531645567</v>
      </c>
      <c r="K26" s="129">
        <f>IF(C$2="S",
(C26-C$54)/(C$55-C$54),
(C$55-C26)/(C$55-C$54))</f>
        <v>0.54999999999999993</v>
      </c>
      <c r="L26" s="129">
        <f>IF(D$2="S",
(D26-D$54)/(D$55-D$54),
(D$55-D26)/(D$55-D$54))</f>
        <v>0.66666666666666663</v>
      </c>
      <c r="M26" s="129">
        <f>IF(E$2="S",
(E26-E$54)/(E$55-E$54),
(E$55-E26)/(E$55-E$54))</f>
        <v>0.46153846153846168</v>
      </c>
      <c r="N26" s="129">
        <f>IF(F$2="S",
(F26-F$54)/(F$55-F$54),
(F$55-F26)/(F$55-F$54))</f>
        <v>0.61538461538461542</v>
      </c>
      <c r="O26" s="129">
        <f>IF(G$2="S",
(G26-G$54)/(G$55-G$54),
(G$55-G26)/(G$55-G$54))</f>
        <v>0.58333333333333337</v>
      </c>
      <c r="P26"/>
      <c r="Q26" s="130">
        <f t="shared" si="0"/>
        <v>0.57231418370658882</v>
      </c>
      <c r="R26">
        <f t="shared" si="1"/>
        <v>26</v>
      </c>
    </row>
    <row r="27" spans="1:18" ht="21">
      <c r="A27" s="124" t="s">
        <v>2063</v>
      </c>
      <c r="B27" s="124">
        <v>9.4</v>
      </c>
      <c r="C27" s="124">
        <v>12.4</v>
      </c>
      <c r="D27" s="124">
        <v>9.6</v>
      </c>
      <c r="E27" s="124">
        <v>7.1</v>
      </c>
      <c r="F27" s="124">
        <v>86</v>
      </c>
      <c r="G27" s="124">
        <v>5.5</v>
      </c>
      <c r="H27"/>
      <c r="I27"/>
      <c r="J27" s="129">
        <f>IF(B$2="S",
(B27-B$54)/(B$55-B$54),
(B$55-B27)/(B$55-B$54))</f>
        <v>0.329113924050633</v>
      </c>
      <c r="K27" s="129">
        <f>IF(C$2="S",
(C27-C$54)/(C$55-C$54),
(C$55-C27)/(C$55-C$54))</f>
        <v>0.33333333333333343</v>
      </c>
      <c r="L27" s="129">
        <f>IF(D$2="S",
(D27-D$54)/(D$55-D$54),
(D$55-D27)/(D$55-D$54))</f>
        <v>0.40000000000000013</v>
      </c>
      <c r="M27" s="129">
        <f>IF(E$2="S",
(E27-E$54)/(E$55-E$54),
(E$55-E27)/(E$55-E$54))</f>
        <v>0.23076923076923067</v>
      </c>
      <c r="N27" s="129">
        <f>IF(F$2="S",
(F27-F$54)/(F$55-F$54),
(F$55-F27)/(F$55-F$54))</f>
        <v>0.46153846153846156</v>
      </c>
      <c r="O27" s="129">
        <f>IF(G$2="S",
(G27-G$54)/(G$55-G$54),
(G$55-G27)/(G$55-G$54))</f>
        <v>0.41666666666666663</v>
      </c>
      <c r="P27"/>
      <c r="Q27" s="130">
        <f t="shared" si="0"/>
        <v>0.36190360272638755</v>
      </c>
      <c r="R27">
        <f t="shared" si="1"/>
        <v>38</v>
      </c>
    </row>
    <row r="28" spans="1:18" ht="21">
      <c r="A28" s="124" t="s">
        <v>2064</v>
      </c>
      <c r="B28" s="124">
        <v>13</v>
      </c>
      <c r="C28" s="124">
        <v>15</v>
      </c>
      <c r="D28" s="124">
        <v>7.7</v>
      </c>
      <c r="E28" s="124">
        <v>8.8000000000000007</v>
      </c>
      <c r="F28" s="124">
        <v>91</v>
      </c>
      <c r="G28" s="124">
        <v>4.9000000000000004</v>
      </c>
      <c r="H28"/>
      <c r="I28"/>
      <c r="J28" s="129">
        <f>IF(B$2="S",
(B28-B$54)/(B$55-B$54),
(B$55-B28)/(B$55-B$54))</f>
        <v>0.78481012658227856</v>
      </c>
      <c r="K28" s="129">
        <f>IF(C$2="S",
(C28-C$54)/(C$55-C$54),
(C$55-C28)/(C$55-C$54))</f>
        <v>0.76666666666666683</v>
      </c>
      <c r="L28" s="129">
        <f>IF(D$2="S",
(D28-D$54)/(D$55-D$54),
(D$55-D28)/(D$55-D$54))</f>
        <v>0.8222222222222223</v>
      </c>
      <c r="M28" s="129">
        <f>IF(E$2="S",
(E28-E$54)/(E$55-E$54),
(E$55-E28)/(E$55-E$54))</f>
        <v>0.88461538461538503</v>
      </c>
      <c r="N28" s="129">
        <f>IF(F$2="S",
(F28-F$54)/(F$55-F$54),
(F$55-F28)/(F$55-F$54))</f>
        <v>0.84615384615384615</v>
      </c>
      <c r="O28" s="129">
        <f>IF(G$2="S",
(G28-G$54)/(G$55-G$54),
(G$55-G28)/(G$55-G$54))</f>
        <v>0.66666666666666641</v>
      </c>
      <c r="P28"/>
      <c r="Q28" s="130">
        <f t="shared" si="0"/>
        <v>0.79518915215117747</v>
      </c>
      <c r="R28">
        <f t="shared" si="1"/>
        <v>10</v>
      </c>
    </row>
    <row r="29" spans="1:18" ht="21">
      <c r="A29" s="124" t="s">
        <v>2065</v>
      </c>
      <c r="B29" s="124">
        <v>8.6999999999999993</v>
      </c>
      <c r="C29" s="124">
        <v>12.1</v>
      </c>
      <c r="D29" s="124">
        <v>10.8</v>
      </c>
      <c r="E29" s="124">
        <v>6.9</v>
      </c>
      <c r="F29" s="124">
        <v>83</v>
      </c>
      <c r="G29" s="124">
        <v>6</v>
      </c>
      <c r="H29"/>
      <c r="I29"/>
      <c r="J29" s="129">
        <f>IF(B$2="S",
(B29-B$54)/(B$55-B$54),
(B$55-B29)/(B$55-B$54))</f>
        <v>0.240506329113924</v>
      </c>
      <c r="K29" s="129">
        <f>IF(C$2="S",
(C29-C$54)/(C$55-C$54),
(C$55-C29)/(C$55-C$54))</f>
        <v>0.28333333333333333</v>
      </c>
      <c r="L29" s="129">
        <f>IF(D$2="S",
(D29-D$54)/(D$55-D$54),
(D$55-D29)/(D$55-D$54))</f>
        <v>0.13333333333333325</v>
      </c>
      <c r="M29" s="129">
        <f>IF(E$2="S",
(E29-E$54)/(E$55-E$54),
(E$55-E29)/(E$55-E$54))</f>
        <v>0.15384615384615399</v>
      </c>
      <c r="N29" s="129">
        <f>IF(F$2="S",
(F29-F$54)/(F$55-F$54),
(F$55-F29)/(F$55-F$54))</f>
        <v>0.23076923076923078</v>
      </c>
      <c r="O29" s="129">
        <f>IF(G$2="S",
(G29-G$54)/(G$55-G$54),
(G$55-G29)/(G$55-G$54))</f>
        <v>0.20833333333333331</v>
      </c>
      <c r="P29"/>
      <c r="Q29" s="130">
        <f t="shared" si="0"/>
        <v>0.20835361895488477</v>
      </c>
      <c r="R29">
        <f t="shared" si="1"/>
        <v>46</v>
      </c>
    </row>
    <row r="30" spans="1:18" ht="21">
      <c r="A30" s="124" t="s">
        <v>2066</v>
      </c>
      <c r="B30" s="124">
        <v>11.4</v>
      </c>
      <c r="C30" s="124">
        <v>14.5</v>
      </c>
      <c r="D30" s="124">
        <v>8.1</v>
      </c>
      <c r="E30" s="124">
        <v>7.8</v>
      </c>
      <c r="F30" s="124">
        <v>89</v>
      </c>
      <c r="G30" s="124">
        <v>5.4</v>
      </c>
      <c r="H30"/>
      <c r="I30"/>
      <c r="J30" s="129">
        <f>IF(B$2="S",
(B30-B$54)/(B$55-B$54),
(B$55-B30)/(B$55-B$54))</f>
        <v>0.58227848101265833</v>
      </c>
      <c r="K30" s="129">
        <f>IF(C$2="S",
(C30-C$54)/(C$55-C$54),
(C$55-C30)/(C$55-C$54))</f>
        <v>0.68333333333333346</v>
      </c>
      <c r="L30" s="129">
        <f>IF(D$2="S",
(D30-D$54)/(D$55-D$54),
(D$55-D30)/(D$55-D$54))</f>
        <v>0.7333333333333335</v>
      </c>
      <c r="M30" s="129">
        <f>IF(E$2="S",
(E30-E$54)/(E$55-E$54),
(E$55-E30)/(E$55-E$54))</f>
        <v>0.5</v>
      </c>
      <c r="N30" s="129">
        <f>IF(F$2="S",
(F30-F$54)/(F$55-F$54),
(F$55-F30)/(F$55-F$54))</f>
        <v>0.69230769230769229</v>
      </c>
      <c r="O30" s="129">
        <f>IF(G$2="S",
(G30-G$54)/(G$55-G$54),
(G$55-G30)/(G$55-G$54))</f>
        <v>0.45833333333333309</v>
      </c>
      <c r="P30"/>
      <c r="Q30" s="130">
        <f t="shared" si="0"/>
        <v>0.60826436222005842</v>
      </c>
      <c r="R30">
        <f t="shared" si="1"/>
        <v>23</v>
      </c>
    </row>
    <row r="31" spans="1:18" ht="21">
      <c r="A31" s="124" t="s">
        <v>2067</v>
      </c>
      <c r="B31" s="124">
        <v>12</v>
      </c>
      <c r="C31" s="124">
        <v>15.1</v>
      </c>
      <c r="D31" s="124">
        <v>7.6</v>
      </c>
      <c r="E31" s="124">
        <v>8.4</v>
      </c>
      <c r="F31" s="124">
        <v>90</v>
      </c>
      <c r="G31" s="124">
        <v>4.8</v>
      </c>
      <c r="H31"/>
      <c r="I31"/>
      <c r="J31" s="129">
        <f>IF(B$2="S",
(B31-B$54)/(B$55-B$54),
(B$55-B31)/(B$55-B$54))</f>
        <v>0.65822784810126589</v>
      </c>
      <c r="K31" s="129">
        <f>IF(C$2="S",
(C31-C$54)/(C$55-C$54),
(C$55-C31)/(C$55-C$54))</f>
        <v>0.78333333333333344</v>
      </c>
      <c r="L31" s="129">
        <f>IF(D$2="S",
(D31-D$54)/(D$55-D$54),
(D$55-D31)/(D$55-D$54))</f>
        <v>0.84444444444444455</v>
      </c>
      <c r="M31" s="129">
        <f>IF(E$2="S",
(E31-E$54)/(E$55-E$54),
(E$55-E31)/(E$55-E$54))</f>
        <v>0.73076923076923106</v>
      </c>
      <c r="N31" s="129">
        <f>IF(F$2="S",
(F31-F$54)/(F$55-F$54),
(F$55-F31)/(F$55-F$54))</f>
        <v>0.76923076923076927</v>
      </c>
      <c r="O31" s="129">
        <f>IF(G$2="S",
(G31-G$54)/(G$55-G$54),
(G$55-G31)/(G$55-G$54))</f>
        <v>0.70833333333333326</v>
      </c>
      <c r="P31"/>
      <c r="Q31" s="130">
        <f t="shared" si="0"/>
        <v>0.7490564932020628</v>
      </c>
      <c r="R31">
        <f t="shared" si="1"/>
        <v>15</v>
      </c>
    </row>
    <row r="32" spans="1:18" ht="21">
      <c r="A32" s="124" t="s">
        <v>2068</v>
      </c>
      <c r="B32" s="124">
        <v>7.6</v>
      </c>
      <c r="C32" s="124">
        <v>10.9</v>
      </c>
      <c r="D32" s="124">
        <v>11.1</v>
      </c>
      <c r="E32" s="124">
        <v>7</v>
      </c>
      <c r="F32" s="124">
        <v>82</v>
      </c>
      <c r="G32" s="124">
        <v>6.2</v>
      </c>
      <c r="H32"/>
      <c r="I32"/>
      <c r="J32" s="129">
        <f>IF(B$2="S",
(B32-B$54)/(B$55-B$54),
(B$55-B32)/(B$55-B$54))</f>
        <v>0.10126582278481011</v>
      </c>
      <c r="K32" s="129">
        <f>IF(C$2="S",
(C32-C$54)/(C$55-C$54),
(C$55-C32)/(C$55-C$54))</f>
        <v>8.3333333333333356E-2</v>
      </c>
      <c r="L32" s="129">
        <f>IF(D$2="S",
(D32-D$54)/(D$55-D$54),
(D$55-D32)/(D$55-D$54))</f>
        <v>6.6666666666666818E-2</v>
      </c>
      <c r="M32" s="129">
        <f>IF(E$2="S",
(E32-E$54)/(E$55-E$54),
(E$55-E32)/(E$55-E$54))</f>
        <v>0.19230769230769235</v>
      </c>
      <c r="N32" s="129">
        <f>IF(F$2="S",
(F32-F$54)/(F$55-F$54),
(F$55-F32)/(F$55-F$54))</f>
        <v>0.15384615384615385</v>
      </c>
      <c r="O32" s="129">
        <f>IF(G$2="S",
(G32-G$54)/(G$55-G$54),
(G$55-G32)/(G$55-G$54))</f>
        <v>0.1249999999999999</v>
      </c>
      <c r="P32"/>
      <c r="Q32" s="130">
        <f t="shared" si="0"/>
        <v>0.12040327815644274</v>
      </c>
      <c r="R32">
        <f t="shared" si="1"/>
        <v>49</v>
      </c>
    </row>
    <row r="33" spans="1:18" ht="21">
      <c r="A33" s="124" t="s">
        <v>2069</v>
      </c>
      <c r="B33" s="124">
        <v>14.5</v>
      </c>
      <c r="C33" s="124">
        <v>16.2</v>
      </c>
      <c r="D33" s="124">
        <v>6.9</v>
      </c>
      <c r="E33" s="124">
        <v>9.1</v>
      </c>
      <c r="F33" s="124">
        <v>93</v>
      </c>
      <c r="G33" s="124">
        <v>4.0999999999999996</v>
      </c>
      <c r="H33"/>
      <c r="I33"/>
      <c r="J33" s="129">
        <f>IF(B$2="S",
(B33-B$54)/(B$55-B$54),
(B$55-B33)/(B$55-B$54))</f>
        <v>0.97468354430379756</v>
      </c>
      <c r="K33" s="129">
        <f>IF(C$2="S",
(C33-C$54)/(C$55-C$54),
(C$55-C33)/(C$55-C$54))</f>
        <v>0.96666666666666679</v>
      </c>
      <c r="L33" s="129">
        <f>IF(D$2="S",
(D33-D$54)/(D$55-D$54),
(D$55-D33)/(D$55-D$54))</f>
        <v>1</v>
      </c>
      <c r="M33" s="129">
        <f>IF(E$2="S",
(E33-E$54)/(E$55-E$54),
(E$55-E33)/(E$55-E$54))</f>
        <v>1</v>
      </c>
      <c r="N33" s="129">
        <f>IF(F$2="S",
(F33-F$54)/(F$55-F$54),
(F$55-F33)/(F$55-F$54))</f>
        <v>1</v>
      </c>
      <c r="O33" s="129">
        <f>IF(G$2="S",
(G33-G$54)/(G$55-G$54),
(G$55-G33)/(G$55-G$54))</f>
        <v>1</v>
      </c>
      <c r="P33"/>
      <c r="Q33" s="130">
        <f t="shared" si="0"/>
        <v>0.99022503516174398</v>
      </c>
      <c r="R33">
        <f t="shared" si="1"/>
        <v>1</v>
      </c>
    </row>
    <row r="34" spans="1:18" ht="21">
      <c r="A34" s="124" t="s">
        <v>2070</v>
      </c>
      <c r="B34" s="124">
        <v>9.3000000000000007</v>
      </c>
      <c r="C34" s="124">
        <v>12.8</v>
      </c>
      <c r="D34" s="124">
        <v>9.9</v>
      </c>
      <c r="E34" s="124">
        <v>7.6</v>
      </c>
      <c r="F34" s="124">
        <v>85</v>
      </c>
      <c r="G34" s="124">
        <v>5.7</v>
      </c>
      <c r="H34"/>
      <c r="I34"/>
      <c r="J34" s="129">
        <f>IF(B$2="S",
(B34-B$54)/(B$55-B$54),
(B$55-B34)/(B$55-B$54))</f>
        <v>0.31645569620253178</v>
      </c>
      <c r="K34" s="129">
        <f>IF(C$2="S",
(C34-C$54)/(C$55-C$54),
(C$55-C34)/(C$55-C$54))</f>
        <v>0.40000000000000019</v>
      </c>
      <c r="L34" s="129">
        <f>IF(D$2="S",
(D34-D$54)/(D$55-D$54),
(D$55-D34)/(D$55-D$54))</f>
        <v>0.33333333333333331</v>
      </c>
      <c r="M34" s="129">
        <f>IF(E$2="S",
(E34-E$54)/(E$55-E$54),
(E$55-E34)/(E$55-E$54))</f>
        <v>0.42307692307692302</v>
      </c>
      <c r="N34" s="129">
        <f>IF(F$2="S",
(F34-F$54)/(F$55-F$54),
(F$55-F34)/(F$55-F$54))</f>
        <v>0.38461538461538464</v>
      </c>
      <c r="O34" s="129">
        <f>IF(G$2="S",
(G34-G$54)/(G$55-G$54),
(G$55-G34)/(G$55-G$54))</f>
        <v>0.3333333333333332</v>
      </c>
      <c r="P34"/>
      <c r="Q34" s="130">
        <f t="shared" si="0"/>
        <v>0.36513577842691763</v>
      </c>
      <c r="R34">
        <f t="shared" si="1"/>
        <v>37</v>
      </c>
    </row>
    <row r="35" spans="1:18" ht="21">
      <c r="A35" s="124" t="s">
        <v>2071</v>
      </c>
      <c r="B35" s="124">
        <v>10.199999999999999</v>
      </c>
      <c r="C35" s="124">
        <v>13.4</v>
      </c>
      <c r="D35" s="124">
        <v>8</v>
      </c>
      <c r="E35" s="124">
        <v>8</v>
      </c>
      <c r="F35" s="124">
        <v>88</v>
      </c>
      <c r="G35" s="124">
        <v>5.2</v>
      </c>
      <c r="H35"/>
      <c r="I35"/>
      <c r="J35" s="129">
        <f>IF(B$2="S",
(B35-B$54)/(B$55-B$54),
(B$55-B35)/(B$55-B$54))</f>
        <v>0.430379746835443</v>
      </c>
      <c r="K35" s="129">
        <f>IF(C$2="S",
(C35-C$54)/(C$55-C$54),
(C$55-C35)/(C$55-C$54))</f>
        <v>0.50000000000000011</v>
      </c>
      <c r="L35" s="129">
        <f>IF(D$2="S",
(D35-D$54)/(D$55-D$54),
(D$55-D35)/(D$55-D$54))</f>
        <v>0.75555555555555565</v>
      </c>
      <c r="M35" s="129">
        <f>IF(E$2="S",
(E35-E$54)/(E$55-E$54),
(E$55-E35)/(E$55-E$54))</f>
        <v>0.57692307692307698</v>
      </c>
      <c r="N35" s="129">
        <f>IF(F$2="S",
(F35-F$54)/(F$55-F$54),
(F$55-F35)/(F$55-F$54))</f>
        <v>0.61538461538461542</v>
      </c>
      <c r="O35" s="129">
        <f>IF(G$2="S",
(G35-G$54)/(G$55-G$54),
(G$55-G35)/(G$55-G$54))</f>
        <v>0.54166666666666652</v>
      </c>
      <c r="P35"/>
      <c r="Q35" s="130">
        <f t="shared" si="0"/>
        <v>0.56998494356089291</v>
      </c>
      <c r="R35">
        <f t="shared" si="1"/>
        <v>27</v>
      </c>
    </row>
    <row r="36" spans="1:18" ht="21">
      <c r="A36" s="124" t="s">
        <v>2072</v>
      </c>
      <c r="B36" s="124">
        <v>13.7</v>
      </c>
      <c r="C36" s="124">
        <v>15.6</v>
      </c>
      <c r="D36" s="124">
        <v>7.5</v>
      </c>
      <c r="E36" s="124">
        <v>8.9</v>
      </c>
      <c r="F36" s="124">
        <v>91</v>
      </c>
      <c r="G36" s="124">
        <v>4.3</v>
      </c>
      <c r="H36"/>
      <c r="I36"/>
      <c r="J36" s="129">
        <f>IF(B$2="S",
(B36-B$54)/(B$55-B$54),
(B$55-B36)/(B$55-B$54))</f>
        <v>0.87341772151898733</v>
      </c>
      <c r="K36" s="129">
        <f>IF(C$2="S",
(C36-C$54)/(C$55-C$54),
(C$55-C36)/(C$55-C$54))</f>
        <v>0.86666666666666681</v>
      </c>
      <c r="L36" s="129">
        <f>IF(D$2="S",
(D36-D$54)/(D$55-D$54),
(D$55-D36)/(D$55-D$54))</f>
        <v>0.8666666666666667</v>
      </c>
      <c r="M36" s="129">
        <f>IF(E$2="S",
(E36-E$54)/(E$55-E$54),
(E$55-E36)/(E$55-E$54))</f>
        <v>0.92307692307692335</v>
      </c>
      <c r="N36" s="129">
        <f>IF(F$2="S",
(F36-F$54)/(F$55-F$54),
(F$55-F36)/(F$55-F$54))</f>
        <v>0.84615384615384615</v>
      </c>
      <c r="O36" s="129">
        <f>IF(G$2="S",
(G36-G$54)/(G$55-G$54),
(G$55-G36)/(G$55-G$54))</f>
        <v>0.91666666666666663</v>
      </c>
      <c r="P36"/>
      <c r="Q36" s="130">
        <f t="shared" si="0"/>
        <v>0.88210808179162614</v>
      </c>
      <c r="R36">
        <f t="shared" si="1"/>
        <v>5</v>
      </c>
    </row>
    <row r="37" spans="1:18" ht="21">
      <c r="A37" s="124" t="s">
        <v>2073</v>
      </c>
      <c r="B37" s="124">
        <v>11.5</v>
      </c>
      <c r="C37" s="124">
        <v>14.6</v>
      </c>
      <c r="D37" s="124">
        <v>8.1999999999999993</v>
      </c>
      <c r="E37" s="124">
        <v>8.1</v>
      </c>
      <c r="F37" s="124">
        <v>89</v>
      </c>
      <c r="G37" s="124">
        <v>5.3</v>
      </c>
      <c r="H37"/>
      <c r="I37"/>
      <c r="J37" s="129">
        <f>IF(B$2="S",
(B37-B$54)/(B$55-B$54),
(B$55-B37)/(B$55-B$54))</f>
        <v>0.59493670886075956</v>
      </c>
      <c r="K37" s="129">
        <f>IF(C$2="S",
(C37-C$54)/(C$55-C$54),
(C$55-C37)/(C$55-C$54))</f>
        <v>0.70000000000000007</v>
      </c>
      <c r="L37" s="129">
        <f>IF(D$2="S",
(D37-D$54)/(D$55-D$54),
(D$55-D37)/(D$55-D$54))</f>
        <v>0.71111111111111136</v>
      </c>
      <c r="M37" s="129">
        <f>IF(E$2="S",
(E37-E$54)/(E$55-E$54),
(E$55-E37)/(E$55-E$54))</f>
        <v>0.61538461538461531</v>
      </c>
      <c r="N37" s="129">
        <f>IF(F$2="S",
(F37-F$54)/(F$55-F$54),
(F$55-F37)/(F$55-F$54))</f>
        <v>0.69230769230769229</v>
      </c>
      <c r="O37" s="129">
        <f>IF(G$2="S",
(G37-G$54)/(G$55-G$54),
(G$55-G37)/(G$55-G$54))</f>
        <v>0.5</v>
      </c>
      <c r="P37"/>
      <c r="Q37" s="130">
        <f t="shared" si="0"/>
        <v>0.63562335461069652</v>
      </c>
      <c r="R37">
        <f t="shared" si="1"/>
        <v>22</v>
      </c>
    </row>
    <row r="38" spans="1:18" ht="21">
      <c r="A38" s="124" t="s">
        <v>2074</v>
      </c>
      <c r="B38" s="124">
        <v>10</v>
      </c>
      <c r="C38" s="124">
        <v>13</v>
      </c>
      <c r="D38" s="124">
        <v>9.3000000000000007</v>
      </c>
      <c r="E38" s="124">
        <v>7.5</v>
      </c>
      <c r="F38" s="124">
        <v>87</v>
      </c>
      <c r="G38" s="124">
        <v>5.5</v>
      </c>
      <c r="H38"/>
      <c r="I38"/>
      <c r="J38" s="129">
        <f>IF(B$2="S",
(B38-B$54)/(B$55-B$54),
(B$55-B38)/(B$55-B$54))</f>
        <v>0.40506329113924056</v>
      </c>
      <c r="K38" s="129">
        <f>IF(C$2="S",
(C38-C$54)/(C$55-C$54),
(C$55-C38)/(C$55-C$54))</f>
        <v>0.4333333333333334</v>
      </c>
      <c r="L38" s="129">
        <f>IF(D$2="S",
(D38-D$54)/(D$55-D$54),
(D$55-D38)/(D$55-D$54))</f>
        <v>0.46666666666666656</v>
      </c>
      <c r="M38" s="129">
        <f>IF(E$2="S",
(E38-E$54)/(E$55-E$54),
(E$55-E38)/(E$55-E$54))</f>
        <v>0.38461538461538469</v>
      </c>
      <c r="N38" s="129">
        <f>IF(F$2="S",
(F38-F$54)/(F$55-F$54),
(F$55-F38)/(F$55-F$54))</f>
        <v>0.53846153846153844</v>
      </c>
      <c r="O38" s="129">
        <f>IF(G$2="S",
(G38-G$54)/(G$55-G$54),
(G$55-G38)/(G$55-G$54))</f>
        <v>0.41666666666666663</v>
      </c>
      <c r="P38"/>
      <c r="Q38" s="130">
        <f t="shared" si="0"/>
        <v>0.44080114681380506</v>
      </c>
      <c r="R38">
        <f t="shared" si="1"/>
        <v>33</v>
      </c>
    </row>
    <row r="39" spans="1:18" ht="21">
      <c r="A39" s="124" t="s">
        <v>2075</v>
      </c>
      <c r="B39" s="124">
        <v>7.7</v>
      </c>
      <c r="C39" s="124">
        <v>11.3</v>
      </c>
      <c r="D39" s="124">
        <v>11.4</v>
      </c>
      <c r="E39" s="124">
        <v>7</v>
      </c>
      <c r="F39" s="124">
        <v>83</v>
      </c>
      <c r="G39" s="124">
        <v>6.2</v>
      </c>
      <c r="H39"/>
      <c r="I39"/>
      <c r="J39" s="129">
        <f>IF(B$2="S",
(B39-B$54)/(B$55-B$54),
(B$55-B39)/(B$55-B$54))</f>
        <v>0.11392405063291144</v>
      </c>
      <c r="K39" s="129">
        <f>IF(C$2="S",
(C39-C$54)/(C$55-C$54),
(C$55-C39)/(C$55-C$54))</f>
        <v>0.15000000000000011</v>
      </c>
      <c r="L39" s="129">
        <f>IF(D$2="S",
(D39-D$54)/(D$55-D$54),
(D$55-D39)/(D$55-D$54))</f>
        <v>0</v>
      </c>
      <c r="M39" s="129">
        <f>IF(E$2="S",
(E39-E$54)/(E$55-E$54),
(E$55-E39)/(E$55-E$54))</f>
        <v>0.19230769230769235</v>
      </c>
      <c r="N39" s="129">
        <f>IF(F$2="S",
(F39-F$54)/(F$55-F$54),
(F$55-F39)/(F$55-F$54))</f>
        <v>0.23076923076923078</v>
      </c>
      <c r="O39" s="129">
        <f>IF(G$2="S",
(G39-G$54)/(G$55-G$54),
(G$55-G39)/(G$55-G$54))</f>
        <v>0.1249999999999999</v>
      </c>
      <c r="P39"/>
      <c r="Q39" s="130">
        <f t="shared" si="0"/>
        <v>0.13533349561830577</v>
      </c>
      <c r="R39">
        <f t="shared" si="1"/>
        <v>48</v>
      </c>
    </row>
    <row r="40" spans="1:18" ht="21">
      <c r="A40" s="124" t="s">
        <v>2076</v>
      </c>
      <c r="B40" s="124">
        <v>12.8</v>
      </c>
      <c r="C40" s="124">
        <v>15.4</v>
      </c>
      <c r="D40" s="124">
        <v>7.6</v>
      </c>
      <c r="E40" s="124">
        <v>8.5</v>
      </c>
      <c r="F40" s="124">
        <v>92</v>
      </c>
      <c r="G40" s="124">
        <v>4.5999999999999996</v>
      </c>
      <c r="H40"/>
      <c r="I40"/>
      <c r="J40" s="129">
        <f>IF(B$2="S",
(B40-B$54)/(B$55-B$54),
(B$55-B40)/(B$55-B$54))</f>
        <v>0.75949367088607611</v>
      </c>
      <c r="K40" s="129">
        <f>IF(C$2="S",
(C40-C$54)/(C$55-C$54),
(C$55-C40)/(C$55-C$54))</f>
        <v>0.83333333333333359</v>
      </c>
      <c r="L40" s="129">
        <f>IF(D$2="S",
(D40-D$54)/(D$55-D$54),
(D$55-D40)/(D$55-D$54))</f>
        <v>0.84444444444444455</v>
      </c>
      <c r="M40" s="129">
        <f>IF(E$2="S",
(E40-E$54)/(E$55-E$54),
(E$55-E40)/(E$55-E$54))</f>
        <v>0.76923076923076938</v>
      </c>
      <c r="N40" s="129">
        <f>IF(F$2="S",
(F40-F$54)/(F$55-F$54),
(F$55-F40)/(F$55-F$54))</f>
        <v>0.92307692307692313</v>
      </c>
      <c r="O40" s="129">
        <f>IF(G$2="S",
(G40-G$54)/(G$55-G$54),
(G$55-G40)/(G$55-G$54))</f>
        <v>0.79166666666666674</v>
      </c>
      <c r="P40"/>
      <c r="Q40" s="130">
        <f t="shared" si="0"/>
        <v>0.82020763460636903</v>
      </c>
      <c r="R40">
        <f t="shared" si="1"/>
        <v>9</v>
      </c>
    </row>
    <row r="41" spans="1:18" ht="21">
      <c r="A41" s="124" t="s">
        <v>2077</v>
      </c>
      <c r="B41" s="124">
        <v>9.8000000000000007</v>
      </c>
      <c r="C41" s="124">
        <v>13.3</v>
      </c>
      <c r="D41" s="124">
        <v>9.6999999999999993</v>
      </c>
      <c r="E41" s="124">
        <v>7.7</v>
      </c>
      <c r="F41" s="124">
        <v>86</v>
      </c>
      <c r="G41" s="124">
        <v>5.8</v>
      </c>
      <c r="H41"/>
      <c r="I41"/>
      <c r="J41" s="129">
        <f>IF(B$2="S",
(B41-B$54)/(B$55-B$54),
(B$55-B41)/(B$55-B$54))</f>
        <v>0.37974683544303811</v>
      </c>
      <c r="K41" s="129">
        <f>IF(C$2="S",
(C41-C$54)/(C$55-C$54),
(C$55-C41)/(C$55-C$54))</f>
        <v>0.48333333333333356</v>
      </c>
      <c r="L41" s="129">
        <f>IF(D$2="S",
(D41-D$54)/(D$55-D$54),
(D$55-D41)/(D$55-D$54))</f>
        <v>0.37777777777777799</v>
      </c>
      <c r="M41" s="129">
        <f>IF(E$2="S",
(E41-E$54)/(E$55-E$54),
(E$55-E41)/(E$55-E$54))</f>
        <v>0.46153846153846168</v>
      </c>
      <c r="N41" s="129">
        <f>IF(F$2="S",
(F41-F$54)/(F$55-F$54),
(F$55-F41)/(F$55-F$54))</f>
        <v>0.46153846153846156</v>
      </c>
      <c r="O41" s="129">
        <f>IF(G$2="S",
(G41-G$54)/(G$55-G$54),
(G$55-G41)/(G$55-G$54))</f>
        <v>0.29166666666666669</v>
      </c>
      <c r="P41"/>
      <c r="Q41" s="130">
        <f t="shared" si="0"/>
        <v>0.40926692271628989</v>
      </c>
      <c r="R41">
        <f t="shared" si="1"/>
        <v>35</v>
      </c>
    </row>
    <row r="42" spans="1:18" ht="21">
      <c r="A42" s="124" t="s">
        <v>2078</v>
      </c>
      <c r="B42" s="124">
        <v>13.3</v>
      </c>
      <c r="C42" s="124">
        <v>15.5</v>
      </c>
      <c r="D42" s="124">
        <v>7.9</v>
      </c>
      <c r="E42" s="124">
        <v>8.6</v>
      </c>
      <c r="F42" s="124">
        <v>91</v>
      </c>
      <c r="G42" s="124">
        <v>5.0999999999999996</v>
      </c>
      <c r="H42"/>
      <c r="I42"/>
      <c r="J42" s="129">
        <f>IF(B$2="S",
(B42-B$54)/(B$55-B$54),
(B$55-B42)/(B$55-B$54))</f>
        <v>0.82278481012658244</v>
      </c>
      <c r="K42" s="129">
        <f>IF(C$2="S",
(C42-C$54)/(C$55-C$54),
(C$55-C42)/(C$55-C$54))</f>
        <v>0.8500000000000002</v>
      </c>
      <c r="L42" s="129">
        <f>IF(D$2="S",
(D42-D$54)/(D$55-D$54),
(D$55-D42)/(D$55-D$54))</f>
        <v>0.77777777777777779</v>
      </c>
      <c r="M42" s="129">
        <f>IF(E$2="S",
(E42-E$54)/(E$55-E$54),
(E$55-E42)/(E$55-E$54))</f>
        <v>0.80769230769230771</v>
      </c>
      <c r="N42" s="129">
        <f>IF(F$2="S",
(F42-F$54)/(F$55-F$54),
(F$55-F42)/(F$55-F$54))</f>
        <v>0.84615384615384615</v>
      </c>
      <c r="O42" s="129">
        <f>IF(G$2="S",
(G42-G$54)/(G$55-G$54),
(G$55-G42)/(G$55-G$54))</f>
        <v>0.58333333333333337</v>
      </c>
      <c r="P42"/>
      <c r="Q42" s="130">
        <f t="shared" si="0"/>
        <v>0.78129034584730783</v>
      </c>
      <c r="R42">
        <f t="shared" si="1"/>
        <v>14</v>
      </c>
    </row>
    <row r="43" spans="1:18" ht="21">
      <c r="A43" s="124" t="s">
        <v>2079</v>
      </c>
      <c r="B43" s="124">
        <v>10.4</v>
      </c>
      <c r="C43" s="124">
        <v>13.7</v>
      </c>
      <c r="D43" s="124">
        <v>8.5</v>
      </c>
      <c r="E43" s="124">
        <v>7.9</v>
      </c>
      <c r="F43" s="124">
        <v>88</v>
      </c>
      <c r="G43" s="124">
        <v>5.4</v>
      </c>
      <c r="H43"/>
      <c r="I43"/>
      <c r="J43" s="129">
        <f>IF(B$2="S",
(B43-B$54)/(B$55-B$54),
(B$55-B43)/(B$55-B$54))</f>
        <v>0.45569620253164567</v>
      </c>
      <c r="K43" s="129">
        <f>IF(C$2="S",
(C43-C$54)/(C$55-C$54),
(C$55-C43)/(C$55-C$54))</f>
        <v>0.54999999999999993</v>
      </c>
      <c r="L43" s="129">
        <f>IF(D$2="S",
(D43-D$54)/(D$55-D$54),
(D$55-D43)/(D$55-D$54))</f>
        <v>0.64444444444444449</v>
      </c>
      <c r="M43" s="129">
        <f>IF(E$2="S",
(E43-E$54)/(E$55-E$54),
(E$55-E43)/(E$55-E$54))</f>
        <v>0.53846153846153866</v>
      </c>
      <c r="N43" s="129">
        <f>IF(F$2="S",
(F43-F$54)/(F$55-F$54),
(F$55-F43)/(F$55-F$54))</f>
        <v>0.61538461538461542</v>
      </c>
      <c r="O43" s="129">
        <f>IF(G$2="S",
(G43-G$54)/(G$55-G$54),
(G$55-G43)/(G$55-G$54))</f>
        <v>0.45833333333333309</v>
      </c>
      <c r="P43"/>
      <c r="Q43" s="130">
        <f t="shared" si="0"/>
        <v>0.54372002235926287</v>
      </c>
      <c r="R43">
        <f t="shared" si="1"/>
        <v>28</v>
      </c>
    </row>
    <row r="44" spans="1:18" ht="21">
      <c r="A44" s="124" t="s">
        <v>2080</v>
      </c>
      <c r="B44" s="124">
        <v>9.1</v>
      </c>
      <c r="C44" s="124">
        <v>12.5</v>
      </c>
      <c r="D44" s="124">
        <v>9.9</v>
      </c>
      <c r="E44" s="124">
        <v>7.4</v>
      </c>
      <c r="F44" s="124">
        <v>84</v>
      </c>
      <c r="G44" s="124">
        <v>6</v>
      </c>
      <c r="H44"/>
      <c r="I44"/>
      <c r="J44" s="129">
        <f>IF(B$2="S",
(B44-B$54)/(B$55-B$54),
(B$55-B44)/(B$55-B$54))</f>
        <v>0.29113924050632911</v>
      </c>
      <c r="K44" s="129">
        <f>IF(C$2="S",
(C44-C$54)/(C$55-C$54),
(C$55-C44)/(C$55-C$54))</f>
        <v>0.35000000000000003</v>
      </c>
      <c r="L44" s="129">
        <f>IF(D$2="S",
(D44-D$54)/(D$55-D$54),
(D$55-D44)/(D$55-D$54))</f>
        <v>0.33333333333333331</v>
      </c>
      <c r="M44" s="129">
        <f>IF(E$2="S",
(E44-E$54)/(E$55-E$54),
(E$55-E44)/(E$55-E$54))</f>
        <v>0.34615384615384631</v>
      </c>
      <c r="N44" s="129">
        <f>IF(F$2="S",
(F44-F$54)/(F$55-F$54),
(F$55-F44)/(F$55-F$54))</f>
        <v>0.30769230769230771</v>
      </c>
      <c r="O44" s="129">
        <f>IF(G$2="S",
(G44-G$54)/(G$55-G$54),
(G$55-G44)/(G$55-G$54))</f>
        <v>0.20833333333333331</v>
      </c>
      <c r="P44"/>
      <c r="Q44" s="130">
        <f t="shared" si="0"/>
        <v>0.30610867683652493</v>
      </c>
      <c r="R44">
        <f t="shared" si="1"/>
        <v>43</v>
      </c>
    </row>
    <row r="45" spans="1:18" ht="21">
      <c r="A45" s="124" t="s">
        <v>2081</v>
      </c>
      <c r="B45" s="124">
        <v>11.6</v>
      </c>
      <c r="C45" s="124">
        <v>14.7</v>
      </c>
      <c r="D45" s="124">
        <v>8</v>
      </c>
      <c r="E45" s="124">
        <v>8.1999999999999993</v>
      </c>
      <c r="F45" s="124">
        <v>89</v>
      </c>
      <c r="G45" s="124">
        <v>5.2</v>
      </c>
      <c r="H45"/>
      <c r="I45"/>
      <c r="J45" s="129">
        <f>IF(B$2="S",
(B45-B$54)/(B$55-B$54),
(B$55-B45)/(B$55-B$54))</f>
        <v>0.60759493670886078</v>
      </c>
      <c r="K45" s="129">
        <f>IF(C$2="S",
(C45-C$54)/(C$55-C$54),
(C$55-C45)/(C$55-C$54))</f>
        <v>0.71666666666666667</v>
      </c>
      <c r="L45" s="129">
        <f>IF(D$2="S",
(D45-D$54)/(D$55-D$54),
(D$55-D45)/(D$55-D$54))</f>
        <v>0.75555555555555565</v>
      </c>
      <c r="M45" s="129">
        <f>IF(E$2="S",
(E45-E$54)/(E$55-E$54),
(E$55-E45)/(E$55-E$54))</f>
        <v>0.65384615384615363</v>
      </c>
      <c r="N45" s="129">
        <f>IF(F$2="S",
(F45-F$54)/(F$55-F$54),
(F$55-F45)/(F$55-F$54))</f>
        <v>0.69230769230769229</v>
      </c>
      <c r="O45" s="129">
        <f>IF(G$2="S",
(G45-G$54)/(G$55-G$54),
(G$55-G45)/(G$55-G$54))</f>
        <v>0.54166666666666652</v>
      </c>
      <c r="P45"/>
      <c r="Q45" s="130">
        <f t="shared" si="0"/>
        <v>0.6612729452919327</v>
      </c>
      <c r="R45">
        <f t="shared" si="1"/>
        <v>18</v>
      </c>
    </row>
    <row r="46" spans="1:18" ht="21">
      <c r="A46" s="124" t="s">
        <v>2082</v>
      </c>
      <c r="B46" s="124">
        <v>8.6</v>
      </c>
      <c r="C46" s="124">
        <v>12.2</v>
      </c>
      <c r="D46" s="124">
        <v>10.9</v>
      </c>
      <c r="E46" s="124">
        <v>7.1</v>
      </c>
      <c r="F46" s="124">
        <v>91</v>
      </c>
      <c r="G46" s="124">
        <v>5.7</v>
      </c>
      <c r="H46"/>
      <c r="I46"/>
      <c r="J46" s="129">
        <f>IF(B$2="S",
(B46-B$54)/(B$55-B$54),
(B$55-B46)/(B$55-B$54))</f>
        <v>0.22784810126582278</v>
      </c>
      <c r="K46" s="129">
        <f>IF(C$2="S",
(C46-C$54)/(C$55-C$54),
(C$55-C46)/(C$55-C$54))</f>
        <v>0.29999999999999993</v>
      </c>
      <c r="L46" s="129">
        <f>IF(D$2="S",
(D46-D$54)/(D$55-D$54),
(D$55-D46)/(D$55-D$54))</f>
        <v>0.1111111111111111</v>
      </c>
      <c r="M46" s="129">
        <f>IF(E$2="S",
(E46-E$54)/(E$55-E$54),
(E$55-E46)/(E$55-E$54))</f>
        <v>0.23076923076923067</v>
      </c>
      <c r="N46" s="129">
        <f>IF(F$2="S",
(F46-F$54)/(F$55-F$54),
(F$55-F46)/(F$55-F$54))</f>
        <v>0.84615384615384615</v>
      </c>
      <c r="O46" s="129">
        <f>IF(G$2="S",
(G46-G$54)/(G$55-G$54),
(G$55-G46)/(G$55-G$54))</f>
        <v>0.3333333333333332</v>
      </c>
      <c r="P46"/>
      <c r="Q46" s="130">
        <f t="shared" si="0"/>
        <v>0.3415359371055573</v>
      </c>
      <c r="R46">
        <f t="shared" si="1"/>
        <v>40</v>
      </c>
    </row>
    <row r="47" spans="1:18" ht="21">
      <c r="A47" s="124" t="s">
        <v>2083</v>
      </c>
      <c r="B47" s="124">
        <v>12.3</v>
      </c>
      <c r="C47" s="124">
        <v>15</v>
      </c>
      <c r="D47" s="124">
        <v>7.8</v>
      </c>
      <c r="E47" s="124">
        <v>8.4</v>
      </c>
      <c r="F47" s="124">
        <v>93</v>
      </c>
      <c r="G47" s="124">
        <v>4.8</v>
      </c>
      <c r="H47"/>
      <c r="I47"/>
      <c r="J47" s="129">
        <f>IF(B$2="S",
(B47-B$54)/(B$55-B$54),
(B$55-B47)/(B$55-B$54))</f>
        <v>0.69620253164556978</v>
      </c>
      <c r="K47" s="129">
        <f>IF(C$2="S",
(C47-C$54)/(C$55-C$54),
(C$55-C47)/(C$55-C$54))</f>
        <v>0.76666666666666683</v>
      </c>
      <c r="L47" s="129">
        <f>IF(D$2="S",
(D47-D$54)/(D$55-D$54),
(D$55-D47)/(D$55-D$54))</f>
        <v>0.80000000000000016</v>
      </c>
      <c r="M47" s="129">
        <f>IF(E$2="S",
(E47-E$54)/(E$55-E$54),
(E$55-E47)/(E$55-E$54))</f>
        <v>0.73076923076923106</v>
      </c>
      <c r="N47" s="129">
        <f>IF(F$2="S",
(F47-F$54)/(F$55-F$54),
(F$55-F47)/(F$55-F$54))</f>
        <v>1</v>
      </c>
      <c r="O47" s="129">
        <f>IF(G$2="S",
(G47-G$54)/(G$55-G$54),
(G$55-G47)/(G$55-G$54))</f>
        <v>0.70833333333333326</v>
      </c>
      <c r="P47"/>
      <c r="Q47" s="130">
        <f t="shared" si="0"/>
        <v>0.78366196040246683</v>
      </c>
      <c r="R47">
        <f t="shared" si="1"/>
        <v>13</v>
      </c>
    </row>
    <row r="48" spans="1:18" ht="21">
      <c r="A48" s="124" t="s">
        <v>2084</v>
      </c>
      <c r="B48" s="124">
        <v>14.2</v>
      </c>
      <c r="C48" s="124">
        <v>16.100000000000001</v>
      </c>
      <c r="D48" s="124">
        <v>7.1</v>
      </c>
      <c r="E48" s="124">
        <v>9.1</v>
      </c>
      <c r="F48" s="124">
        <v>88</v>
      </c>
      <c r="G48" s="124">
        <v>4.2</v>
      </c>
      <c r="H48"/>
      <c r="I48"/>
      <c r="J48" s="129">
        <f>IF(B$2="S",
(B48-B$54)/(B$55-B$54),
(B$55-B48)/(B$55-B$54))</f>
        <v>0.93670886075949367</v>
      </c>
      <c r="K48" s="129">
        <f>IF(C$2="S",
(C48-C$54)/(C$55-C$54),
(C$55-C48)/(C$55-C$54))</f>
        <v>0.95000000000000051</v>
      </c>
      <c r="L48" s="129">
        <f>IF(D$2="S",
(D48-D$54)/(D$55-D$54),
(D$55-D48)/(D$55-D$54))</f>
        <v>0.95555555555555571</v>
      </c>
      <c r="M48" s="129">
        <f>IF(E$2="S",
(E48-E$54)/(E$55-E$54),
(E$55-E48)/(E$55-E$54))</f>
        <v>1</v>
      </c>
      <c r="N48" s="129">
        <f>IF(F$2="S",
(F48-F$54)/(F$55-F$54),
(F$55-F48)/(F$55-F$54))</f>
        <v>0.61538461538461542</v>
      </c>
      <c r="O48" s="129">
        <f>IF(G$2="S",
(G48-G$54)/(G$55-G$54),
(G$55-G48)/(G$55-G$54))</f>
        <v>0.95833333333333315</v>
      </c>
      <c r="P48"/>
      <c r="Q48" s="130">
        <f t="shared" si="0"/>
        <v>0.90266372750549972</v>
      </c>
      <c r="R48">
        <f t="shared" si="1"/>
        <v>4</v>
      </c>
    </row>
    <row r="49" spans="1:18" ht="21">
      <c r="A49" s="124" t="s">
        <v>2085</v>
      </c>
      <c r="B49" s="124">
        <v>11</v>
      </c>
      <c r="C49" s="124">
        <v>14.3</v>
      </c>
      <c r="D49" s="124">
        <v>8.4</v>
      </c>
      <c r="E49" s="124">
        <v>8.3000000000000007</v>
      </c>
      <c r="F49" s="124">
        <v>86</v>
      </c>
      <c r="G49" s="124">
        <v>5</v>
      </c>
      <c r="H49"/>
      <c r="I49"/>
      <c r="J49" s="129">
        <f>IF(B$2="S",
(B49-B$54)/(B$55-B$54),
(B$55-B49)/(B$55-B$54))</f>
        <v>0.53164556962025322</v>
      </c>
      <c r="K49" s="129">
        <f>IF(C$2="S",
(C49-C$54)/(C$55-C$54),
(C$55-C49)/(C$55-C$54))</f>
        <v>0.65000000000000024</v>
      </c>
      <c r="L49" s="129">
        <f>IF(D$2="S",
(D49-D$54)/(D$55-D$54),
(D$55-D49)/(D$55-D$54))</f>
        <v>0.66666666666666663</v>
      </c>
      <c r="M49" s="129">
        <f>IF(E$2="S",
(E49-E$54)/(E$55-E$54),
(E$55-E49)/(E$55-E$54))</f>
        <v>0.69230769230769262</v>
      </c>
      <c r="N49" s="129">
        <f>IF(F$2="S",
(F49-F$54)/(F$55-F$54),
(F$55-F49)/(F$55-F$54))</f>
        <v>0.46153846153846156</v>
      </c>
      <c r="O49" s="129">
        <f>IF(G$2="S",
(G49-G$54)/(G$55-G$54),
(G$55-G49)/(G$55-G$54))</f>
        <v>0.62499999999999989</v>
      </c>
      <c r="P49"/>
      <c r="Q49" s="130">
        <f t="shared" si="0"/>
        <v>0.60452639835551236</v>
      </c>
      <c r="R49">
        <f t="shared" si="1"/>
        <v>24</v>
      </c>
    </row>
    <row r="50" spans="1:18" ht="21">
      <c r="A50" s="124" t="s">
        <v>2086</v>
      </c>
      <c r="B50" s="124">
        <v>9.5</v>
      </c>
      <c r="C50" s="124">
        <v>12.9</v>
      </c>
      <c r="D50" s="124">
        <v>9.5</v>
      </c>
      <c r="E50" s="124">
        <v>7.5</v>
      </c>
      <c r="F50" s="124">
        <v>87</v>
      </c>
      <c r="G50" s="124">
        <v>5.6</v>
      </c>
      <c r="H50"/>
      <c r="I50"/>
      <c r="J50" s="129">
        <f>IF(B$2="S",
(B50-B$54)/(B$55-B$54),
(B$55-B50)/(B$55-B$54))</f>
        <v>0.34177215189873422</v>
      </c>
      <c r="K50" s="129">
        <f>IF(C$2="S",
(C50-C$54)/(C$55-C$54),
(C$55-C50)/(C$55-C$54))</f>
        <v>0.4166666666666668</v>
      </c>
      <c r="L50" s="129">
        <f>IF(D$2="S",
(D50-D$54)/(D$55-D$54),
(D$55-D50)/(D$55-D$54))</f>
        <v>0.42222222222222228</v>
      </c>
      <c r="M50" s="129">
        <f>IF(E$2="S",
(E50-E$54)/(E$55-E$54),
(E$55-E50)/(E$55-E$54))</f>
        <v>0.38461538461538469</v>
      </c>
      <c r="N50" s="129">
        <f>IF(F$2="S",
(F50-F$54)/(F$55-F$54),
(F$55-F50)/(F$55-F$54))</f>
        <v>0.53846153846153844</v>
      </c>
      <c r="O50" s="129">
        <f>IF(G$2="S",
(G50-G$54)/(G$55-G$54),
(G$55-G50)/(G$55-G$54))</f>
        <v>0.37500000000000011</v>
      </c>
      <c r="P50"/>
      <c r="Q50" s="130">
        <f t="shared" si="0"/>
        <v>0.41312299397742436</v>
      </c>
      <c r="R50">
        <f t="shared" si="1"/>
        <v>34</v>
      </c>
    </row>
    <row r="51" spans="1:18" ht="21">
      <c r="A51" s="124" t="s">
        <v>2087</v>
      </c>
      <c r="B51" s="124">
        <v>10.8</v>
      </c>
      <c r="C51" s="124">
        <v>13.8</v>
      </c>
      <c r="D51" s="124">
        <v>9</v>
      </c>
      <c r="E51" s="124">
        <v>8</v>
      </c>
      <c r="F51" s="124">
        <v>92</v>
      </c>
      <c r="G51" s="124">
        <v>5.5</v>
      </c>
      <c r="H51"/>
      <c r="I51"/>
      <c r="J51" s="129">
        <f>IF(B$2="S",
(B51-B$54)/(B$55-B$54),
(B$55-B51)/(B$55-B$54))</f>
        <v>0.50632911392405078</v>
      </c>
      <c r="K51" s="129">
        <f>IF(C$2="S",
(C51-C$54)/(C$55-C$54),
(C$55-C51)/(C$55-C$54))</f>
        <v>0.56666666666666687</v>
      </c>
      <c r="L51" s="129">
        <f>IF(D$2="S",
(D51-D$54)/(D$55-D$54),
(D$55-D51)/(D$55-D$54))</f>
        <v>0.53333333333333344</v>
      </c>
      <c r="M51" s="129">
        <f>IF(E$2="S",
(E51-E$54)/(E$55-E$54),
(E$55-E51)/(E$55-E$54))</f>
        <v>0.57692307692307698</v>
      </c>
      <c r="N51" s="129">
        <f>IF(F$2="S",
(F51-F$54)/(F$55-F$54),
(F$55-F51)/(F$55-F$54))</f>
        <v>0.92307692307692313</v>
      </c>
      <c r="O51" s="129">
        <f>IF(G$2="S",
(G51-G$54)/(G$55-G$54),
(G$55-G51)/(G$55-G$54))</f>
        <v>0.41666666666666663</v>
      </c>
      <c r="P51" s="138"/>
      <c r="Q51" s="130">
        <f t="shared" si="0"/>
        <v>0.58716596343178629</v>
      </c>
      <c r="R51">
        <f t="shared" si="1"/>
        <v>25</v>
      </c>
    </row>
    <row r="52" spans="1:18" ht="21">
      <c r="A52" s="136" t="s">
        <v>2088</v>
      </c>
      <c r="B52" s="136">
        <v>13.6</v>
      </c>
      <c r="C52" s="136">
        <v>15.7</v>
      </c>
      <c r="D52" s="136">
        <v>7.2</v>
      </c>
      <c r="E52" s="136">
        <v>8.9</v>
      </c>
      <c r="F52" s="136">
        <v>87</v>
      </c>
      <c r="G52" s="136">
        <v>4.5</v>
      </c>
      <c r="J52" s="129">
        <f>IF(B$2="S",
(B52-B$54)/(B$55-B$54),
(B$55-B52)/(B$55-B$54))</f>
        <v>0.86075949367088611</v>
      </c>
      <c r="K52" s="129">
        <f>IF(C$2="S",
(C52-C$54)/(C$55-C$54),
(C$55-C52)/(C$55-C$54))</f>
        <v>0.88333333333333341</v>
      </c>
      <c r="L52" s="129">
        <f>IF(D$2="S",
(D52-D$54)/(D$55-D$54),
(D$55-D52)/(D$55-D$54))</f>
        <v>0.93333333333333335</v>
      </c>
      <c r="M52" s="129">
        <f>IF(E$2="S",
(E52-E$54)/(E$55-E$54),
(E$55-E52)/(E$55-E$54))</f>
        <v>0.92307692307692335</v>
      </c>
      <c r="N52" s="129">
        <f>IF(F$2="S",
(F52-F$54)/(F$55-F$54),
(F$55-F52)/(F$55-F$54))</f>
        <v>0.53846153846153844</v>
      </c>
      <c r="O52" s="129">
        <f>IF(G$2="S",
(G52-G$54)/(G$55-G$54),
(G$55-G52)/(G$55-G$54))</f>
        <v>0.83333333333333326</v>
      </c>
      <c r="P52" s="139"/>
      <c r="Q52" s="130">
        <f t="shared" si="0"/>
        <v>0.82871632586822452</v>
      </c>
      <c r="R52">
        <f t="shared" si="1"/>
        <v>8</v>
      </c>
    </row>
    <row r="53" spans="1:18" ht="15" customHeight="1">
      <c r="P53" s="140"/>
    </row>
    <row r="54" spans="1:18" ht="15" customHeight="1">
      <c r="A54" s="135" t="s">
        <v>1776</v>
      </c>
      <c r="B54" s="135">
        <f>MIN(B3:B52)</f>
        <v>6.8</v>
      </c>
      <c r="C54" s="135">
        <f t="shared" ref="C54:G54" si="2">MIN(C3:C52)</f>
        <v>10.4</v>
      </c>
      <c r="D54" s="135">
        <f t="shared" si="2"/>
        <v>6.9</v>
      </c>
      <c r="E54" s="135">
        <f t="shared" si="2"/>
        <v>6.5</v>
      </c>
      <c r="F54" s="135">
        <f t="shared" si="2"/>
        <v>80</v>
      </c>
      <c r="G54" s="135">
        <f t="shared" si="2"/>
        <v>4.0999999999999996</v>
      </c>
      <c r="J54" s="118"/>
      <c r="K54" s="118"/>
      <c r="L54" s="118"/>
      <c r="M54" s="118"/>
      <c r="N54" s="118"/>
      <c r="O54" s="118"/>
    </row>
    <row r="55" spans="1:18" ht="15" customHeight="1">
      <c r="A55" s="135" t="s">
        <v>1777</v>
      </c>
      <c r="B55" s="135">
        <f>MAX(B3:B52)</f>
        <v>14.7</v>
      </c>
      <c r="C55" s="135">
        <f t="shared" ref="C55:F55" si="3">MAX(C3:C52)</f>
        <v>16.399999999999999</v>
      </c>
      <c r="D55" s="135">
        <f t="shared" si="3"/>
        <v>11.4</v>
      </c>
      <c r="E55" s="135">
        <f t="shared" si="3"/>
        <v>9.1</v>
      </c>
      <c r="F55" s="135">
        <f t="shared" si="3"/>
        <v>93</v>
      </c>
      <c r="G55" s="135">
        <f>MAX(G3:G52)</f>
        <v>6.5</v>
      </c>
      <c r="J55" s="118"/>
      <c r="K55" s="118"/>
      <c r="L55" s="118"/>
      <c r="M55" s="118"/>
      <c r="N55" s="118"/>
      <c r="O55" s="118"/>
    </row>
    <row r="56" spans="1:18" ht="15" customHeight="1">
      <c r="A56" s="137"/>
      <c r="J56" s="118"/>
      <c r="K56" s="118"/>
      <c r="L56" s="118"/>
      <c r="M56" s="118"/>
      <c r="N56" s="118"/>
      <c r="O56" s="118"/>
    </row>
    <row r="57" spans="1:18" ht="15" customHeight="1">
      <c r="J57" s="118"/>
      <c r="K57" s="118"/>
      <c r="L57" s="118"/>
      <c r="M57" s="118"/>
      <c r="N57" s="118"/>
      <c r="O57" s="118"/>
    </row>
    <row r="58" spans="1:18" ht="15" customHeight="1">
      <c r="J58" s="118"/>
      <c r="K58" s="118"/>
      <c r="L58" s="118"/>
      <c r="M58" s="118"/>
      <c r="N58" s="118"/>
      <c r="O58" s="118"/>
    </row>
    <row r="59" spans="1:18" ht="15" customHeight="1">
      <c r="J59" s="118"/>
      <c r="K59" s="118"/>
      <c r="L59" s="118"/>
      <c r="M59" s="118"/>
      <c r="N59" s="118"/>
      <c r="O59" s="118"/>
    </row>
    <row r="60" spans="1:18" ht="15" customHeight="1">
      <c r="J60" s="118"/>
      <c r="K60" s="118"/>
      <c r="L60" s="118"/>
      <c r="M60" s="118"/>
      <c r="N60" s="118"/>
      <c r="O60" s="118"/>
    </row>
    <row r="61" spans="1:18" ht="15" customHeight="1">
      <c r="J61" s="118"/>
      <c r="K61" s="118"/>
      <c r="L61" s="118"/>
      <c r="M61" s="118"/>
      <c r="N61" s="118"/>
      <c r="O61" s="118"/>
    </row>
    <row r="62" spans="1:18" ht="15" customHeight="1">
      <c r="J62" s="118"/>
      <c r="K62" s="118"/>
      <c r="L62" s="118"/>
      <c r="M62" s="118"/>
      <c r="N62" s="118"/>
      <c r="O62" s="118"/>
    </row>
    <row r="63" spans="1:18" ht="15" customHeight="1">
      <c r="J63" s="118"/>
      <c r="K63" s="118"/>
      <c r="L63" s="118"/>
      <c r="M63" s="118"/>
      <c r="N63" s="118"/>
      <c r="O63" s="118"/>
    </row>
    <row r="64" spans="1:18" ht="15" customHeight="1">
      <c r="J64" s="118"/>
      <c r="K64" s="118"/>
      <c r="L64" s="118"/>
      <c r="M64" s="118"/>
      <c r="N64" s="118"/>
      <c r="O64" s="118"/>
    </row>
    <row r="65" spans="10:15" ht="15" customHeight="1">
      <c r="J65" s="118"/>
      <c r="K65" s="118"/>
      <c r="L65" s="118"/>
      <c r="M65" s="118"/>
      <c r="N65" s="118"/>
      <c r="O65" s="118"/>
    </row>
    <row r="66" spans="10:15" ht="15" customHeight="1">
      <c r="J66" s="118"/>
      <c r="K66" s="118"/>
      <c r="L66" s="118"/>
      <c r="M66" s="118"/>
      <c r="N66" s="118"/>
      <c r="O66" s="118"/>
    </row>
    <row r="67" spans="10:15" ht="15" customHeight="1">
      <c r="J67" s="118"/>
      <c r="K67" s="118"/>
      <c r="L67" s="118"/>
      <c r="M67" s="118"/>
      <c r="N67" s="118"/>
      <c r="O67" s="118"/>
    </row>
    <row r="68" spans="10:15" ht="15" customHeight="1">
      <c r="J68" s="118"/>
      <c r="K68" s="118"/>
      <c r="L68" s="118"/>
      <c r="M68" s="118"/>
      <c r="N68" s="118"/>
      <c r="O68" s="118"/>
    </row>
  </sheetData>
  <conditionalFormatting sqref="J3:O52 R52">
    <cfRule type="cellIs" dxfId="3" priority="3" operator="equal">
      <formula>0</formula>
    </cfRule>
    <cfRule type="cellIs" dxfId="2" priority="4" operator="equal">
      <formula>1</formula>
    </cfRule>
  </conditionalFormatting>
  <conditionalFormatting sqref="R3:R52">
    <cfRule type="top10" dxfId="1" priority="1" rank="5"/>
    <cfRule type="top10" dxfId="0" priority="2" bottom="1" rank="5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47FB-5104-4B7F-9377-654CAB8F9C67}">
  <dimension ref="A1:G42"/>
  <sheetViews>
    <sheetView tabSelected="1" workbookViewId="0">
      <selection activeCell="F34" sqref="F34"/>
    </sheetView>
  </sheetViews>
  <sheetFormatPr defaultColWidth="9.140625" defaultRowHeight="15"/>
  <cols>
    <col min="1" max="1" width="10.140625" style="16" bestFit="1" customWidth="1"/>
    <col min="2" max="2" width="18.85546875" style="16" bestFit="1" customWidth="1"/>
    <col min="3" max="3" width="11.5703125" style="16" bestFit="1" customWidth="1"/>
    <col min="4" max="4" width="10.7109375" style="16" bestFit="1" customWidth="1"/>
    <col min="5" max="5" width="9.85546875" style="16" bestFit="1" customWidth="1"/>
    <col min="6" max="6" width="9.140625" style="16"/>
    <col min="7" max="7" width="16.5703125" style="16" bestFit="1" customWidth="1"/>
    <col min="8" max="16384" width="9.140625" style="16"/>
  </cols>
  <sheetData>
    <row r="1" spans="1:7">
      <c r="A1" s="69" t="s">
        <v>1778</v>
      </c>
      <c r="B1" s="69" t="s">
        <v>1779</v>
      </c>
      <c r="C1" s="69" t="s">
        <v>1780</v>
      </c>
      <c r="D1" s="69" t="s">
        <v>1781</v>
      </c>
      <c r="E1" s="69" t="s">
        <v>1782</v>
      </c>
    </row>
    <row r="2" spans="1:7">
      <c r="A2" s="70">
        <v>42795</v>
      </c>
      <c r="B2" s="71" t="s">
        <v>1783</v>
      </c>
      <c r="C2" s="72" t="s">
        <v>1784</v>
      </c>
      <c r="D2" s="73">
        <v>567.54999999999995</v>
      </c>
      <c r="E2" s="74">
        <v>324.33</v>
      </c>
    </row>
    <row r="3" spans="1:7">
      <c r="A3" s="70">
        <v>42796</v>
      </c>
      <c r="B3" s="71" t="s">
        <v>1785</v>
      </c>
      <c r="C3" s="72" t="s">
        <v>1786</v>
      </c>
      <c r="D3" s="73">
        <v>745.99</v>
      </c>
      <c r="E3" s="74">
        <v>532.44000000000005</v>
      </c>
    </row>
    <row r="4" spans="1:7">
      <c r="A4" s="70">
        <v>42797</v>
      </c>
      <c r="B4" s="71" t="s">
        <v>1787</v>
      </c>
      <c r="C4" s="72" t="s">
        <v>1788</v>
      </c>
      <c r="D4" s="73">
        <v>468.99</v>
      </c>
      <c r="E4" s="74">
        <v>231.45</v>
      </c>
    </row>
    <row r="5" spans="1:7">
      <c r="A5" s="70">
        <v>42798</v>
      </c>
      <c r="B5" s="71" t="s">
        <v>1789</v>
      </c>
      <c r="C5" s="72" t="s">
        <v>1788</v>
      </c>
      <c r="D5" s="73">
        <v>565.55999999999995</v>
      </c>
      <c r="E5" s="74">
        <v>123.44</v>
      </c>
    </row>
    <row r="6" spans="1:7">
      <c r="A6" s="70">
        <v>42799</v>
      </c>
      <c r="B6" s="71" t="s">
        <v>1790</v>
      </c>
      <c r="C6" s="72" t="s">
        <v>1788</v>
      </c>
      <c r="D6" s="73">
        <v>90.76</v>
      </c>
      <c r="E6" s="74">
        <v>120</v>
      </c>
      <c r="G6" s="16" t="s">
        <v>1791</v>
      </c>
    </row>
    <row r="7" spans="1:7">
      <c r="A7" s="70">
        <v>42799</v>
      </c>
      <c r="B7" s="75" t="s">
        <v>1792</v>
      </c>
      <c r="C7" s="76" t="s">
        <v>1793</v>
      </c>
      <c r="D7" s="77">
        <v>876.99</v>
      </c>
      <c r="E7" s="74">
        <v>532.44000000000005</v>
      </c>
      <c r="G7" s="16" t="s">
        <v>1794</v>
      </c>
    </row>
    <row r="8" spans="1:7">
      <c r="A8" s="78">
        <v>42800</v>
      </c>
      <c r="B8" s="79" t="s">
        <v>1783</v>
      </c>
      <c r="C8" s="80" t="s">
        <v>1784</v>
      </c>
      <c r="D8" s="81">
        <v>678.76</v>
      </c>
      <c r="E8" s="82">
        <v>546.77</v>
      </c>
    </row>
    <row r="9" spans="1:7">
      <c r="A9" s="70">
        <v>42801</v>
      </c>
      <c r="B9" s="71" t="s">
        <v>1795</v>
      </c>
      <c r="C9" s="72" t="s">
        <v>1786</v>
      </c>
      <c r="D9" s="73">
        <v>654.66</v>
      </c>
      <c r="E9" s="74">
        <v>353.54</v>
      </c>
      <c r="G9" s="16" t="s">
        <v>1796</v>
      </c>
    </row>
    <row r="10" spans="1:7">
      <c r="A10" s="70">
        <v>42802</v>
      </c>
      <c r="B10" s="71" t="s">
        <v>1797</v>
      </c>
      <c r="C10" s="72" t="s">
        <v>1784</v>
      </c>
      <c r="D10" s="73">
        <v>324.23</v>
      </c>
      <c r="E10" s="74">
        <v>324</v>
      </c>
    </row>
    <row r="11" spans="1:7">
      <c r="A11" s="70">
        <v>42802</v>
      </c>
      <c r="B11" s="75" t="s">
        <v>1798</v>
      </c>
      <c r="C11" s="76" t="s">
        <v>1799</v>
      </c>
      <c r="D11" s="77">
        <v>789.9</v>
      </c>
      <c r="E11" s="74">
        <v>234.65</v>
      </c>
    </row>
    <row r="12" spans="1:7">
      <c r="A12" s="70">
        <v>42803</v>
      </c>
      <c r="B12" s="71" t="s">
        <v>1785</v>
      </c>
      <c r="C12" s="72" t="s">
        <v>1786</v>
      </c>
      <c r="D12" s="73">
        <v>452.5</v>
      </c>
      <c r="E12" s="74">
        <v>111.6</v>
      </c>
    </row>
    <row r="13" spans="1:7">
      <c r="A13" s="70">
        <v>42803</v>
      </c>
      <c r="B13" s="75" t="s">
        <v>1800</v>
      </c>
      <c r="C13" s="76" t="s">
        <v>1801</v>
      </c>
      <c r="D13" s="77">
        <v>789.09</v>
      </c>
      <c r="E13" s="74">
        <v>532.44000000000005</v>
      </c>
    </row>
    <row r="14" spans="1:7">
      <c r="A14" s="70">
        <v>42804</v>
      </c>
      <c r="B14" s="71" t="s">
        <v>1783</v>
      </c>
      <c r="C14" s="72" t="s">
        <v>1784</v>
      </c>
      <c r="D14" s="73">
        <v>54.77</v>
      </c>
      <c r="E14" s="83">
        <v>23.33</v>
      </c>
    </row>
    <row r="15" spans="1:7">
      <c r="A15" s="70">
        <v>42805</v>
      </c>
      <c r="B15" s="71" t="s">
        <v>1789</v>
      </c>
      <c r="C15" s="72" t="s">
        <v>1784</v>
      </c>
      <c r="D15" s="73">
        <v>344.66</v>
      </c>
      <c r="E15" s="74">
        <v>323.32</v>
      </c>
    </row>
    <row r="16" spans="1:7">
      <c r="A16" s="84">
        <v>42806</v>
      </c>
      <c r="B16" s="85" t="s">
        <v>1790</v>
      </c>
      <c r="C16" s="86" t="s">
        <v>1788</v>
      </c>
      <c r="D16" s="87">
        <v>355.77</v>
      </c>
      <c r="E16" s="88">
        <v>123.33</v>
      </c>
    </row>
    <row r="17" spans="1:5">
      <c r="A17" s="70">
        <v>42807</v>
      </c>
      <c r="B17" s="71" t="s">
        <v>1787</v>
      </c>
      <c r="C17" s="72" t="s">
        <v>1788</v>
      </c>
      <c r="D17" s="73">
        <v>343.33</v>
      </c>
      <c r="E17" s="74">
        <v>123.31</v>
      </c>
    </row>
    <row r="18" spans="1:5">
      <c r="A18" s="70">
        <v>42807</v>
      </c>
      <c r="B18" s="75" t="s">
        <v>1792</v>
      </c>
      <c r="C18" s="76" t="s">
        <v>1793</v>
      </c>
      <c r="D18" s="77">
        <v>876.99</v>
      </c>
      <c r="E18" s="74">
        <v>546.77</v>
      </c>
    </row>
    <row r="19" spans="1:5">
      <c r="A19" s="70">
        <v>42808</v>
      </c>
      <c r="B19" s="71" t="s">
        <v>1790</v>
      </c>
      <c r="C19" s="72" t="s">
        <v>1784</v>
      </c>
      <c r="D19" s="73">
        <v>352.77</v>
      </c>
      <c r="E19" s="74">
        <v>131.44</v>
      </c>
    </row>
    <row r="20" spans="1:5">
      <c r="A20" s="70">
        <v>42808</v>
      </c>
      <c r="B20" s="75" t="s">
        <v>1802</v>
      </c>
      <c r="C20" s="76" t="s">
        <v>1803</v>
      </c>
      <c r="D20" s="77">
        <v>678.99</v>
      </c>
      <c r="E20" s="74">
        <v>324.33</v>
      </c>
    </row>
    <row r="21" spans="1:5">
      <c r="A21" s="70">
        <v>42809</v>
      </c>
      <c r="B21" s="71" t="s">
        <v>1795</v>
      </c>
      <c r="C21" s="72" t="s">
        <v>1786</v>
      </c>
      <c r="D21" s="73">
        <v>233.45</v>
      </c>
      <c r="E21" s="74">
        <v>156.55000000000001</v>
      </c>
    </row>
    <row r="22" spans="1:5">
      <c r="A22" s="70">
        <v>42809</v>
      </c>
      <c r="B22" s="75" t="s">
        <v>1804</v>
      </c>
      <c r="C22" s="76" t="s">
        <v>1805</v>
      </c>
      <c r="D22" s="77">
        <v>567.98</v>
      </c>
      <c r="E22" s="74">
        <v>353.54</v>
      </c>
    </row>
    <row r="23" spans="1:5">
      <c r="A23" s="89">
        <v>42810</v>
      </c>
      <c r="B23" s="90" t="s">
        <v>1790</v>
      </c>
      <c r="C23" s="91" t="s">
        <v>1788</v>
      </c>
      <c r="D23" s="92">
        <v>654.44000000000005</v>
      </c>
      <c r="E23" s="93">
        <v>234.65</v>
      </c>
    </row>
    <row r="24" spans="1:5">
      <c r="A24" s="70">
        <v>42811</v>
      </c>
      <c r="B24" s="71" t="s">
        <v>1806</v>
      </c>
      <c r="C24" s="72" t="s">
        <v>1784</v>
      </c>
      <c r="D24" s="73">
        <v>234.66</v>
      </c>
      <c r="E24" s="74">
        <v>90.99</v>
      </c>
    </row>
    <row r="25" spans="1:5">
      <c r="A25" s="70">
        <v>42811</v>
      </c>
      <c r="B25" s="75" t="s">
        <v>1800</v>
      </c>
      <c r="C25" s="76" t="s">
        <v>1801</v>
      </c>
      <c r="D25" s="77">
        <v>878.9</v>
      </c>
      <c r="E25" s="74">
        <v>455.12</v>
      </c>
    </row>
    <row r="26" spans="1:5">
      <c r="A26" s="70">
        <v>42812</v>
      </c>
      <c r="B26" s="71" t="s">
        <v>1795</v>
      </c>
      <c r="C26" s="72" t="s">
        <v>1786</v>
      </c>
      <c r="D26" s="73">
        <v>150.44999999999999</v>
      </c>
      <c r="E26" s="74">
        <v>89.99</v>
      </c>
    </row>
    <row r="27" spans="1:5">
      <c r="A27" s="70">
        <v>42812</v>
      </c>
      <c r="B27" s="75" t="s">
        <v>1804</v>
      </c>
      <c r="C27" s="76" t="s">
        <v>1805</v>
      </c>
      <c r="D27" s="77">
        <v>887.99</v>
      </c>
      <c r="E27" s="74">
        <v>455.12</v>
      </c>
    </row>
    <row r="28" spans="1:5">
      <c r="A28" s="70">
        <v>42813</v>
      </c>
      <c r="B28" s="71" t="s">
        <v>1789</v>
      </c>
      <c r="C28" s="72" t="s">
        <v>1788</v>
      </c>
      <c r="D28" s="73">
        <v>175.73</v>
      </c>
      <c r="E28" s="74">
        <v>70.09</v>
      </c>
    </row>
    <row r="29" spans="1:5">
      <c r="A29" s="70">
        <v>42814</v>
      </c>
      <c r="B29" s="71" t="s">
        <v>1787</v>
      </c>
      <c r="C29" s="72" t="s">
        <v>1788</v>
      </c>
      <c r="D29" s="73">
        <v>366.94</v>
      </c>
      <c r="E29" s="74">
        <v>146.77000000000001</v>
      </c>
    </row>
    <row r="30" spans="1:5">
      <c r="A30" s="70">
        <v>42814</v>
      </c>
      <c r="B30" s="75" t="s">
        <v>1807</v>
      </c>
      <c r="C30" s="76" t="s">
        <v>1808</v>
      </c>
      <c r="D30" s="77">
        <v>876.99</v>
      </c>
      <c r="E30" s="74">
        <v>353.54</v>
      </c>
    </row>
    <row r="31" spans="1:5">
      <c r="A31" s="70">
        <v>42815</v>
      </c>
      <c r="B31" s="76" t="s">
        <v>1809</v>
      </c>
      <c r="C31" s="76" t="s">
        <v>1810</v>
      </c>
      <c r="D31" s="94">
        <v>567.98</v>
      </c>
      <c r="E31" s="74">
        <v>455.12</v>
      </c>
    </row>
    <row r="32" spans="1:5">
      <c r="A32" s="95">
        <v>42816</v>
      </c>
      <c r="B32" s="96" t="s">
        <v>1811</v>
      </c>
      <c r="C32" s="96" t="s">
        <v>1808</v>
      </c>
      <c r="D32" s="97">
        <v>145.88999999999999</v>
      </c>
      <c r="E32" s="98">
        <v>78</v>
      </c>
    </row>
    <row r="33" spans="1:5">
      <c r="A33" s="70">
        <v>42817</v>
      </c>
      <c r="B33" s="76" t="s">
        <v>1812</v>
      </c>
      <c r="C33" s="76" t="s">
        <v>1813</v>
      </c>
      <c r="D33" s="94">
        <v>567.22</v>
      </c>
      <c r="E33" s="74">
        <v>322.33</v>
      </c>
    </row>
    <row r="34" spans="1:5">
      <c r="A34" s="95">
        <v>42818</v>
      </c>
      <c r="B34" s="99" t="s">
        <v>1814</v>
      </c>
      <c r="C34" s="99" t="s">
        <v>1815</v>
      </c>
      <c r="D34" s="100">
        <v>356.09</v>
      </c>
      <c r="E34" s="98">
        <v>223.5</v>
      </c>
    </row>
    <row r="35" spans="1:5">
      <c r="A35" s="101">
        <v>43446</v>
      </c>
      <c r="B35" s="102" t="s">
        <v>1816</v>
      </c>
      <c r="C35" s="103" t="s">
        <v>1817</v>
      </c>
      <c r="D35" s="104">
        <v>345.98</v>
      </c>
      <c r="E35" s="93">
        <v>324</v>
      </c>
    </row>
    <row r="36" spans="1:5">
      <c r="A36" s="105">
        <v>43660</v>
      </c>
      <c r="B36" s="75" t="s">
        <v>1816</v>
      </c>
      <c r="C36" s="76" t="s">
        <v>1817</v>
      </c>
      <c r="D36" s="77">
        <v>876.98</v>
      </c>
      <c r="E36" s="74">
        <v>323.32</v>
      </c>
    </row>
    <row r="37" spans="1:5">
      <c r="A37" s="105">
        <v>43710</v>
      </c>
      <c r="B37" s="75" t="s">
        <v>1818</v>
      </c>
      <c r="C37" s="76" t="s">
        <v>1819</v>
      </c>
      <c r="D37" s="77">
        <v>344.76</v>
      </c>
      <c r="E37" s="74">
        <v>532.44000000000005</v>
      </c>
    </row>
    <row r="38" spans="1:5">
      <c r="A38" s="105">
        <v>43753</v>
      </c>
      <c r="B38" s="75" t="s">
        <v>1798</v>
      </c>
      <c r="C38" s="76" t="s">
        <v>1799</v>
      </c>
      <c r="D38" s="77">
        <v>678.55</v>
      </c>
      <c r="E38" s="74">
        <v>322.33</v>
      </c>
    </row>
    <row r="39" spans="1:5">
      <c r="A39" s="105">
        <v>43792</v>
      </c>
      <c r="B39" s="75" t="s">
        <v>1820</v>
      </c>
      <c r="C39" s="76" t="s">
        <v>1821</v>
      </c>
      <c r="D39" s="77">
        <v>458.98</v>
      </c>
      <c r="E39" s="74">
        <v>546.77</v>
      </c>
    </row>
    <row r="40" spans="1:5">
      <c r="A40" s="105">
        <v>43810</v>
      </c>
      <c r="B40" s="75" t="s">
        <v>1822</v>
      </c>
      <c r="C40" s="76" t="s">
        <v>1823</v>
      </c>
      <c r="D40" s="77">
        <v>567.79999999999995</v>
      </c>
      <c r="E40" s="74">
        <v>324.33</v>
      </c>
    </row>
    <row r="41" spans="1:5">
      <c r="A41" s="106">
        <v>44153</v>
      </c>
      <c r="B41" s="107" t="s">
        <v>1822</v>
      </c>
      <c r="C41" s="108" t="s">
        <v>1823</v>
      </c>
      <c r="D41" s="109">
        <v>667.32</v>
      </c>
      <c r="E41" s="110">
        <v>353.54</v>
      </c>
    </row>
    <row r="42" spans="1:5">
      <c r="A42" s="105">
        <v>44486</v>
      </c>
      <c r="B42" s="75" t="s">
        <v>1818</v>
      </c>
      <c r="C42" s="76" t="s">
        <v>1819</v>
      </c>
      <c r="D42" s="77">
        <v>233.1</v>
      </c>
      <c r="E42" s="74">
        <v>455.12</v>
      </c>
    </row>
  </sheetData>
  <conditionalFormatting sqref="D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8C9C-9C52-41E6-9D19-A2E618C5A3F3}">
  <dimension ref="A1:G42"/>
  <sheetViews>
    <sheetView topLeftCell="A19" workbookViewId="0">
      <selection activeCell="F34" sqref="F34"/>
    </sheetView>
  </sheetViews>
  <sheetFormatPr defaultColWidth="9.140625" defaultRowHeight="15"/>
  <cols>
    <col min="1" max="1" width="10.140625" style="16" bestFit="1" customWidth="1"/>
    <col min="2" max="2" width="18.85546875" style="16" bestFit="1" customWidth="1"/>
    <col min="3" max="3" width="11.5703125" style="16" bestFit="1" customWidth="1"/>
    <col min="4" max="4" width="10.7109375" style="16" bestFit="1" customWidth="1"/>
    <col min="5" max="5" width="9.85546875" style="16" bestFit="1" customWidth="1"/>
    <col min="6" max="6" width="9.140625" style="16"/>
    <col min="7" max="7" width="16.5703125" style="16" bestFit="1" customWidth="1"/>
    <col min="8" max="16384" width="9.140625" style="16"/>
  </cols>
  <sheetData>
    <row r="1" spans="1:7">
      <c r="A1" s="69" t="s">
        <v>1778</v>
      </c>
      <c r="B1" s="69" t="s">
        <v>1779</v>
      </c>
      <c r="C1" s="69" t="s">
        <v>1780</v>
      </c>
      <c r="D1" s="69" t="s">
        <v>1781</v>
      </c>
      <c r="E1" s="69" t="s">
        <v>1782</v>
      </c>
    </row>
    <row r="2" spans="1:7">
      <c r="A2" s="70">
        <v>42796</v>
      </c>
      <c r="B2" s="71" t="s">
        <v>1785</v>
      </c>
      <c r="C2" s="72" t="s">
        <v>1786</v>
      </c>
      <c r="D2" s="73">
        <v>745.99</v>
      </c>
      <c r="E2" s="74">
        <v>532.44000000000005</v>
      </c>
    </row>
    <row r="3" spans="1:7">
      <c r="A3" s="70">
        <v>42799</v>
      </c>
      <c r="B3" s="75" t="s">
        <v>1792</v>
      </c>
      <c r="C3" s="76" t="s">
        <v>1793</v>
      </c>
      <c r="D3" s="77">
        <v>876.99</v>
      </c>
      <c r="E3" s="74">
        <v>532.44000000000005</v>
      </c>
    </row>
    <row r="4" spans="1:7">
      <c r="A4" s="78">
        <v>42800</v>
      </c>
      <c r="B4" s="79" t="s">
        <v>1783</v>
      </c>
      <c r="C4" s="80" t="s">
        <v>1784</v>
      </c>
      <c r="D4" s="81">
        <v>678.76</v>
      </c>
      <c r="E4" s="82">
        <v>546.77</v>
      </c>
    </row>
    <row r="5" spans="1:7">
      <c r="A5" s="70">
        <v>42801</v>
      </c>
      <c r="B5" s="71" t="s">
        <v>1795</v>
      </c>
      <c r="C5" s="72" t="s">
        <v>1786</v>
      </c>
      <c r="D5" s="73">
        <v>654.66</v>
      </c>
      <c r="E5" s="74">
        <v>353.54</v>
      </c>
    </row>
    <row r="6" spans="1:7">
      <c r="A6" s="70">
        <v>42802</v>
      </c>
      <c r="B6" s="75" t="s">
        <v>1798</v>
      </c>
      <c r="C6" s="76" t="s">
        <v>1799</v>
      </c>
      <c r="D6" s="77">
        <v>789.9</v>
      </c>
      <c r="E6" s="74">
        <v>234.65</v>
      </c>
      <c r="G6" s="16" t="s">
        <v>1791</v>
      </c>
    </row>
    <row r="7" spans="1:7">
      <c r="A7" s="70">
        <v>42803</v>
      </c>
      <c r="B7" s="75" t="s">
        <v>1800</v>
      </c>
      <c r="C7" s="76" t="s">
        <v>1801</v>
      </c>
      <c r="D7" s="77">
        <v>789.09</v>
      </c>
      <c r="E7" s="74">
        <v>532.44000000000005</v>
      </c>
      <c r="G7" s="16" t="s">
        <v>1794</v>
      </c>
    </row>
    <row r="8" spans="1:7">
      <c r="A8" s="70">
        <v>42807</v>
      </c>
      <c r="B8" s="75" t="s">
        <v>1792</v>
      </c>
      <c r="C8" s="76" t="s">
        <v>1793</v>
      </c>
      <c r="D8" s="77">
        <v>876.99</v>
      </c>
      <c r="E8" s="74">
        <v>546.77</v>
      </c>
    </row>
    <row r="9" spans="1:7">
      <c r="A9" s="70">
        <v>42808</v>
      </c>
      <c r="B9" s="75" t="s">
        <v>1802</v>
      </c>
      <c r="C9" s="76" t="s">
        <v>1803</v>
      </c>
      <c r="D9" s="77">
        <v>678.99</v>
      </c>
      <c r="E9" s="74">
        <v>324.33</v>
      </c>
      <c r="G9" s="16" t="s">
        <v>1796</v>
      </c>
    </row>
    <row r="10" spans="1:7">
      <c r="A10" s="89">
        <v>42810</v>
      </c>
      <c r="B10" s="90" t="s">
        <v>1790</v>
      </c>
      <c r="C10" s="91" t="s">
        <v>1788</v>
      </c>
      <c r="D10" s="92">
        <v>654.44000000000005</v>
      </c>
      <c r="E10" s="93">
        <v>234.65</v>
      </c>
    </row>
    <row r="11" spans="1:7">
      <c r="A11" s="70">
        <v>42811</v>
      </c>
      <c r="B11" s="75" t="s">
        <v>1800</v>
      </c>
      <c r="C11" s="76" t="s">
        <v>1801</v>
      </c>
      <c r="D11" s="77">
        <v>878.9</v>
      </c>
      <c r="E11" s="74">
        <v>455.12</v>
      </c>
      <c r="G11" s="16" t="s">
        <v>1824</v>
      </c>
    </row>
    <row r="12" spans="1:7">
      <c r="A12" s="70">
        <v>42812</v>
      </c>
      <c r="B12" s="75" t="s">
        <v>1804</v>
      </c>
      <c r="C12" s="76" t="s">
        <v>1805</v>
      </c>
      <c r="D12" s="77">
        <v>887.99</v>
      </c>
      <c r="E12" s="74">
        <v>455.12</v>
      </c>
    </row>
    <row r="13" spans="1:7">
      <c r="A13" s="70">
        <v>42814</v>
      </c>
      <c r="B13" s="75" t="s">
        <v>1807</v>
      </c>
      <c r="C13" s="76" t="s">
        <v>1808</v>
      </c>
      <c r="D13" s="77">
        <v>876.99</v>
      </c>
      <c r="E13" s="74">
        <v>353.54</v>
      </c>
    </row>
    <row r="14" spans="1:7">
      <c r="A14" s="105">
        <v>43660</v>
      </c>
      <c r="B14" s="75" t="s">
        <v>1816</v>
      </c>
      <c r="C14" s="76" t="s">
        <v>1817</v>
      </c>
      <c r="D14" s="77">
        <v>876.98</v>
      </c>
      <c r="E14" s="74">
        <v>323.32</v>
      </c>
    </row>
    <row r="15" spans="1:7">
      <c r="A15" s="105">
        <v>43753</v>
      </c>
      <c r="B15" s="75" t="s">
        <v>1798</v>
      </c>
      <c r="C15" s="76" t="s">
        <v>1799</v>
      </c>
      <c r="D15" s="77">
        <v>678.55</v>
      </c>
      <c r="E15" s="74">
        <v>322.33</v>
      </c>
    </row>
    <row r="16" spans="1:7">
      <c r="A16" s="106">
        <v>44153</v>
      </c>
      <c r="B16" s="107" t="s">
        <v>1822</v>
      </c>
      <c r="C16" s="108" t="s">
        <v>1823</v>
      </c>
      <c r="D16" s="109">
        <v>667.32</v>
      </c>
      <c r="E16" s="110">
        <v>353.54</v>
      </c>
    </row>
    <row r="17" spans="1:5">
      <c r="A17" s="70">
        <v>42795</v>
      </c>
      <c r="B17" s="71" t="s">
        <v>1783</v>
      </c>
      <c r="C17" s="72" t="s">
        <v>1784</v>
      </c>
      <c r="D17" s="73">
        <v>567.54999999999995</v>
      </c>
      <c r="E17" s="74">
        <v>324.33</v>
      </c>
    </row>
    <row r="18" spans="1:5">
      <c r="A18" s="70">
        <v>42797</v>
      </c>
      <c r="B18" s="71" t="s">
        <v>1787</v>
      </c>
      <c r="C18" s="72" t="s">
        <v>1788</v>
      </c>
      <c r="D18" s="73">
        <v>468.99</v>
      </c>
      <c r="E18" s="74">
        <v>231.45</v>
      </c>
    </row>
    <row r="19" spans="1:5">
      <c r="A19" s="70">
        <v>42798</v>
      </c>
      <c r="B19" s="71" t="s">
        <v>1789</v>
      </c>
      <c r="C19" s="72" t="s">
        <v>1788</v>
      </c>
      <c r="D19" s="73">
        <v>565.55999999999995</v>
      </c>
      <c r="E19" s="74">
        <v>123.44</v>
      </c>
    </row>
    <row r="20" spans="1:5">
      <c r="A20" s="70">
        <v>42803</v>
      </c>
      <c r="B20" s="71" t="s">
        <v>1785</v>
      </c>
      <c r="C20" s="72" t="s">
        <v>1786</v>
      </c>
      <c r="D20" s="73">
        <v>452.5</v>
      </c>
      <c r="E20" s="74">
        <v>111.6</v>
      </c>
    </row>
    <row r="21" spans="1:5">
      <c r="A21" s="70">
        <v>42805</v>
      </c>
      <c r="B21" s="71" t="s">
        <v>1789</v>
      </c>
      <c r="C21" s="72" t="s">
        <v>1784</v>
      </c>
      <c r="D21" s="73">
        <v>344.66</v>
      </c>
      <c r="E21" s="74">
        <v>323.32</v>
      </c>
    </row>
    <row r="22" spans="1:5">
      <c r="A22" s="84">
        <v>42806</v>
      </c>
      <c r="B22" s="85" t="s">
        <v>1790</v>
      </c>
      <c r="C22" s="86" t="s">
        <v>1788</v>
      </c>
      <c r="D22" s="87">
        <v>355.77</v>
      </c>
      <c r="E22" s="88">
        <v>123.33</v>
      </c>
    </row>
    <row r="23" spans="1:5">
      <c r="A23" s="70">
        <v>42807</v>
      </c>
      <c r="B23" s="71" t="s">
        <v>1787</v>
      </c>
      <c r="C23" s="72" t="s">
        <v>1788</v>
      </c>
      <c r="D23" s="73">
        <v>343.33</v>
      </c>
      <c r="E23" s="74">
        <v>123.31</v>
      </c>
    </row>
    <row r="24" spans="1:5">
      <c r="A24" s="70">
        <v>42808</v>
      </c>
      <c r="B24" s="71" t="s">
        <v>1790</v>
      </c>
      <c r="C24" s="72" t="s">
        <v>1784</v>
      </c>
      <c r="D24" s="73">
        <v>352.77</v>
      </c>
      <c r="E24" s="74">
        <v>131.44</v>
      </c>
    </row>
    <row r="25" spans="1:5">
      <c r="A25" s="70">
        <v>42809</v>
      </c>
      <c r="B25" s="75" t="s">
        <v>1804</v>
      </c>
      <c r="C25" s="76" t="s">
        <v>1805</v>
      </c>
      <c r="D25" s="77">
        <v>567.98</v>
      </c>
      <c r="E25" s="74">
        <v>353.54</v>
      </c>
    </row>
    <row r="26" spans="1:5">
      <c r="A26" s="70">
        <v>42814</v>
      </c>
      <c r="B26" s="71" t="s">
        <v>1787</v>
      </c>
      <c r="C26" s="72" t="s">
        <v>1788</v>
      </c>
      <c r="D26" s="73">
        <v>366.94</v>
      </c>
      <c r="E26" s="74">
        <v>146.77000000000001</v>
      </c>
    </row>
    <row r="27" spans="1:5">
      <c r="A27" s="70">
        <v>42815</v>
      </c>
      <c r="B27" s="76" t="s">
        <v>1809</v>
      </c>
      <c r="C27" s="76" t="s">
        <v>1810</v>
      </c>
      <c r="D27" s="94">
        <v>567.98</v>
      </c>
      <c r="E27" s="74">
        <v>455.12</v>
      </c>
    </row>
    <row r="28" spans="1:5">
      <c r="A28" s="70">
        <v>42817</v>
      </c>
      <c r="B28" s="76" t="s">
        <v>1812</v>
      </c>
      <c r="C28" s="76" t="s">
        <v>1813</v>
      </c>
      <c r="D28" s="94">
        <v>567.22</v>
      </c>
      <c r="E28" s="74">
        <v>322.33</v>
      </c>
    </row>
    <row r="29" spans="1:5">
      <c r="A29" s="95">
        <v>42818</v>
      </c>
      <c r="B29" s="99" t="s">
        <v>1814</v>
      </c>
      <c r="C29" s="99" t="s">
        <v>1815</v>
      </c>
      <c r="D29" s="100">
        <v>356.09</v>
      </c>
      <c r="E29" s="98">
        <v>223.5</v>
      </c>
    </row>
    <row r="30" spans="1:5">
      <c r="A30" s="101">
        <v>43446</v>
      </c>
      <c r="B30" s="102" t="s">
        <v>1816</v>
      </c>
      <c r="C30" s="103" t="s">
        <v>1817</v>
      </c>
      <c r="D30" s="104">
        <v>345.98</v>
      </c>
      <c r="E30" s="93">
        <v>324</v>
      </c>
    </row>
    <row r="31" spans="1:5">
      <c r="A31" s="105">
        <v>43710</v>
      </c>
      <c r="B31" s="75" t="s">
        <v>1818</v>
      </c>
      <c r="C31" s="76" t="s">
        <v>1819</v>
      </c>
      <c r="D31" s="77">
        <v>344.76</v>
      </c>
      <c r="E31" s="74">
        <v>532.44000000000005</v>
      </c>
    </row>
    <row r="32" spans="1:5">
      <c r="A32" s="105">
        <v>43792</v>
      </c>
      <c r="B32" s="75" t="s">
        <v>1820</v>
      </c>
      <c r="C32" s="76" t="s">
        <v>1821</v>
      </c>
      <c r="D32" s="77">
        <v>458.98</v>
      </c>
      <c r="E32" s="74">
        <v>546.77</v>
      </c>
    </row>
    <row r="33" spans="1:5">
      <c r="A33" s="105">
        <v>43810</v>
      </c>
      <c r="B33" s="75" t="s">
        <v>1822</v>
      </c>
      <c r="C33" s="76" t="s">
        <v>1823</v>
      </c>
      <c r="D33" s="77">
        <v>567.79999999999995</v>
      </c>
      <c r="E33" s="74">
        <v>324.33</v>
      </c>
    </row>
    <row r="34" spans="1:5">
      <c r="A34" s="70">
        <v>42799</v>
      </c>
      <c r="B34" s="71" t="s">
        <v>1790</v>
      </c>
      <c r="C34" s="72" t="s">
        <v>1788</v>
      </c>
      <c r="D34" s="73">
        <v>90.76</v>
      </c>
      <c r="E34" s="74">
        <v>120</v>
      </c>
    </row>
    <row r="35" spans="1:5">
      <c r="A35" s="70">
        <v>42802</v>
      </c>
      <c r="B35" s="71" t="s">
        <v>1797</v>
      </c>
      <c r="C35" s="72" t="s">
        <v>1784</v>
      </c>
      <c r="D35" s="73">
        <v>324.23</v>
      </c>
      <c r="E35" s="74">
        <v>324</v>
      </c>
    </row>
    <row r="36" spans="1:5">
      <c r="A36" s="70">
        <v>42804</v>
      </c>
      <c r="B36" s="71" t="s">
        <v>1783</v>
      </c>
      <c r="C36" s="72" t="s">
        <v>1784</v>
      </c>
      <c r="D36" s="73">
        <v>54.77</v>
      </c>
      <c r="E36" s="83">
        <v>23.33</v>
      </c>
    </row>
    <row r="37" spans="1:5">
      <c r="A37" s="70">
        <v>42809</v>
      </c>
      <c r="B37" s="71" t="s">
        <v>1795</v>
      </c>
      <c r="C37" s="72" t="s">
        <v>1786</v>
      </c>
      <c r="D37" s="73">
        <v>233.45</v>
      </c>
      <c r="E37" s="74">
        <v>156.55000000000001</v>
      </c>
    </row>
    <row r="38" spans="1:5">
      <c r="A38" s="70">
        <v>42811</v>
      </c>
      <c r="B38" s="71" t="s">
        <v>1806</v>
      </c>
      <c r="C38" s="72" t="s">
        <v>1784</v>
      </c>
      <c r="D38" s="73">
        <v>234.66</v>
      </c>
      <c r="E38" s="74">
        <v>90.99</v>
      </c>
    </row>
    <row r="39" spans="1:5">
      <c r="A39" s="70">
        <v>42812</v>
      </c>
      <c r="B39" s="71" t="s">
        <v>1795</v>
      </c>
      <c r="C39" s="72" t="s">
        <v>1786</v>
      </c>
      <c r="D39" s="73">
        <v>150.44999999999999</v>
      </c>
      <c r="E39" s="74">
        <v>89.99</v>
      </c>
    </row>
    <row r="40" spans="1:5">
      <c r="A40" s="70">
        <v>42813</v>
      </c>
      <c r="B40" s="71" t="s">
        <v>1789</v>
      </c>
      <c r="C40" s="72" t="s">
        <v>1788</v>
      </c>
      <c r="D40" s="73">
        <v>175.73</v>
      </c>
      <c r="E40" s="74">
        <v>70.09</v>
      </c>
    </row>
    <row r="41" spans="1:5">
      <c r="A41" s="95">
        <v>42816</v>
      </c>
      <c r="B41" s="96" t="s">
        <v>1811</v>
      </c>
      <c r="C41" s="96" t="s">
        <v>1808</v>
      </c>
      <c r="D41" s="97">
        <v>145.88999999999999</v>
      </c>
      <c r="E41" s="98">
        <v>78</v>
      </c>
    </row>
    <row r="42" spans="1:5">
      <c r="A42" s="105">
        <v>44486</v>
      </c>
      <c r="B42" s="75" t="s">
        <v>1818</v>
      </c>
      <c r="C42" s="76" t="s">
        <v>1819</v>
      </c>
      <c r="D42" s="77">
        <v>233.1</v>
      </c>
      <c r="E42" s="74">
        <v>455.12</v>
      </c>
    </row>
  </sheetData>
  <conditionalFormatting sqref="D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47D-9796-4FD5-BCAD-9574745F447C}">
  <dimension ref="A1:G42"/>
  <sheetViews>
    <sheetView workbookViewId="0">
      <selection activeCell="F34" sqref="F34"/>
    </sheetView>
  </sheetViews>
  <sheetFormatPr defaultColWidth="9.140625" defaultRowHeight="15"/>
  <cols>
    <col min="1" max="1" width="10.140625" style="16" bestFit="1" customWidth="1"/>
    <col min="2" max="2" width="18.85546875" style="16" bestFit="1" customWidth="1"/>
    <col min="3" max="3" width="11.5703125" style="16" bestFit="1" customWidth="1"/>
    <col min="4" max="5" width="9.85546875" style="16" bestFit="1" customWidth="1"/>
    <col min="6" max="16384" width="9.140625" style="16"/>
  </cols>
  <sheetData>
    <row r="1" spans="1:7">
      <c r="A1" s="69" t="s">
        <v>1778</v>
      </c>
      <c r="B1" s="69" t="s">
        <v>1779</v>
      </c>
      <c r="C1" s="69" t="s">
        <v>1780</v>
      </c>
      <c r="D1" s="69" t="s">
        <v>1781</v>
      </c>
      <c r="E1" s="69" t="s">
        <v>1782</v>
      </c>
    </row>
    <row r="2" spans="1:7">
      <c r="A2" s="70">
        <v>42795</v>
      </c>
      <c r="B2" s="71" t="s">
        <v>1783</v>
      </c>
      <c r="C2" s="72" t="s">
        <v>1784</v>
      </c>
      <c r="D2" s="111">
        <v>567.54999999999995</v>
      </c>
      <c r="E2" s="74">
        <v>324.33</v>
      </c>
    </row>
    <row r="3" spans="1:7">
      <c r="A3" s="70">
        <v>42796</v>
      </c>
      <c r="B3" s="71" t="s">
        <v>1785</v>
      </c>
      <c r="C3" s="72" t="s">
        <v>1825</v>
      </c>
      <c r="D3" s="111">
        <v>745.99</v>
      </c>
      <c r="E3" s="74">
        <v>532.44000000000005</v>
      </c>
    </row>
    <row r="4" spans="1:7">
      <c r="A4" s="70">
        <v>42797</v>
      </c>
      <c r="B4" s="71" t="s">
        <v>1787</v>
      </c>
      <c r="C4" s="72" t="s">
        <v>1788</v>
      </c>
      <c r="D4" s="111">
        <v>468.99</v>
      </c>
      <c r="E4" s="74">
        <v>231.45</v>
      </c>
      <c r="G4" s="16" t="s">
        <v>1826</v>
      </c>
    </row>
    <row r="5" spans="1:7">
      <c r="A5" s="70">
        <v>42798</v>
      </c>
      <c r="B5" s="71" t="s">
        <v>1789</v>
      </c>
      <c r="C5" s="72" t="s">
        <v>1788</v>
      </c>
      <c r="D5" s="111">
        <v>565.55999999999995</v>
      </c>
      <c r="E5" s="74">
        <v>123.44</v>
      </c>
      <c r="G5" s="112" t="s">
        <v>1827</v>
      </c>
    </row>
    <row r="6" spans="1:7">
      <c r="A6" s="70">
        <v>42799</v>
      </c>
      <c r="B6" s="71" t="s">
        <v>1790</v>
      </c>
      <c r="C6" s="72" t="s">
        <v>1788</v>
      </c>
      <c r="D6" s="111">
        <v>90.76</v>
      </c>
      <c r="E6" s="74">
        <v>120</v>
      </c>
      <c r="G6" s="112" t="s">
        <v>1828</v>
      </c>
    </row>
    <row r="7" spans="1:7">
      <c r="A7" s="70">
        <v>42799</v>
      </c>
      <c r="B7" s="75" t="s">
        <v>1792</v>
      </c>
      <c r="C7" s="76" t="s">
        <v>1793</v>
      </c>
      <c r="D7" s="74">
        <v>876.99</v>
      </c>
      <c r="E7" s="74">
        <v>532.44000000000005</v>
      </c>
      <c r="G7" s="112" t="s">
        <v>1829</v>
      </c>
    </row>
    <row r="8" spans="1:7">
      <c r="A8" s="78">
        <v>42800</v>
      </c>
      <c r="B8" s="79" t="s">
        <v>1783</v>
      </c>
      <c r="C8" s="80" t="s">
        <v>1784</v>
      </c>
      <c r="D8" s="113">
        <v>678.76</v>
      </c>
      <c r="E8" s="82">
        <v>546.77</v>
      </c>
      <c r="G8" s="112" t="s">
        <v>1830</v>
      </c>
    </row>
    <row r="9" spans="1:7">
      <c r="A9" s="70">
        <v>42801</v>
      </c>
      <c r="B9" s="71" t="s">
        <v>1795</v>
      </c>
      <c r="C9" s="72" t="s">
        <v>1825</v>
      </c>
      <c r="D9" s="111">
        <v>654.66</v>
      </c>
      <c r="E9" s="74">
        <v>353.54</v>
      </c>
    </row>
    <row r="10" spans="1:7">
      <c r="A10" s="78">
        <v>42802</v>
      </c>
      <c r="B10" s="79" t="s">
        <v>1797</v>
      </c>
      <c r="C10" s="80" t="s">
        <v>1784</v>
      </c>
      <c r="D10" s="113">
        <v>324.23</v>
      </c>
      <c r="E10" s="82">
        <v>324</v>
      </c>
      <c r="G10" s="16" t="s">
        <v>1831</v>
      </c>
    </row>
    <row r="11" spans="1:7">
      <c r="A11" s="70">
        <v>42802</v>
      </c>
      <c r="B11" s="75" t="s">
        <v>1798</v>
      </c>
      <c r="C11" s="76" t="s">
        <v>1799</v>
      </c>
      <c r="D11" s="74">
        <v>789.9</v>
      </c>
      <c r="E11" s="74">
        <v>234.65</v>
      </c>
    </row>
    <row r="12" spans="1:7">
      <c r="A12" s="70">
        <v>42803</v>
      </c>
      <c r="B12" s="71" t="s">
        <v>1785</v>
      </c>
      <c r="C12" s="72" t="s">
        <v>1825</v>
      </c>
      <c r="D12" s="111">
        <v>452.5</v>
      </c>
      <c r="E12" s="74">
        <v>111.6</v>
      </c>
    </row>
    <row r="13" spans="1:7">
      <c r="A13" s="70">
        <v>42803</v>
      </c>
      <c r="B13" s="75" t="s">
        <v>1800</v>
      </c>
      <c r="C13" s="76" t="s">
        <v>1801</v>
      </c>
      <c r="D13" s="74">
        <v>789.09</v>
      </c>
      <c r="E13" s="74">
        <v>532.44000000000005</v>
      </c>
    </row>
    <row r="14" spans="1:7">
      <c r="A14" s="70">
        <v>42804</v>
      </c>
      <c r="B14" s="71" t="s">
        <v>1783</v>
      </c>
      <c r="C14" s="72" t="s">
        <v>1784</v>
      </c>
      <c r="D14" s="111">
        <v>54.77</v>
      </c>
      <c r="E14" s="83">
        <v>23.33</v>
      </c>
    </row>
    <row r="15" spans="1:7">
      <c r="A15" s="70">
        <v>42805</v>
      </c>
      <c r="B15" s="71" t="s">
        <v>1789</v>
      </c>
      <c r="C15" s="72" t="s">
        <v>1784</v>
      </c>
      <c r="D15" s="111">
        <v>344.66</v>
      </c>
      <c r="E15" s="74">
        <v>323.32</v>
      </c>
    </row>
    <row r="16" spans="1:7">
      <c r="A16" s="70">
        <v>42806</v>
      </c>
      <c r="B16" s="71" t="s">
        <v>1790</v>
      </c>
      <c r="C16" s="72" t="s">
        <v>1788</v>
      </c>
      <c r="D16" s="111">
        <v>355.77</v>
      </c>
      <c r="E16" s="74">
        <v>123.33</v>
      </c>
    </row>
    <row r="17" spans="1:5">
      <c r="A17" s="70">
        <v>42807</v>
      </c>
      <c r="B17" s="71" t="s">
        <v>1787</v>
      </c>
      <c r="C17" s="72" t="s">
        <v>1788</v>
      </c>
      <c r="D17" s="111">
        <v>343.33</v>
      </c>
      <c r="E17" s="74">
        <v>123.31</v>
      </c>
    </row>
    <row r="18" spans="1:5">
      <c r="A18" s="70">
        <v>42807</v>
      </c>
      <c r="B18" s="75" t="s">
        <v>1792</v>
      </c>
      <c r="C18" s="76" t="s">
        <v>1793</v>
      </c>
      <c r="D18" s="74">
        <v>876.99</v>
      </c>
      <c r="E18" s="74">
        <v>546.77</v>
      </c>
    </row>
    <row r="19" spans="1:5">
      <c r="A19" s="101">
        <v>42808</v>
      </c>
      <c r="B19" s="102" t="s">
        <v>1790</v>
      </c>
      <c r="C19" s="103" t="s">
        <v>1784</v>
      </c>
      <c r="D19" s="93">
        <v>352.77</v>
      </c>
      <c r="E19" s="93">
        <v>131.44</v>
      </c>
    </row>
    <row r="20" spans="1:5">
      <c r="A20" s="70">
        <v>42808</v>
      </c>
      <c r="B20" s="75" t="s">
        <v>1802</v>
      </c>
      <c r="C20" s="76" t="s">
        <v>1803</v>
      </c>
      <c r="D20" s="74">
        <v>678.99</v>
      </c>
      <c r="E20" s="74">
        <v>324.33</v>
      </c>
    </row>
    <row r="21" spans="1:5">
      <c r="A21" s="70">
        <v>42809</v>
      </c>
      <c r="B21" s="71" t="s">
        <v>1795</v>
      </c>
      <c r="C21" s="72" t="s">
        <v>1825</v>
      </c>
      <c r="D21" s="111">
        <v>233.45</v>
      </c>
      <c r="E21" s="74">
        <v>156.55000000000001</v>
      </c>
    </row>
    <row r="22" spans="1:5">
      <c r="A22" s="70">
        <v>42809</v>
      </c>
      <c r="B22" s="75" t="s">
        <v>1804</v>
      </c>
      <c r="C22" s="76" t="s">
        <v>1805</v>
      </c>
      <c r="D22" s="74">
        <v>567.98</v>
      </c>
      <c r="E22" s="74">
        <v>353.54</v>
      </c>
    </row>
    <row r="23" spans="1:5">
      <c r="A23" s="89">
        <v>42810</v>
      </c>
      <c r="B23" s="90" t="s">
        <v>1790</v>
      </c>
      <c r="C23" s="91" t="s">
        <v>1788</v>
      </c>
      <c r="D23" s="114">
        <v>654.44000000000005</v>
      </c>
      <c r="E23" s="93">
        <v>234.65</v>
      </c>
    </row>
    <row r="24" spans="1:5">
      <c r="A24" s="70">
        <v>42811</v>
      </c>
      <c r="B24" s="71" t="s">
        <v>1806</v>
      </c>
      <c r="C24" s="72" t="s">
        <v>1784</v>
      </c>
      <c r="D24" s="111">
        <v>234.66</v>
      </c>
      <c r="E24" s="74">
        <v>90.99</v>
      </c>
    </row>
    <row r="25" spans="1:5">
      <c r="A25" s="70">
        <v>42811</v>
      </c>
      <c r="B25" s="75" t="s">
        <v>1800</v>
      </c>
      <c r="C25" s="76" t="s">
        <v>1801</v>
      </c>
      <c r="D25" s="74">
        <v>878.9</v>
      </c>
      <c r="E25" s="74">
        <v>455.12</v>
      </c>
    </row>
    <row r="26" spans="1:5">
      <c r="A26" s="70">
        <v>42812</v>
      </c>
      <c r="B26" s="71" t="s">
        <v>1795</v>
      </c>
      <c r="C26" s="72" t="s">
        <v>1825</v>
      </c>
      <c r="D26" s="111">
        <v>150.44999999999999</v>
      </c>
      <c r="E26" s="74">
        <v>89.99</v>
      </c>
    </row>
    <row r="27" spans="1:5">
      <c r="A27" s="70">
        <v>42812</v>
      </c>
      <c r="B27" s="75" t="s">
        <v>1804</v>
      </c>
      <c r="C27" s="76" t="s">
        <v>1805</v>
      </c>
      <c r="D27" s="74">
        <v>887.99</v>
      </c>
      <c r="E27" s="74">
        <v>455.12</v>
      </c>
    </row>
    <row r="28" spans="1:5">
      <c r="A28" s="70">
        <v>42813</v>
      </c>
      <c r="B28" s="71" t="s">
        <v>1789</v>
      </c>
      <c r="C28" s="72" t="s">
        <v>1788</v>
      </c>
      <c r="D28" s="111">
        <v>175.73</v>
      </c>
      <c r="E28" s="74">
        <v>70.09</v>
      </c>
    </row>
    <row r="29" spans="1:5">
      <c r="A29" s="70">
        <v>42814</v>
      </c>
      <c r="B29" s="71" t="s">
        <v>1787</v>
      </c>
      <c r="C29" s="72" t="s">
        <v>1788</v>
      </c>
      <c r="D29" s="111">
        <v>366.94</v>
      </c>
      <c r="E29" s="74">
        <v>146.77000000000001</v>
      </c>
    </row>
    <row r="30" spans="1:5">
      <c r="A30" s="70">
        <v>42814</v>
      </c>
      <c r="B30" s="75" t="s">
        <v>1807</v>
      </c>
      <c r="C30" s="76" t="s">
        <v>1808</v>
      </c>
      <c r="D30" s="74">
        <v>876.99</v>
      </c>
      <c r="E30" s="74">
        <v>353.54</v>
      </c>
    </row>
    <row r="31" spans="1:5">
      <c r="A31" s="95">
        <v>42815</v>
      </c>
      <c r="B31" s="99" t="s">
        <v>1809</v>
      </c>
      <c r="C31" s="99" t="s">
        <v>1810</v>
      </c>
      <c r="D31" s="115">
        <v>567.98</v>
      </c>
      <c r="E31" s="98">
        <v>455.12</v>
      </c>
    </row>
    <row r="32" spans="1:5">
      <c r="A32" s="95">
        <v>42816</v>
      </c>
      <c r="B32" s="96" t="s">
        <v>1811</v>
      </c>
      <c r="C32" s="96" t="s">
        <v>1808</v>
      </c>
      <c r="D32" s="116">
        <v>145.88999999999999</v>
      </c>
      <c r="E32" s="98">
        <v>78</v>
      </c>
    </row>
    <row r="33" spans="1:5">
      <c r="A33" s="70">
        <v>42817</v>
      </c>
      <c r="B33" s="76" t="s">
        <v>1812</v>
      </c>
      <c r="C33" s="76" t="s">
        <v>1813</v>
      </c>
      <c r="D33" s="117">
        <v>567.22</v>
      </c>
      <c r="E33" s="74">
        <v>322.33</v>
      </c>
    </row>
    <row r="34" spans="1:5">
      <c r="A34" s="95">
        <v>42818</v>
      </c>
      <c r="B34" s="99" t="s">
        <v>1814</v>
      </c>
      <c r="C34" s="99" t="s">
        <v>1815</v>
      </c>
      <c r="D34" s="115">
        <v>356.09</v>
      </c>
      <c r="E34" s="98">
        <v>223.5</v>
      </c>
    </row>
    <row r="35" spans="1:5">
      <c r="A35" s="101">
        <v>43446</v>
      </c>
      <c r="B35" s="102" t="s">
        <v>1816</v>
      </c>
      <c r="C35" s="103" t="s">
        <v>1817</v>
      </c>
      <c r="D35" s="93">
        <v>345.98</v>
      </c>
      <c r="E35" s="93">
        <v>324</v>
      </c>
    </row>
    <row r="36" spans="1:5">
      <c r="A36" s="105">
        <v>43660</v>
      </c>
      <c r="B36" s="75" t="s">
        <v>1816</v>
      </c>
      <c r="C36" s="76" t="s">
        <v>1817</v>
      </c>
      <c r="D36" s="74">
        <v>876.98</v>
      </c>
      <c r="E36" s="74">
        <v>323.32</v>
      </c>
    </row>
    <row r="37" spans="1:5">
      <c r="A37" s="105">
        <v>43710</v>
      </c>
      <c r="B37" s="75" t="s">
        <v>1818</v>
      </c>
      <c r="C37" s="76" t="s">
        <v>1819</v>
      </c>
      <c r="D37" s="74">
        <v>344.76</v>
      </c>
      <c r="E37" s="74">
        <v>532.44000000000005</v>
      </c>
    </row>
    <row r="38" spans="1:5">
      <c r="A38" s="105">
        <v>43753</v>
      </c>
      <c r="B38" s="75" t="s">
        <v>1798</v>
      </c>
      <c r="C38" s="76" t="s">
        <v>1799</v>
      </c>
      <c r="D38" s="74">
        <v>678.55</v>
      </c>
      <c r="E38" s="74">
        <v>322.33</v>
      </c>
    </row>
    <row r="39" spans="1:5">
      <c r="A39" s="105">
        <v>43792</v>
      </c>
      <c r="B39" s="75" t="s">
        <v>1820</v>
      </c>
      <c r="C39" s="76" t="s">
        <v>1821</v>
      </c>
      <c r="D39" s="74">
        <v>458.98</v>
      </c>
      <c r="E39" s="74">
        <v>546.77</v>
      </c>
    </row>
    <row r="40" spans="1:5">
      <c r="A40" s="105">
        <v>43810</v>
      </c>
      <c r="B40" s="75" t="s">
        <v>1822</v>
      </c>
      <c r="C40" s="76" t="s">
        <v>1823</v>
      </c>
      <c r="D40" s="74">
        <v>567.79999999999995</v>
      </c>
      <c r="E40" s="74">
        <v>324.33</v>
      </c>
    </row>
    <row r="41" spans="1:5">
      <c r="A41" s="78">
        <v>44153</v>
      </c>
      <c r="B41" s="79" t="s">
        <v>1822</v>
      </c>
      <c r="C41" s="80" t="s">
        <v>1823</v>
      </c>
      <c r="D41" s="113">
        <v>667.32</v>
      </c>
      <c r="E41" s="82">
        <v>353.54</v>
      </c>
    </row>
    <row r="42" spans="1:5">
      <c r="A42" s="105">
        <v>44486</v>
      </c>
      <c r="B42" s="75" t="s">
        <v>1818</v>
      </c>
      <c r="C42" s="76" t="s">
        <v>1819</v>
      </c>
      <c r="D42" s="74">
        <v>233.1</v>
      </c>
      <c r="E42" s="74">
        <v>455.12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FC2D-246D-4BF4-A472-8B0C8DD98E54}">
  <dimension ref="A1:G42"/>
  <sheetViews>
    <sheetView workbookViewId="0">
      <selection activeCell="F34" sqref="F34"/>
    </sheetView>
  </sheetViews>
  <sheetFormatPr defaultColWidth="9.140625" defaultRowHeight="15"/>
  <cols>
    <col min="1" max="1" width="10.140625" style="16" bestFit="1" customWidth="1"/>
    <col min="2" max="2" width="18.85546875" style="16" bestFit="1" customWidth="1"/>
    <col min="3" max="3" width="11.5703125" style="16" bestFit="1" customWidth="1"/>
    <col min="4" max="5" width="9.85546875" style="16" bestFit="1" customWidth="1"/>
    <col min="6" max="16384" width="9.140625" style="16"/>
  </cols>
  <sheetData>
    <row r="1" spans="1:7">
      <c r="A1" s="69" t="s">
        <v>1778</v>
      </c>
      <c r="B1" s="69" t="s">
        <v>1779</v>
      </c>
      <c r="C1" s="69" t="s">
        <v>1780</v>
      </c>
      <c r="D1" s="69" t="s">
        <v>1781</v>
      </c>
      <c r="E1" s="69" t="s">
        <v>1782</v>
      </c>
    </row>
    <row r="2" spans="1:7">
      <c r="A2" s="101">
        <v>42808</v>
      </c>
      <c r="B2" s="102" t="s">
        <v>1790</v>
      </c>
      <c r="C2" s="103" t="s">
        <v>1784</v>
      </c>
      <c r="D2" s="93">
        <v>352.77</v>
      </c>
      <c r="E2" s="93">
        <v>131.44</v>
      </c>
    </row>
    <row r="3" spans="1:7">
      <c r="A3" s="89">
        <v>42810</v>
      </c>
      <c r="B3" s="90" t="s">
        <v>1790</v>
      </c>
      <c r="C3" s="91" t="s">
        <v>1788</v>
      </c>
      <c r="D3" s="114">
        <v>654.44000000000005</v>
      </c>
      <c r="E3" s="93">
        <v>234.65</v>
      </c>
    </row>
    <row r="4" spans="1:7">
      <c r="A4" s="101">
        <v>43446</v>
      </c>
      <c r="B4" s="102" t="s">
        <v>1816</v>
      </c>
      <c r="C4" s="103" t="s">
        <v>1817</v>
      </c>
      <c r="D4" s="93">
        <v>345.98</v>
      </c>
      <c r="E4" s="93">
        <v>324</v>
      </c>
      <c r="G4" s="16" t="s">
        <v>1826</v>
      </c>
    </row>
    <row r="5" spans="1:7">
      <c r="A5" s="70">
        <v>42795</v>
      </c>
      <c r="B5" s="71" t="s">
        <v>1783</v>
      </c>
      <c r="C5" s="72" t="s">
        <v>1784</v>
      </c>
      <c r="D5" s="111">
        <v>567.54999999999995</v>
      </c>
      <c r="E5" s="74">
        <v>324.33</v>
      </c>
      <c r="G5" s="112" t="s">
        <v>1827</v>
      </c>
    </row>
    <row r="6" spans="1:7">
      <c r="A6" s="70">
        <v>42796</v>
      </c>
      <c r="B6" s="71" t="s">
        <v>1785</v>
      </c>
      <c r="C6" s="72" t="s">
        <v>1825</v>
      </c>
      <c r="D6" s="111">
        <v>745.99</v>
      </c>
      <c r="E6" s="74">
        <v>532.44000000000005</v>
      </c>
      <c r="G6" s="112" t="s">
        <v>1828</v>
      </c>
    </row>
    <row r="7" spans="1:7">
      <c r="A7" s="70">
        <v>42797</v>
      </c>
      <c r="B7" s="71" t="s">
        <v>1787</v>
      </c>
      <c r="C7" s="72" t="s">
        <v>1788</v>
      </c>
      <c r="D7" s="111">
        <v>468.99</v>
      </c>
      <c r="E7" s="74">
        <v>231.45</v>
      </c>
      <c r="G7" s="112" t="s">
        <v>1829</v>
      </c>
    </row>
    <row r="8" spans="1:7">
      <c r="A8" s="70">
        <v>42798</v>
      </c>
      <c r="B8" s="71" t="s">
        <v>1789</v>
      </c>
      <c r="C8" s="72" t="s">
        <v>1788</v>
      </c>
      <c r="D8" s="111">
        <v>565.55999999999995</v>
      </c>
      <c r="E8" s="74">
        <v>123.44</v>
      </c>
      <c r="G8" s="112" t="s">
        <v>1830</v>
      </c>
    </row>
    <row r="9" spans="1:7">
      <c r="A9" s="70">
        <v>42799</v>
      </c>
      <c r="B9" s="71" t="s">
        <v>1790</v>
      </c>
      <c r="C9" s="72" t="s">
        <v>1788</v>
      </c>
      <c r="D9" s="111">
        <v>90.76</v>
      </c>
      <c r="E9" s="74">
        <v>120</v>
      </c>
    </row>
    <row r="10" spans="1:7">
      <c r="A10" s="70">
        <v>42799</v>
      </c>
      <c r="B10" s="75" t="s">
        <v>1792</v>
      </c>
      <c r="C10" s="76" t="s">
        <v>1793</v>
      </c>
      <c r="D10" s="74">
        <v>876.99</v>
      </c>
      <c r="E10" s="74">
        <v>532.44000000000005</v>
      </c>
      <c r="G10" s="16" t="s">
        <v>1831</v>
      </c>
    </row>
    <row r="11" spans="1:7">
      <c r="A11" s="70">
        <v>42801</v>
      </c>
      <c r="B11" s="71" t="s">
        <v>1795</v>
      </c>
      <c r="C11" s="72" t="s">
        <v>1825</v>
      </c>
      <c r="D11" s="111">
        <v>654.66</v>
      </c>
      <c r="E11" s="74">
        <v>353.54</v>
      </c>
    </row>
    <row r="12" spans="1:7">
      <c r="A12" s="70">
        <v>42802</v>
      </c>
      <c r="B12" s="75" t="s">
        <v>1798</v>
      </c>
      <c r="C12" s="76" t="s">
        <v>1799</v>
      </c>
      <c r="D12" s="74">
        <v>789.9</v>
      </c>
      <c r="E12" s="74">
        <v>234.65</v>
      </c>
    </row>
    <row r="13" spans="1:7">
      <c r="A13" s="70">
        <v>42803</v>
      </c>
      <c r="B13" s="71" t="s">
        <v>1785</v>
      </c>
      <c r="C13" s="72" t="s">
        <v>1825</v>
      </c>
      <c r="D13" s="111">
        <v>452.5</v>
      </c>
      <c r="E13" s="74">
        <v>111.6</v>
      </c>
    </row>
    <row r="14" spans="1:7">
      <c r="A14" s="70">
        <v>42803</v>
      </c>
      <c r="B14" s="75" t="s">
        <v>1800</v>
      </c>
      <c r="C14" s="76" t="s">
        <v>1801</v>
      </c>
      <c r="D14" s="74">
        <v>789.09</v>
      </c>
      <c r="E14" s="74">
        <v>532.44000000000005</v>
      </c>
    </row>
    <row r="15" spans="1:7">
      <c r="A15" s="70">
        <v>42804</v>
      </c>
      <c r="B15" s="71" t="s">
        <v>1783</v>
      </c>
      <c r="C15" s="72" t="s">
        <v>1784</v>
      </c>
      <c r="D15" s="111">
        <v>54.77</v>
      </c>
      <c r="E15" s="83">
        <v>23.33</v>
      </c>
    </row>
    <row r="16" spans="1:7">
      <c r="A16" s="70">
        <v>42805</v>
      </c>
      <c r="B16" s="71" t="s">
        <v>1789</v>
      </c>
      <c r="C16" s="72" t="s">
        <v>1784</v>
      </c>
      <c r="D16" s="111">
        <v>344.66</v>
      </c>
      <c r="E16" s="74">
        <v>323.32</v>
      </c>
    </row>
    <row r="17" spans="1:5">
      <c r="A17" s="70">
        <v>42806</v>
      </c>
      <c r="B17" s="71" t="s">
        <v>1790</v>
      </c>
      <c r="C17" s="72" t="s">
        <v>1788</v>
      </c>
      <c r="D17" s="111">
        <v>355.77</v>
      </c>
      <c r="E17" s="74">
        <v>123.33</v>
      </c>
    </row>
    <row r="18" spans="1:5">
      <c r="A18" s="70">
        <v>42807</v>
      </c>
      <c r="B18" s="71" t="s">
        <v>1787</v>
      </c>
      <c r="C18" s="72" t="s">
        <v>1788</v>
      </c>
      <c r="D18" s="111">
        <v>343.33</v>
      </c>
      <c r="E18" s="74">
        <v>123.31</v>
      </c>
    </row>
    <row r="19" spans="1:5">
      <c r="A19" s="70">
        <v>42807</v>
      </c>
      <c r="B19" s="75" t="s">
        <v>1792</v>
      </c>
      <c r="C19" s="76" t="s">
        <v>1793</v>
      </c>
      <c r="D19" s="74">
        <v>876.99</v>
      </c>
      <c r="E19" s="74">
        <v>546.77</v>
      </c>
    </row>
    <row r="20" spans="1:5">
      <c r="A20" s="70">
        <v>42808</v>
      </c>
      <c r="B20" s="75" t="s">
        <v>1802</v>
      </c>
      <c r="C20" s="76" t="s">
        <v>1803</v>
      </c>
      <c r="D20" s="74">
        <v>678.99</v>
      </c>
      <c r="E20" s="74">
        <v>324.33</v>
      </c>
    </row>
    <row r="21" spans="1:5">
      <c r="A21" s="70">
        <v>42809</v>
      </c>
      <c r="B21" s="71" t="s">
        <v>1795</v>
      </c>
      <c r="C21" s="72" t="s">
        <v>1825</v>
      </c>
      <c r="D21" s="111">
        <v>233.45</v>
      </c>
      <c r="E21" s="74">
        <v>156.55000000000001</v>
      </c>
    </row>
    <row r="22" spans="1:5">
      <c r="A22" s="70">
        <v>42809</v>
      </c>
      <c r="B22" s="75" t="s">
        <v>1804</v>
      </c>
      <c r="C22" s="76" t="s">
        <v>1805</v>
      </c>
      <c r="D22" s="74">
        <v>567.98</v>
      </c>
      <c r="E22" s="74">
        <v>353.54</v>
      </c>
    </row>
    <row r="23" spans="1:5">
      <c r="A23" s="70">
        <v>42811</v>
      </c>
      <c r="B23" s="71" t="s">
        <v>1806</v>
      </c>
      <c r="C23" s="72" t="s">
        <v>1784</v>
      </c>
      <c r="D23" s="111">
        <v>234.66</v>
      </c>
      <c r="E23" s="74">
        <v>90.99</v>
      </c>
    </row>
    <row r="24" spans="1:5">
      <c r="A24" s="70">
        <v>42811</v>
      </c>
      <c r="B24" s="75" t="s">
        <v>1800</v>
      </c>
      <c r="C24" s="76" t="s">
        <v>1801</v>
      </c>
      <c r="D24" s="74">
        <v>878.9</v>
      </c>
      <c r="E24" s="74">
        <v>455.12</v>
      </c>
    </row>
    <row r="25" spans="1:5">
      <c r="A25" s="70">
        <v>42812</v>
      </c>
      <c r="B25" s="71" t="s">
        <v>1795</v>
      </c>
      <c r="C25" s="72" t="s">
        <v>1825</v>
      </c>
      <c r="D25" s="111">
        <v>150.44999999999999</v>
      </c>
      <c r="E25" s="74">
        <v>89.99</v>
      </c>
    </row>
    <row r="26" spans="1:5">
      <c r="A26" s="70">
        <v>42812</v>
      </c>
      <c r="B26" s="75" t="s">
        <v>1804</v>
      </c>
      <c r="C26" s="76" t="s">
        <v>1805</v>
      </c>
      <c r="D26" s="74">
        <v>887.99</v>
      </c>
      <c r="E26" s="74">
        <v>455.12</v>
      </c>
    </row>
    <row r="27" spans="1:5">
      <c r="A27" s="70">
        <v>42813</v>
      </c>
      <c r="B27" s="71" t="s">
        <v>1789</v>
      </c>
      <c r="C27" s="72" t="s">
        <v>1788</v>
      </c>
      <c r="D27" s="111">
        <v>175.73</v>
      </c>
      <c r="E27" s="74">
        <v>70.09</v>
      </c>
    </row>
    <row r="28" spans="1:5">
      <c r="A28" s="70">
        <v>42814</v>
      </c>
      <c r="B28" s="71" t="s">
        <v>1787</v>
      </c>
      <c r="C28" s="72" t="s">
        <v>1788</v>
      </c>
      <c r="D28" s="111">
        <v>366.94</v>
      </c>
      <c r="E28" s="74">
        <v>146.77000000000001</v>
      </c>
    </row>
    <row r="29" spans="1:5">
      <c r="A29" s="70">
        <v>42814</v>
      </c>
      <c r="B29" s="75" t="s">
        <v>1807</v>
      </c>
      <c r="C29" s="76" t="s">
        <v>1808</v>
      </c>
      <c r="D29" s="74">
        <v>876.99</v>
      </c>
      <c r="E29" s="74">
        <v>353.54</v>
      </c>
    </row>
    <row r="30" spans="1:5">
      <c r="A30" s="70">
        <v>42817</v>
      </c>
      <c r="B30" s="76" t="s">
        <v>1812</v>
      </c>
      <c r="C30" s="76" t="s">
        <v>1813</v>
      </c>
      <c r="D30" s="117">
        <v>567.22</v>
      </c>
      <c r="E30" s="74">
        <v>322.33</v>
      </c>
    </row>
    <row r="31" spans="1:5">
      <c r="A31" s="105">
        <v>43660</v>
      </c>
      <c r="B31" s="75" t="s">
        <v>1816</v>
      </c>
      <c r="C31" s="76" t="s">
        <v>1817</v>
      </c>
      <c r="D31" s="74">
        <v>876.98</v>
      </c>
      <c r="E31" s="74">
        <v>323.32</v>
      </c>
    </row>
    <row r="32" spans="1:5">
      <c r="A32" s="105">
        <v>43710</v>
      </c>
      <c r="B32" s="75" t="s">
        <v>1818</v>
      </c>
      <c r="C32" s="76" t="s">
        <v>1819</v>
      </c>
      <c r="D32" s="74">
        <v>344.76</v>
      </c>
      <c r="E32" s="74">
        <v>532.44000000000005</v>
      </c>
    </row>
    <row r="33" spans="1:5">
      <c r="A33" s="105">
        <v>43753</v>
      </c>
      <c r="B33" s="75" t="s">
        <v>1798</v>
      </c>
      <c r="C33" s="76" t="s">
        <v>1799</v>
      </c>
      <c r="D33" s="74">
        <v>678.55</v>
      </c>
      <c r="E33" s="74">
        <v>322.33</v>
      </c>
    </row>
    <row r="34" spans="1:5">
      <c r="A34" s="105">
        <v>43792</v>
      </c>
      <c r="B34" s="75" t="s">
        <v>1820</v>
      </c>
      <c r="C34" s="76" t="s">
        <v>1821</v>
      </c>
      <c r="D34" s="74">
        <v>458.98</v>
      </c>
      <c r="E34" s="74">
        <v>546.77</v>
      </c>
    </row>
    <row r="35" spans="1:5">
      <c r="A35" s="105">
        <v>43810</v>
      </c>
      <c r="B35" s="75" t="s">
        <v>1822</v>
      </c>
      <c r="C35" s="76" t="s">
        <v>1823</v>
      </c>
      <c r="D35" s="74">
        <v>567.79999999999995</v>
      </c>
      <c r="E35" s="74">
        <v>324.33</v>
      </c>
    </row>
    <row r="36" spans="1:5">
      <c r="A36" s="105">
        <v>44486</v>
      </c>
      <c r="B36" s="75" t="s">
        <v>1818</v>
      </c>
      <c r="C36" s="76" t="s">
        <v>1819</v>
      </c>
      <c r="D36" s="74">
        <v>233.1</v>
      </c>
      <c r="E36" s="74">
        <v>455.12</v>
      </c>
    </row>
    <row r="37" spans="1:5">
      <c r="A37" s="78">
        <v>42800</v>
      </c>
      <c r="B37" s="79" t="s">
        <v>1783</v>
      </c>
      <c r="C37" s="80" t="s">
        <v>1784</v>
      </c>
      <c r="D37" s="113">
        <v>678.76</v>
      </c>
      <c r="E37" s="82">
        <v>546.77</v>
      </c>
    </row>
    <row r="38" spans="1:5">
      <c r="A38" s="78">
        <v>42802</v>
      </c>
      <c r="B38" s="79" t="s">
        <v>1797</v>
      </c>
      <c r="C38" s="80" t="s">
        <v>1784</v>
      </c>
      <c r="D38" s="113">
        <v>324.23</v>
      </c>
      <c r="E38" s="82">
        <v>324</v>
      </c>
    </row>
    <row r="39" spans="1:5">
      <c r="A39" s="78">
        <v>44153</v>
      </c>
      <c r="B39" s="79" t="s">
        <v>1822</v>
      </c>
      <c r="C39" s="80" t="s">
        <v>1823</v>
      </c>
      <c r="D39" s="113">
        <v>667.32</v>
      </c>
      <c r="E39" s="82">
        <v>353.54</v>
      </c>
    </row>
    <row r="40" spans="1:5">
      <c r="A40" s="95">
        <v>42815</v>
      </c>
      <c r="B40" s="99" t="s">
        <v>1809</v>
      </c>
      <c r="C40" s="99" t="s">
        <v>1810</v>
      </c>
      <c r="D40" s="115">
        <v>567.98</v>
      </c>
      <c r="E40" s="98">
        <v>455.12</v>
      </c>
    </row>
    <row r="41" spans="1:5">
      <c r="A41" s="95">
        <v>42816</v>
      </c>
      <c r="B41" s="96" t="s">
        <v>1811</v>
      </c>
      <c r="C41" s="96" t="s">
        <v>1808</v>
      </c>
      <c r="D41" s="116">
        <v>145.88999999999999</v>
      </c>
      <c r="E41" s="98">
        <v>78</v>
      </c>
    </row>
    <row r="42" spans="1:5">
      <c r="A42" s="95">
        <v>42818</v>
      </c>
      <c r="B42" s="99" t="s">
        <v>1814</v>
      </c>
      <c r="C42" s="99" t="s">
        <v>1815</v>
      </c>
      <c r="D42" s="115">
        <v>356.09</v>
      </c>
      <c r="E42" s="98">
        <v>223.5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D7AB-AFA1-424E-9CF5-51CC3AA0EF1E}">
  <dimension ref="A1:R207"/>
  <sheetViews>
    <sheetView topLeftCell="D45" workbookViewId="0">
      <selection activeCell="W5" sqref="W5"/>
    </sheetView>
  </sheetViews>
  <sheetFormatPr defaultRowHeight="15"/>
  <cols>
    <col min="2" max="2" width="56.140625" customWidth="1"/>
    <col min="3" max="3" width="28.7109375" customWidth="1"/>
    <col min="5" max="5" width="17.140625" customWidth="1"/>
    <col min="7" max="7" width="14" customWidth="1"/>
    <col min="12" max="12" width="17.7109375" customWidth="1"/>
    <col min="13" max="13" width="30.5703125" customWidth="1"/>
  </cols>
  <sheetData>
    <row r="1" spans="1:18">
      <c r="A1" t="s">
        <v>347</v>
      </c>
      <c r="B1" t="s">
        <v>247</v>
      </c>
      <c r="C1" t="s">
        <v>204</v>
      </c>
      <c r="D1" s="2" t="s">
        <v>1</v>
      </c>
      <c r="E1" s="2" t="s">
        <v>177</v>
      </c>
      <c r="F1" t="s">
        <v>348</v>
      </c>
      <c r="G1" s="4" t="s">
        <v>213</v>
      </c>
      <c r="H1" s="4" t="s">
        <v>214</v>
      </c>
      <c r="I1" t="s">
        <v>206</v>
      </c>
      <c r="J1" t="s">
        <v>207</v>
      </c>
      <c r="K1" t="s">
        <v>209</v>
      </c>
      <c r="L1" t="s">
        <v>208</v>
      </c>
      <c r="M1" t="s">
        <v>228</v>
      </c>
      <c r="N1" t="s">
        <v>219</v>
      </c>
    </row>
    <row r="2" spans="1:18">
      <c r="A2">
        <v>1</v>
      </c>
      <c r="B2" s="16" t="s">
        <v>233</v>
      </c>
      <c r="C2" s="16" t="s">
        <v>199</v>
      </c>
      <c r="D2" s="16">
        <v>8370.9500000000007</v>
      </c>
      <c r="E2" s="4">
        <v>34104</v>
      </c>
      <c r="F2" t="str">
        <f>IF(ISBLANK(D2),"puste",IF(D2&lt;2000,"mała kwota","chyba ok"))</f>
        <v>chyba ok</v>
      </c>
      <c r="G2" s="4">
        <f>IF(OR(E2="invalid", E2="NaN",E2=""), "BRAK DATY", IFERROR(DATE(YEAR(E2),MONTH(E2),DAY(E2)),"BRAK DATY"))</f>
        <v>34104</v>
      </c>
      <c r="H2" s="4"/>
      <c r="I2">
        <f>YEAR(E2)</f>
        <v>1993</v>
      </c>
      <c r="J2">
        <f>MONTH(E2)</f>
        <v>5</v>
      </c>
      <c r="K2">
        <f>DAY(E2)</f>
        <v>15</v>
      </c>
      <c r="L2" s="4">
        <f>DATE(I2,J2,K2)</f>
        <v>34104</v>
      </c>
      <c r="M2">
        <f>T4</f>
        <v>0</v>
      </c>
      <c r="N2">
        <f>VLOOKUP(_xlfn.CONCAT(B2,C2),Z1dod1!$H$2:$I$207,2,FALSE)</f>
        <v>42</v>
      </c>
    </row>
    <row r="3" spans="1:18">
      <c r="A3">
        <v>2</v>
      </c>
      <c r="B3" s="16" t="s">
        <v>255</v>
      </c>
      <c r="C3" s="16" t="s">
        <v>199</v>
      </c>
      <c r="D3">
        <v>3820</v>
      </c>
      <c r="E3" s="3">
        <v>36955</v>
      </c>
      <c r="F3" t="str">
        <f t="shared" ref="F3:F66" si="0">IF(ISBLANK(D3),"puste",IF(D3&lt;2000,"mała kwota","chyba ok"))</f>
        <v>chyba ok</v>
      </c>
      <c r="G3" s="4">
        <f t="shared" ref="G3:G66" si="1">IF(OR(E3="invalid", E3="NaN",E3=""), "BRAK DATY", IFERROR(DATE(YEAR(E3),MONTH(E3),DAY(E3)),"BRAK DATY"))</f>
        <v>36955</v>
      </c>
      <c r="I3">
        <f t="shared" ref="I3:I66" si="2">YEAR(E3)</f>
        <v>2001</v>
      </c>
      <c r="J3">
        <f t="shared" ref="J3:J66" si="3">MONTH(E3)</f>
        <v>3</v>
      </c>
      <c r="K3">
        <f t="shared" ref="K3:K66" si="4">DAY(E3)</f>
        <v>5</v>
      </c>
      <c r="L3" s="4">
        <f t="shared" ref="L3:L66" si="5">DATE(I3,J3,K3)</f>
        <v>36955</v>
      </c>
      <c r="M3" t="str">
        <f>IF(ISBLANK(D3), "brak danych",
IF(D3&lt;=Z1dod1!$B$2, Z1dod1!$C$2,
IF(D3&lt;=Z1dod1!$B$3, Z1dod1!$C$3,
IF(D3&lt;=Z1dod1!$B$4, Z1dod1!$C$4,
IF(D3&lt;=Z1dod1!$B$5, Z1dod1!$C$5,
IF(D3&lt;=Z1dod1!$B$6, Z1dod1!$C$6,
IF(D3&lt;=Z1dod1!$B$7, Z1dod1!$C$7,
IF(D3&lt;Z1dod1!$B$8, Z1dod1!$C$8,
"Dyrektor"))))))))</f>
        <v>starszy_nad_sprzętem</v>
      </c>
      <c r="N3">
        <f>VLOOKUP(_xlfn.CONCAT(B3,C3),Z1dod1!$H$2:$I$207,2,FALSE)</f>
        <v>54</v>
      </c>
    </row>
    <row r="4" spans="1:18">
      <c r="A4">
        <v>3</v>
      </c>
      <c r="B4" s="16" t="s">
        <v>256</v>
      </c>
      <c r="C4" s="16" t="s">
        <v>198</v>
      </c>
      <c r="D4" s="18">
        <v>9126.6</v>
      </c>
      <c r="E4" s="16" t="s">
        <v>143</v>
      </c>
      <c r="F4" t="str">
        <f t="shared" si="0"/>
        <v>chyba ok</v>
      </c>
      <c r="G4" s="4">
        <f t="shared" si="1"/>
        <v>35503</v>
      </c>
      <c r="I4">
        <f t="shared" si="2"/>
        <v>1997</v>
      </c>
      <c r="J4">
        <f t="shared" si="3"/>
        <v>3</v>
      </c>
      <c r="K4">
        <f t="shared" si="4"/>
        <v>14</v>
      </c>
      <c r="L4" s="4">
        <f t="shared" si="5"/>
        <v>35503</v>
      </c>
      <c r="M4" t="str">
        <f>IF(ISBLANK(D4), "brak danych",
IF(D4&lt;=Z1dod1!$B$2, Z1dod1!$C$2,
IF(D4&lt;=Z1dod1!$B$3, Z1dod1!$C$3,
IF(D4&lt;=Z1dod1!$B$4, Z1dod1!$C$4,
IF(D4&lt;=Z1dod1!$B$5, Z1dod1!$C$5,
IF(D4&lt;=Z1dod1!$B$6, Z1dod1!$C$6,
IF(D4&lt;=Z1dod1!$B$7, Z1dod1!$C$7,
IF(D4&lt;Z1dod1!$B$8, Z1dod1!$C$8,
"Dyrektor"))))))))</f>
        <v>kierownik_szczebla_2</v>
      </c>
      <c r="N4">
        <f>VLOOKUP(_xlfn.CONCAT(B4,C4),Z1dod1!$H$2:$I$207,2,FALSE)</f>
        <v>25</v>
      </c>
    </row>
    <row r="5" spans="1:18">
      <c r="A5">
        <v>4</v>
      </c>
      <c r="B5" s="16" t="s">
        <v>257</v>
      </c>
      <c r="C5" s="16" t="s">
        <v>200</v>
      </c>
      <c r="D5" s="18">
        <v>6.7990000000000004</v>
      </c>
      <c r="E5" s="16" t="s">
        <v>45</v>
      </c>
      <c r="F5" t="str">
        <f t="shared" si="0"/>
        <v>mała kwota</v>
      </c>
      <c r="G5" s="4">
        <f t="shared" si="1"/>
        <v>2009</v>
      </c>
      <c r="I5">
        <f t="shared" si="2"/>
        <v>1905</v>
      </c>
      <c r="J5">
        <f t="shared" si="3"/>
        <v>7</v>
      </c>
      <c r="K5">
        <f t="shared" si="4"/>
        <v>1</v>
      </c>
      <c r="L5" s="4">
        <f t="shared" si="5"/>
        <v>2009</v>
      </c>
      <c r="M5" t="str">
        <f>IF(ISBLANK(D5), "brak danych",
IF(D5&lt;=Z1dod1!$B$2, Z1dod1!$C$2,
IF(D5&lt;=Z1dod1!$B$3, Z1dod1!$C$3,
IF(D5&lt;=Z1dod1!$B$4, Z1dod1!$C$4,
IF(D5&lt;=Z1dod1!$B$5, Z1dod1!$C$5,
IF(D5&lt;=Z1dod1!$B$6, Z1dod1!$C$6,
IF(D5&lt;=Z1dod1!$B$7, Z1dod1!$C$7,
IF(D5&lt;Z1dod1!$B$8, Z1dod1!$C$8,
"Dyrektor"))))))))</f>
        <v>staż_poł_etatu</v>
      </c>
      <c r="N5">
        <f>VLOOKUP(_xlfn.CONCAT(B5,C5),Z1dod1!$H$2:$I$207,2,FALSE)</f>
        <v>60</v>
      </c>
    </row>
    <row r="6" spans="1:18">
      <c r="A6">
        <v>5</v>
      </c>
      <c r="B6" s="16" t="s">
        <v>196</v>
      </c>
      <c r="C6" s="16" t="s">
        <v>234</v>
      </c>
      <c r="D6" s="18">
        <v>528666</v>
      </c>
      <c r="E6" s="16" t="s">
        <v>35</v>
      </c>
      <c r="F6" t="str">
        <f t="shared" si="0"/>
        <v>chyba ok</v>
      </c>
      <c r="G6" s="4">
        <f t="shared" si="1"/>
        <v>39247</v>
      </c>
      <c r="I6">
        <f t="shared" si="2"/>
        <v>2007</v>
      </c>
      <c r="J6">
        <f t="shared" si="3"/>
        <v>6</v>
      </c>
      <c r="K6">
        <f t="shared" si="4"/>
        <v>14</v>
      </c>
      <c r="L6" s="4">
        <f t="shared" si="5"/>
        <v>39247</v>
      </c>
      <c r="M6" t="str">
        <f>IF(ISBLANK(D6), "brak danych",
IF(D6&lt;=Z1dod1!$B$2, Z1dod1!$C$2,
IF(D6&lt;=Z1dod1!$B$3, Z1dod1!$C$3,
IF(D6&lt;=Z1dod1!$B$4, Z1dod1!$C$4,
IF(D6&lt;=Z1dod1!$B$5, Z1dod1!$C$5,
IF(D6&lt;=Z1dod1!$B$6, Z1dod1!$C$6,
IF(D6&lt;=Z1dod1!$B$7, Z1dod1!$C$7,
IF(D6&lt;Z1dod1!$B$8, Z1dod1!$C$8,
"Dyrektor"))))))))</f>
        <v>starszy_nad_szepraczami</v>
      </c>
      <c r="N6">
        <f>VLOOKUP(_xlfn.CONCAT(B6,C6),Z1dod1!$H$2:$I$207,2,FALSE)</f>
        <v>40</v>
      </c>
    </row>
    <row r="7" spans="1:18">
      <c r="A7">
        <v>6</v>
      </c>
      <c r="B7" s="16" t="s">
        <v>187</v>
      </c>
      <c r="C7" s="16" t="s">
        <v>234</v>
      </c>
      <c r="D7" s="16">
        <v>589.91</v>
      </c>
      <c r="E7" s="16" t="s">
        <v>170</v>
      </c>
      <c r="F7" t="str">
        <f t="shared" si="0"/>
        <v>mała kwota</v>
      </c>
      <c r="G7" s="4" t="str">
        <f t="shared" si="1"/>
        <v>BRAK DATY</v>
      </c>
      <c r="I7" t="e">
        <f t="shared" si="2"/>
        <v>#VALUE!</v>
      </c>
      <c r="J7" t="e">
        <f t="shared" si="3"/>
        <v>#VALUE!</v>
      </c>
      <c r="K7" t="e">
        <f t="shared" si="4"/>
        <v>#VALUE!</v>
      </c>
      <c r="L7" s="4" t="e">
        <f t="shared" si="5"/>
        <v>#VALUE!</v>
      </c>
      <c r="M7" t="str">
        <f>IF(ISBLANK(D7), "brak danych",
IF(D7&lt;=Z1dod1!$B$2, Z1dod1!$C$2,
IF(D7&lt;=Z1dod1!$B$3, Z1dod1!$C$3,
IF(D7&lt;=Z1dod1!$B$4, Z1dod1!$C$4,
IF(D7&lt;=Z1dod1!$B$5, Z1dod1!$C$5,
IF(D7&lt;=Z1dod1!$B$6, Z1dod1!$C$6,
IF(D7&lt;=Z1dod1!$B$7, Z1dod1!$C$7,
IF(D7&lt;Z1dod1!$B$8, Z1dod1!$C$8,
"Dyrektor"))))))))</f>
        <v>staż_poł_etatu</v>
      </c>
      <c r="N7">
        <f>VLOOKUP(_xlfn.CONCAT(B7,C7),Z1dod1!$H$2:$I$207,2,FALSE)</f>
        <v>45</v>
      </c>
    </row>
    <row r="8" spans="1:18">
      <c r="A8">
        <v>7</v>
      </c>
      <c r="B8" s="16" t="s">
        <v>237</v>
      </c>
      <c r="C8" s="16" t="s">
        <v>232</v>
      </c>
      <c r="D8">
        <v>25874</v>
      </c>
      <c r="E8" s="4">
        <v>31180</v>
      </c>
      <c r="F8" t="str">
        <f t="shared" si="0"/>
        <v>chyba ok</v>
      </c>
      <c r="G8" s="4">
        <f t="shared" si="1"/>
        <v>31180</v>
      </c>
      <c r="I8">
        <f t="shared" si="2"/>
        <v>1985</v>
      </c>
      <c r="J8">
        <f t="shared" si="3"/>
        <v>5</v>
      </c>
      <c r="K8">
        <f t="shared" si="4"/>
        <v>13</v>
      </c>
      <c r="L8" s="4">
        <f t="shared" si="5"/>
        <v>31180</v>
      </c>
      <c r="M8" t="str">
        <f>IF(ISBLANK(D8), "brak danych",
IF(D8&lt;=Z1dod1!$B$2, Z1dod1!$C$2,
IF(D8&lt;=Z1dod1!$B$3, Z1dod1!$C$3,
IF(D8&lt;=Z1dod1!$B$4, Z1dod1!$C$4,
IF(D8&lt;=Z1dod1!$B$5, Z1dod1!$C$5,
IF(D8&lt;=Z1dod1!$B$6, Z1dod1!$C$6,
IF(D8&lt;=Z1dod1!$B$7, Z1dod1!$C$7,
IF(D8&lt;Z1dod1!$B$8, Z1dod1!$C$8,
"Dyrektor"))))))))</f>
        <v>starszy_nad_szepraczami</v>
      </c>
      <c r="N8">
        <f>VLOOKUP(_xlfn.CONCAT(B8,C8),Z1dod1!$H$2:$I$207,2,FALSE)</f>
        <v>45</v>
      </c>
    </row>
    <row r="9" spans="1:18">
      <c r="A9">
        <v>8</v>
      </c>
      <c r="B9" s="16" t="s">
        <v>258</v>
      </c>
      <c r="C9" s="16" t="s">
        <v>234</v>
      </c>
      <c r="D9">
        <v>4480</v>
      </c>
      <c r="E9" s="3">
        <v>39699</v>
      </c>
      <c r="F9" t="str">
        <f t="shared" si="0"/>
        <v>chyba ok</v>
      </c>
      <c r="G9" s="4">
        <f t="shared" si="1"/>
        <v>39699</v>
      </c>
      <c r="I9">
        <f t="shared" si="2"/>
        <v>2008</v>
      </c>
      <c r="J9">
        <f t="shared" si="3"/>
        <v>9</v>
      </c>
      <c r="K9">
        <f t="shared" si="4"/>
        <v>8</v>
      </c>
      <c r="L9" s="4">
        <f t="shared" si="5"/>
        <v>39699</v>
      </c>
      <c r="M9" t="str">
        <f>IF(ISBLANK(D9), "brak danych",
IF(D9&lt;=Z1dod1!$B$2, Z1dod1!$C$2,
IF(D9&lt;=Z1dod1!$B$3, Z1dod1!$C$3,
IF(D9&lt;=Z1dod1!$B$4, Z1dod1!$C$4,
IF(D9&lt;=Z1dod1!$B$5, Z1dod1!$C$5,
IF(D9&lt;=Z1dod1!$B$6, Z1dod1!$C$6,
IF(D9&lt;=Z1dod1!$B$7, Z1dod1!$C$7,
IF(D9&lt;Z1dod1!$B$8, Z1dod1!$C$8,
"Dyrektor"))))))))</f>
        <v>kierownik_szczebla_1</v>
      </c>
      <c r="N9">
        <f>VLOOKUP(_xlfn.CONCAT(B9,C9),Z1dod1!$H$2:$I$207,2,FALSE)</f>
        <v>59</v>
      </c>
    </row>
    <row r="10" spans="1:18">
      <c r="A10">
        <v>9</v>
      </c>
      <c r="B10" s="16" t="s">
        <v>238</v>
      </c>
      <c r="C10" s="16" t="s">
        <v>240</v>
      </c>
      <c r="D10" s="18">
        <v>6445.77</v>
      </c>
      <c r="E10" s="4">
        <v>35394</v>
      </c>
      <c r="F10" t="str">
        <f t="shared" si="0"/>
        <v>chyba ok</v>
      </c>
      <c r="G10" s="4">
        <f t="shared" si="1"/>
        <v>35394</v>
      </c>
      <c r="I10">
        <f t="shared" si="2"/>
        <v>1996</v>
      </c>
      <c r="J10">
        <f t="shared" si="3"/>
        <v>11</v>
      </c>
      <c r="K10">
        <f t="shared" si="4"/>
        <v>25</v>
      </c>
      <c r="L10" s="4">
        <f t="shared" si="5"/>
        <v>35394</v>
      </c>
      <c r="M10" t="str">
        <f>IF(ISBLANK(D10), "brak danych",
IF(D10&lt;=Z1dod1!$B$2, Z1dod1!$C$2,
IF(D10&lt;=Z1dod1!$B$3, Z1dod1!$C$3,
IF(D10&lt;=Z1dod1!$B$4, Z1dod1!$C$4,
IF(D10&lt;=Z1dod1!$B$5, Z1dod1!$C$5,
IF(D10&lt;=Z1dod1!$B$6, Z1dod1!$C$6,
IF(D10&lt;=Z1dod1!$B$7, Z1dod1!$C$7,
IF(D10&lt;Z1dod1!$B$8, Z1dod1!$C$8,
"Dyrektor"))))))))</f>
        <v>kierownik_szczebla_2</v>
      </c>
      <c r="N10">
        <f>VLOOKUP(_xlfn.CONCAT(B10,C10),Z1dod1!$H$2:$I$207,2,FALSE)</f>
        <v>50</v>
      </c>
    </row>
    <row r="11" spans="1:18">
      <c r="A11">
        <v>10</v>
      </c>
      <c r="B11" s="16" t="s">
        <v>259</v>
      </c>
      <c r="C11" s="16" t="s">
        <v>201</v>
      </c>
      <c r="D11">
        <v>6218</v>
      </c>
      <c r="E11" s="3">
        <v>37616</v>
      </c>
      <c r="F11" t="str">
        <f t="shared" si="0"/>
        <v>chyba ok</v>
      </c>
      <c r="G11" s="4">
        <f t="shared" si="1"/>
        <v>37616</v>
      </c>
      <c r="I11">
        <f t="shared" si="2"/>
        <v>2002</v>
      </c>
      <c r="J11">
        <f t="shared" si="3"/>
        <v>12</v>
      </c>
      <c r="K11">
        <f t="shared" si="4"/>
        <v>26</v>
      </c>
      <c r="L11" s="4">
        <f t="shared" si="5"/>
        <v>37616</v>
      </c>
      <c r="M11" t="str">
        <f>IF(ISBLANK(D11), "brak danych",
IF(D11&lt;=Z1dod1!$B$2, Z1dod1!$C$2,
IF(D11&lt;=Z1dod1!$B$3, Z1dod1!$C$3,
IF(D11&lt;=Z1dod1!$B$4, Z1dod1!$C$4,
IF(D11&lt;=Z1dod1!$B$5, Z1dod1!$C$5,
IF(D11&lt;=Z1dod1!$B$6, Z1dod1!$C$6,
IF(D11&lt;=Z1dod1!$B$7, Z1dod1!$C$7,
IF(D11&lt;Z1dod1!$B$8, Z1dod1!$C$8,
"Dyrektor"))))))))</f>
        <v>kierownik_szczebla_2</v>
      </c>
      <c r="N11">
        <f>VLOOKUP(_xlfn.CONCAT(B11,C11),Z1dod1!$H$2:$I$207,2,FALSE)</f>
        <v>29</v>
      </c>
      <c r="R11" t="s">
        <v>178</v>
      </c>
    </row>
    <row r="12" spans="1:18">
      <c r="A12">
        <v>11</v>
      </c>
      <c r="B12" s="16" t="s">
        <v>260</v>
      </c>
      <c r="C12" s="16" t="s">
        <v>201</v>
      </c>
      <c r="D12">
        <v>2814</v>
      </c>
      <c r="E12" s="3">
        <v>42997</v>
      </c>
      <c r="F12" t="str">
        <f t="shared" si="0"/>
        <v>chyba ok</v>
      </c>
      <c r="G12" s="4">
        <f t="shared" si="1"/>
        <v>42997</v>
      </c>
      <c r="I12">
        <f t="shared" si="2"/>
        <v>2017</v>
      </c>
      <c r="J12">
        <f t="shared" si="3"/>
        <v>9</v>
      </c>
      <c r="K12">
        <f t="shared" si="4"/>
        <v>19</v>
      </c>
      <c r="L12" s="4">
        <f t="shared" si="5"/>
        <v>42997</v>
      </c>
      <c r="M12" t="str">
        <f>IF(ISBLANK(D12), "brak danych",
IF(D12&lt;=Z1dod1!$B$2, Z1dod1!$C$2,
IF(D12&lt;=Z1dod1!$B$3, Z1dod1!$C$3,
IF(D12&lt;=Z1dod1!$B$4, Z1dod1!$C$4,
IF(D12&lt;=Z1dod1!$B$5, Z1dod1!$C$5,
IF(D12&lt;=Z1dod1!$B$6, Z1dod1!$C$6,
IF(D12&lt;=Z1dod1!$B$7, Z1dod1!$C$7,
IF(D12&lt;Z1dod1!$B$8, Z1dod1!$C$8,
"Dyrektor"))))))))</f>
        <v>starszy_nad_sprzętem</v>
      </c>
      <c r="N12">
        <f>VLOOKUP(_xlfn.CONCAT(B12,C12),Z1dod1!$H$2:$I$207,2,FALSE)</f>
        <v>57</v>
      </c>
    </row>
    <row r="13" spans="1:18">
      <c r="A13">
        <v>12</v>
      </c>
      <c r="B13" s="16" t="s">
        <v>183</v>
      </c>
      <c r="C13" s="16" t="s">
        <v>201</v>
      </c>
      <c r="D13" s="18">
        <v>6.6660000000000004</v>
      </c>
      <c r="E13" s="16" t="s">
        <v>136</v>
      </c>
      <c r="F13" t="str">
        <f t="shared" si="0"/>
        <v>mała kwota</v>
      </c>
      <c r="G13" s="4" t="str">
        <f t="shared" si="1"/>
        <v>BRAK DATY</v>
      </c>
      <c r="I13" t="e">
        <f t="shared" si="2"/>
        <v>#VALUE!</v>
      </c>
      <c r="J13" t="e">
        <f t="shared" si="3"/>
        <v>#VALUE!</v>
      </c>
      <c r="K13" t="e">
        <f t="shared" si="4"/>
        <v>#VALUE!</v>
      </c>
      <c r="L13" s="4" t="e">
        <f t="shared" si="5"/>
        <v>#VALUE!</v>
      </c>
      <c r="M13" t="str">
        <f>IF(ISBLANK(D13), "brak danych",
IF(D13&lt;=Z1dod1!$B$2, Z1dod1!$C$2,
IF(D13&lt;=Z1dod1!$B$3, Z1dod1!$C$3,
IF(D13&lt;=Z1dod1!$B$4, Z1dod1!$C$4,
IF(D13&lt;=Z1dod1!$B$5, Z1dod1!$C$5,
IF(D13&lt;=Z1dod1!$B$6, Z1dod1!$C$6,
IF(D13&lt;=Z1dod1!$B$7, Z1dod1!$C$7,
IF(D13&lt;Z1dod1!$B$8, Z1dod1!$C$8,
"Dyrektor"))))))))</f>
        <v>staż_poł_etatu</v>
      </c>
      <c r="N13">
        <f>VLOOKUP(_xlfn.CONCAT(B13,C13),Z1dod1!$H$2:$I$207,2,FALSE)</f>
        <v>29</v>
      </c>
    </row>
    <row r="14" spans="1:18">
      <c r="A14">
        <v>13</v>
      </c>
      <c r="B14" s="16" t="s">
        <v>261</v>
      </c>
      <c r="C14" s="16" t="s">
        <v>199</v>
      </c>
      <c r="D14" s="18">
        <v>6.6920000000000002</v>
      </c>
      <c r="E14" s="16" t="s">
        <v>168</v>
      </c>
      <c r="F14" t="str">
        <f t="shared" si="0"/>
        <v>mała kwota</v>
      </c>
      <c r="G14" s="4">
        <f t="shared" si="1"/>
        <v>37666</v>
      </c>
      <c r="I14">
        <f t="shared" si="2"/>
        <v>2003</v>
      </c>
      <c r="J14">
        <f t="shared" si="3"/>
        <v>2</v>
      </c>
      <c r="K14">
        <f t="shared" si="4"/>
        <v>14</v>
      </c>
      <c r="L14" s="4">
        <f t="shared" si="5"/>
        <v>37666</v>
      </c>
      <c r="M14" t="str">
        <f>IF(ISBLANK(D14), "brak danych",
IF(D14&lt;=Z1dod1!$B$2, Z1dod1!$C$2,
IF(D14&lt;=Z1dod1!$B$3, Z1dod1!$C$3,
IF(D14&lt;=Z1dod1!$B$4, Z1dod1!$C$4,
IF(D14&lt;=Z1dod1!$B$5, Z1dod1!$C$5,
IF(D14&lt;=Z1dod1!$B$6, Z1dod1!$C$6,
IF(D14&lt;=Z1dod1!$B$7, Z1dod1!$C$7,
IF(D14&lt;Z1dod1!$B$8, Z1dod1!$C$8,
"Dyrektor"))))))))</f>
        <v>staż_poł_etatu</v>
      </c>
      <c r="N14">
        <f>VLOOKUP(_xlfn.CONCAT(B14,C14),Z1dod1!$H$2:$I$207,2,FALSE)</f>
        <v>23</v>
      </c>
    </row>
    <row r="15" spans="1:18">
      <c r="A15">
        <v>14</v>
      </c>
      <c r="B15" s="16" t="s">
        <v>184</v>
      </c>
      <c r="C15" s="16" t="s">
        <v>262</v>
      </c>
      <c r="D15" s="16">
        <v>208.44</v>
      </c>
      <c r="E15" s="16" t="s">
        <v>138</v>
      </c>
      <c r="F15" t="str">
        <f t="shared" si="0"/>
        <v>mała kwota</v>
      </c>
      <c r="G15" s="4">
        <f t="shared" si="1"/>
        <v>34032</v>
      </c>
      <c r="I15">
        <f t="shared" si="2"/>
        <v>1993</v>
      </c>
      <c r="J15">
        <f t="shared" si="3"/>
        <v>3</v>
      </c>
      <c r="K15">
        <f t="shared" si="4"/>
        <v>4</v>
      </c>
      <c r="L15" s="4">
        <f t="shared" si="5"/>
        <v>34032</v>
      </c>
      <c r="M15" t="str">
        <f>IF(ISBLANK(D15), "brak danych",
IF(D15&lt;=Z1dod1!$B$2, Z1dod1!$C$2,
IF(D15&lt;=Z1dod1!$B$3, Z1dod1!$C$3,
IF(D15&lt;=Z1dod1!$B$4, Z1dod1!$C$4,
IF(D15&lt;=Z1dod1!$B$5, Z1dod1!$C$5,
IF(D15&lt;=Z1dod1!$B$6, Z1dod1!$C$6,
IF(D15&lt;=Z1dod1!$B$7, Z1dod1!$C$7,
IF(D15&lt;Z1dod1!$B$8, Z1dod1!$C$8,
"Dyrektor"))))))))</f>
        <v>staż_poł_etatu</v>
      </c>
      <c r="N15">
        <f>VLOOKUP(_xlfn.CONCAT(B15,C15),Z1dod1!$H$2:$I$207,2,FALSE)</f>
        <v>31</v>
      </c>
    </row>
    <row r="16" spans="1:18">
      <c r="A16">
        <v>15</v>
      </c>
      <c r="B16" s="16" t="s">
        <v>183</v>
      </c>
      <c r="C16" s="16" t="s">
        <v>199</v>
      </c>
      <c r="D16" s="18">
        <v>3420.63</v>
      </c>
      <c r="E16" s="16" t="s">
        <v>134</v>
      </c>
      <c r="F16" t="str">
        <f t="shared" si="0"/>
        <v>chyba ok</v>
      </c>
      <c r="G16" s="4" t="str">
        <f t="shared" si="1"/>
        <v>BRAK DATY</v>
      </c>
      <c r="I16" t="e">
        <f t="shared" si="2"/>
        <v>#VALUE!</v>
      </c>
      <c r="J16" t="e">
        <f t="shared" si="3"/>
        <v>#VALUE!</v>
      </c>
      <c r="K16" t="e">
        <f t="shared" si="4"/>
        <v>#VALUE!</v>
      </c>
      <c r="L16" s="4" t="e">
        <f t="shared" si="5"/>
        <v>#VALUE!</v>
      </c>
      <c r="M16" t="str">
        <f>IF(ISBLANK(D16), "brak danych",
IF(D16&lt;=Z1dod1!$B$2, Z1dod1!$C$2,
IF(D16&lt;=Z1dod1!$B$3, Z1dod1!$C$3,
IF(D16&lt;=Z1dod1!$B$4, Z1dod1!$C$4,
IF(D16&lt;=Z1dod1!$B$5, Z1dod1!$C$5,
IF(D16&lt;=Z1dod1!$B$6, Z1dod1!$C$6,
IF(D16&lt;=Z1dod1!$B$7, Z1dod1!$C$7,
IF(D16&lt;Z1dod1!$B$8, Z1dod1!$C$8,
"Dyrektor"))))))))</f>
        <v>starszy_nad_sprzętem</v>
      </c>
      <c r="N16">
        <f>VLOOKUP(_xlfn.CONCAT(B16,C16),Z1dod1!$H$2:$I$207,2,FALSE)</f>
        <v>31</v>
      </c>
    </row>
    <row r="17" spans="1:18">
      <c r="A17">
        <v>16</v>
      </c>
      <c r="B17" s="16" t="s">
        <v>263</v>
      </c>
      <c r="C17" s="16" t="s">
        <v>201</v>
      </c>
      <c r="D17">
        <v>1880</v>
      </c>
      <c r="E17" s="3">
        <v>43234</v>
      </c>
      <c r="F17" t="str">
        <f t="shared" si="0"/>
        <v>mała kwota</v>
      </c>
      <c r="G17" s="4">
        <f t="shared" si="1"/>
        <v>43234</v>
      </c>
      <c r="I17">
        <f t="shared" si="2"/>
        <v>2018</v>
      </c>
      <c r="J17">
        <f t="shared" si="3"/>
        <v>5</v>
      </c>
      <c r="K17">
        <f t="shared" si="4"/>
        <v>14</v>
      </c>
      <c r="L17" s="4">
        <f t="shared" si="5"/>
        <v>43234</v>
      </c>
      <c r="M17" t="str">
        <f>IF(ISBLANK(D17), "brak danych",
IF(D17&lt;=Z1dod1!$B$2, Z1dod1!$C$2,
IF(D17&lt;=Z1dod1!$B$3, Z1dod1!$C$3,
IF(D17&lt;=Z1dod1!$B$4, Z1dod1!$C$4,
IF(D17&lt;=Z1dod1!$B$5, Z1dod1!$C$5,
IF(D17&lt;=Z1dod1!$B$6, Z1dod1!$C$6,
IF(D17&lt;=Z1dod1!$B$7, Z1dod1!$C$7,
IF(D17&lt;Z1dod1!$B$8, Z1dod1!$C$8,
"Dyrektor"))))))))</f>
        <v>asystent</v>
      </c>
      <c r="N17">
        <f>VLOOKUP(_xlfn.CONCAT(B17,C17),Z1dod1!$H$2:$I$207,2,FALSE)</f>
        <v>61</v>
      </c>
      <c r="R17" t="s">
        <v>179</v>
      </c>
    </row>
    <row r="18" spans="1:18">
      <c r="A18">
        <v>17</v>
      </c>
      <c r="B18" s="16" t="s">
        <v>241</v>
      </c>
      <c r="C18" s="16" t="s">
        <v>198</v>
      </c>
      <c r="D18" s="16">
        <v>715.66</v>
      </c>
      <c r="E18" s="16" t="s">
        <v>9</v>
      </c>
      <c r="F18" t="str">
        <f t="shared" si="0"/>
        <v>mała kwota</v>
      </c>
      <c r="G18" s="4">
        <f t="shared" si="1"/>
        <v>39758</v>
      </c>
      <c r="I18">
        <f t="shared" si="2"/>
        <v>2008</v>
      </c>
      <c r="J18">
        <f t="shared" si="3"/>
        <v>11</v>
      </c>
      <c r="K18">
        <f t="shared" si="4"/>
        <v>6</v>
      </c>
      <c r="L18" s="4">
        <f t="shared" si="5"/>
        <v>39758</v>
      </c>
      <c r="M18" t="str">
        <f>IF(ISBLANK(D18), "brak danych",
IF(D18&lt;=Z1dod1!$B$2, Z1dod1!$C$2,
IF(D18&lt;=Z1dod1!$B$3, Z1dod1!$C$3,
IF(D18&lt;=Z1dod1!$B$4, Z1dod1!$C$4,
IF(D18&lt;=Z1dod1!$B$5, Z1dod1!$C$5,
IF(D18&lt;=Z1dod1!$B$6, Z1dod1!$C$6,
IF(D18&lt;=Z1dod1!$B$7, Z1dod1!$C$7,
IF(D18&lt;Z1dod1!$B$8, Z1dod1!$C$8,
"Dyrektor"))))))))</f>
        <v>staż_poł_etatu</v>
      </c>
      <c r="N18">
        <f>VLOOKUP(_xlfn.CONCAT(B18,C18),Z1dod1!$H$2:$I$207,2,FALSE)</f>
        <v>52</v>
      </c>
    </row>
    <row r="19" spans="1:18">
      <c r="A19">
        <v>18</v>
      </c>
      <c r="B19" s="16" t="s">
        <v>237</v>
      </c>
      <c r="C19" s="16" t="s">
        <v>264</v>
      </c>
      <c r="D19">
        <v>8390</v>
      </c>
      <c r="E19" s="3">
        <v>41220</v>
      </c>
      <c r="F19" t="str">
        <f t="shared" si="0"/>
        <v>chyba ok</v>
      </c>
      <c r="G19" s="4">
        <f t="shared" si="1"/>
        <v>41220</v>
      </c>
      <c r="I19">
        <f t="shared" si="2"/>
        <v>2012</v>
      </c>
      <c r="J19">
        <f t="shared" si="3"/>
        <v>11</v>
      </c>
      <c r="K19">
        <f t="shared" si="4"/>
        <v>7</v>
      </c>
      <c r="L19" s="4">
        <f t="shared" si="5"/>
        <v>41220</v>
      </c>
      <c r="M19" t="str">
        <f>IF(ISBLANK(D19), "brak danych",
IF(D19&lt;=Z1dod1!$B$2, Z1dod1!$C$2,
IF(D19&lt;=Z1dod1!$B$3, Z1dod1!$C$3,
IF(D19&lt;=Z1dod1!$B$4, Z1dod1!$C$4,
IF(D19&lt;=Z1dod1!$B$5, Z1dod1!$C$5,
IF(D19&lt;=Z1dod1!$B$6, Z1dod1!$C$6,
IF(D19&lt;=Z1dod1!$B$7, Z1dod1!$C$7,
IF(D19&lt;Z1dod1!$B$8, Z1dod1!$C$8,
"Dyrektor"))))))))</f>
        <v>kierownik_szczebla_2</v>
      </c>
      <c r="N19">
        <f>VLOOKUP(_xlfn.CONCAT(B19,C19),Z1dod1!$H$2:$I$207,2,FALSE)</f>
        <v>29</v>
      </c>
    </row>
    <row r="20" spans="1:18">
      <c r="A20">
        <v>19</v>
      </c>
      <c r="B20" s="16" t="s">
        <v>265</v>
      </c>
      <c r="C20" s="16" t="s">
        <v>232</v>
      </c>
      <c r="D20">
        <v>1283</v>
      </c>
      <c r="E20" s="3">
        <v>45495</v>
      </c>
      <c r="F20" t="str">
        <f t="shared" si="0"/>
        <v>mała kwota</v>
      </c>
      <c r="G20" s="4">
        <f t="shared" si="1"/>
        <v>45495</v>
      </c>
      <c r="I20">
        <f t="shared" si="2"/>
        <v>2024</v>
      </c>
      <c r="J20">
        <f t="shared" si="3"/>
        <v>7</v>
      </c>
      <c r="K20">
        <f t="shared" si="4"/>
        <v>22</v>
      </c>
      <c r="L20" s="4">
        <f t="shared" si="5"/>
        <v>45495</v>
      </c>
      <c r="M20" t="str">
        <f>IF(ISBLANK(D20), "brak danych",
IF(D20&lt;=Z1dod1!$B$2, Z1dod1!$C$2,
IF(D20&lt;=Z1dod1!$B$3, Z1dod1!$C$3,
IF(D20&lt;=Z1dod1!$B$4, Z1dod1!$C$4,
IF(D20&lt;=Z1dod1!$B$5, Z1dod1!$C$5,
IF(D20&lt;=Z1dod1!$B$6, Z1dod1!$C$6,
IF(D20&lt;=Z1dod1!$B$7, Z1dod1!$C$7,
IF(D20&lt;Z1dod1!$B$8, Z1dod1!$C$8,
"Dyrektor"))))))))</f>
        <v>staż_poł_etatu</v>
      </c>
      <c r="N20">
        <f>VLOOKUP(_xlfn.CONCAT(B20,C20),Z1dod1!$H$2:$I$207,2,FALSE)</f>
        <v>47</v>
      </c>
    </row>
    <row r="21" spans="1:18">
      <c r="A21">
        <v>20</v>
      </c>
      <c r="B21" s="16" t="s">
        <v>237</v>
      </c>
      <c r="C21" s="16" t="s">
        <v>199</v>
      </c>
      <c r="D21" s="16">
        <v>4903.47</v>
      </c>
      <c r="E21" t="s">
        <v>249</v>
      </c>
      <c r="F21" t="str">
        <f t="shared" si="0"/>
        <v>chyba ok</v>
      </c>
      <c r="G21" s="4" t="str">
        <f t="shared" si="1"/>
        <v>BRAK DATY</v>
      </c>
      <c r="I21" t="e">
        <f t="shared" si="2"/>
        <v>#VALUE!</v>
      </c>
      <c r="J21" t="e">
        <f t="shared" si="3"/>
        <v>#VALUE!</v>
      </c>
      <c r="K21" t="e">
        <f t="shared" si="4"/>
        <v>#VALUE!</v>
      </c>
      <c r="L21" s="4" t="e">
        <f t="shared" si="5"/>
        <v>#VALUE!</v>
      </c>
      <c r="M21" t="str">
        <f>IF(ISBLANK(D21), "brak danych",
IF(D21&lt;=Z1dod1!$B$2, Z1dod1!$C$2,
IF(D21&lt;=Z1dod1!$B$3, Z1dod1!$C$3,
IF(D21&lt;=Z1dod1!$B$4, Z1dod1!$C$4,
IF(D21&lt;=Z1dod1!$B$5, Z1dod1!$C$5,
IF(D21&lt;=Z1dod1!$B$6, Z1dod1!$C$6,
IF(D21&lt;=Z1dod1!$B$7, Z1dod1!$C$7,
IF(D21&lt;Z1dod1!$B$8, Z1dod1!$C$8,
"Dyrektor"))))))))</f>
        <v>kierownik_szczebla_1</v>
      </c>
      <c r="N21">
        <f>VLOOKUP(_xlfn.CONCAT(B21,C21),Z1dod1!$H$2:$I$207,2,FALSE)</f>
        <v>40</v>
      </c>
    </row>
    <row r="22" spans="1:18">
      <c r="A22">
        <v>21</v>
      </c>
      <c r="B22" s="16" t="s">
        <v>266</v>
      </c>
      <c r="C22" s="16" t="s">
        <v>267</v>
      </c>
      <c r="D22">
        <v>1136</v>
      </c>
      <c r="E22" s="3">
        <v>41934</v>
      </c>
      <c r="F22" t="str">
        <f t="shared" si="0"/>
        <v>mała kwota</v>
      </c>
      <c r="G22" s="4">
        <f t="shared" si="1"/>
        <v>41934</v>
      </c>
      <c r="I22">
        <f t="shared" si="2"/>
        <v>2014</v>
      </c>
      <c r="J22">
        <f t="shared" si="3"/>
        <v>10</v>
      </c>
      <c r="K22">
        <f t="shared" si="4"/>
        <v>22</v>
      </c>
      <c r="L22" s="4">
        <f t="shared" si="5"/>
        <v>41934</v>
      </c>
      <c r="M22" t="str">
        <f>IF(ISBLANK(D22), "brak danych",
IF(D22&lt;=Z1dod1!$B$2, Z1dod1!$C$2,
IF(D22&lt;=Z1dod1!$B$3, Z1dod1!$C$3,
IF(D22&lt;=Z1dod1!$B$4, Z1dod1!$C$4,
IF(D22&lt;=Z1dod1!$B$5, Z1dod1!$C$5,
IF(D22&lt;=Z1dod1!$B$6, Z1dod1!$C$6,
IF(D22&lt;=Z1dod1!$B$7, Z1dod1!$C$7,
IF(D22&lt;Z1dod1!$B$8, Z1dod1!$C$8,
"Dyrektor"))))))))</f>
        <v>staż_poł_etatu</v>
      </c>
      <c r="N22">
        <f>VLOOKUP(_xlfn.CONCAT(B22,C22),Z1dod1!$H$2:$I$207,2,FALSE)</f>
        <v>50</v>
      </c>
    </row>
    <row r="23" spans="1:18">
      <c r="A23">
        <v>22</v>
      </c>
      <c r="B23" s="16" t="s">
        <v>233</v>
      </c>
      <c r="C23" s="16" t="s">
        <v>240</v>
      </c>
      <c r="D23" s="16">
        <v>2455</v>
      </c>
      <c r="E23" s="16"/>
      <c r="F23" t="str">
        <f t="shared" si="0"/>
        <v>chyba ok</v>
      </c>
      <c r="G23" s="4" t="str">
        <f t="shared" si="1"/>
        <v>BRAK DATY</v>
      </c>
      <c r="I23">
        <f t="shared" si="2"/>
        <v>1900</v>
      </c>
      <c r="J23">
        <f t="shared" si="3"/>
        <v>1</v>
      </c>
      <c r="K23">
        <f t="shared" si="4"/>
        <v>0</v>
      </c>
      <c r="L23" s="4">
        <f t="shared" si="5"/>
        <v>0</v>
      </c>
      <c r="M23" t="str">
        <f>IF(ISBLANK(D23), "brak danych",
IF(D23&lt;=Z1dod1!$B$2, Z1dod1!$C$2,
IF(D23&lt;=Z1dod1!$B$3, Z1dod1!$C$3,
IF(D23&lt;=Z1dod1!$B$4, Z1dod1!$C$4,
IF(D23&lt;=Z1dod1!$B$5, Z1dod1!$C$5,
IF(D23&lt;=Z1dod1!$B$6, Z1dod1!$C$6,
IF(D23&lt;=Z1dod1!$B$7, Z1dod1!$C$7,
IF(D23&lt;Z1dod1!$B$8, Z1dod1!$C$8,
"Dyrektor"))))))))</f>
        <v>asystent</v>
      </c>
      <c r="N23">
        <f>VLOOKUP(_xlfn.CONCAT(B23,C23),Z1dod1!$H$2:$I$207,2,FALSE)</f>
        <v>59</v>
      </c>
      <c r="R23" t="s">
        <v>203</v>
      </c>
    </row>
    <row r="24" spans="1:18">
      <c r="A24">
        <v>23</v>
      </c>
      <c r="B24" s="16" t="s">
        <v>268</v>
      </c>
      <c r="C24" s="16" t="s">
        <v>197</v>
      </c>
      <c r="D24">
        <v>8952</v>
      </c>
      <c r="E24" s="3">
        <v>35722</v>
      </c>
      <c r="F24" t="str">
        <f t="shared" si="0"/>
        <v>chyba ok</v>
      </c>
      <c r="G24" s="4">
        <f t="shared" si="1"/>
        <v>35722</v>
      </c>
      <c r="I24">
        <f t="shared" si="2"/>
        <v>1997</v>
      </c>
      <c r="J24">
        <f t="shared" si="3"/>
        <v>10</v>
      </c>
      <c r="K24">
        <f t="shared" si="4"/>
        <v>19</v>
      </c>
      <c r="L24" s="4">
        <f t="shared" si="5"/>
        <v>35722</v>
      </c>
      <c r="M24" t="str">
        <f>IF(ISBLANK(D24), "brak danych",
IF(D24&lt;=Z1dod1!$B$2, Z1dod1!$C$2,
IF(D24&lt;=Z1dod1!$B$3, Z1dod1!$C$3,
IF(D24&lt;=Z1dod1!$B$4, Z1dod1!$C$4,
IF(D24&lt;=Z1dod1!$B$5, Z1dod1!$C$5,
IF(D24&lt;=Z1dod1!$B$6, Z1dod1!$C$6,
IF(D24&lt;=Z1dod1!$B$7, Z1dod1!$C$7,
IF(D24&lt;Z1dod1!$B$8, Z1dod1!$C$8,
"Dyrektor"))))))))</f>
        <v>kierownik_szczebla_2</v>
      </c>
      <c r="N24">
        <f>VLOOKUP(_xlfn.CONCAT(B24,C24),Z1dod1!$H$2:$I$207,2,FALSE)</f>
        <v>62</v>
      </c>
    </row>
    <row r="25" spans="1:18">
      <c r="A25">
        <v>24</v>
      </c>
      <c r="B25" s="16" t="s">
        <v>269</v>
      </c>
      <c r="C25" s="16" t="s">
        <v>198</v>
      </c>
      <c r="D25">
        <v>5635</v>
      </c>
      <c r="E25" s="3">
        <v>42564</v>
      </c>
      <c r="F25" t="str">
        <f t="shared" si="0"/>
        <v>chyba ok</v>
      </c>
      <c r="G25" s="4">
        <f t="shared" si="1"/>
        <v>42564</v>
      </c>
      <c r="I25">
        <f t="shared" si="2"/>
        <v>2016</v>
      </c>
      <c r="J25">
        <f t="shared" si="3"/>
        <v>7</v>
      </c>
      <c r="K25">
        <f t="shared" si="4"/>
        <v>13</v>
      </c>
      <c r="L25" s="4">
        <f t="shared" si="5"/>
        <v>42564</v>
      </c>
      <c r="M25" t="str">
        <f>IF(ISBLANK(D25), "brak danych",
IF(D25&lt;=Z1dod1!$B$2, Z1dod1!$C$2,
IF(D25&lt;=Z1dod1!$B$3, Z1dod1!$C$3,
IF(D25&lt;=Z1dod1!$B$4, Z1dod1!$C$4,
IF(D25&lt;=Z1dod1!$B$5, Z1dod1!$C$5,
IF(D25&lt;=Z1dod1!$B$6, Z1dod1!$C$6,
IF(D25&lt;=Z1dod1!$B$7, Z1dod1!$C$7,
IF(D25&lt;Z1dod1!$B$8, Z1dod1!$C$8,
"Dyrektor"))))))))</f>
        <v>kierownik_szczebla_2</v>
      </c>
      <c r="N25">
        <f>VLOOKUP(_xlfn.CONCAT(B25,C25),Z1dod1!$H$2:$I$207,2,FALSE)</f>
        <v>34</v>
      </c>
    </row>
    <row r="26" spans="1:18">
      <c r="A26">
        <v>25</v>
      </c>
      <c r="B26" t="s">
        <v>270</v>
      </c>
      <c r="C26" t="s">
        <v>271</v>
      </c>
      <c r="D26" s="16">
        <v>725.96</v>
      </c>
      <c r="E26" s="3">
        <v>43602</v>
      </c>
      <c r="F26" t="str">
        <f t="shared" si="0"/>
        <v>mała kwota</v>
      </c>
      <c r="G26" s="4">
        <f t="shared" si="1"/>
        <v>43602</v>
      </c>
      <c r="I26">
        <f t="shared" si="2"/>
        <v>2019</v>
      </c>
      <c r="J26">
        <f t="shared" si="3"/>
        <v>5</v>
      </c>
      <c r="K26">
        <f t="shared" si="4"/>
        <v>17</v>
      </c>
      <c r="L26" s="4">
        <f t="shared" si="5"/>
        <v>43602</v>
      </c>
      <c r="M26" t="str">
        <f>IF(ISBLANK(D26), "brak danych",
IF(D26&lt;=Z1dod1!$B$2, Z1dod1!$C$2,
IF(D26&lt;=Z1dod1!$B$3, Z1dod1!$C$3,
IF(D26&lt;=Z1dod1!$B$4, Z1dod1!$C$4,
IF(D26&lt;=Z1dod1!$B$5, Z1dod1!$C$5,
IF(D26&lt;=Z1dod1!$B$6, Z1dod1!$C$6,
IF(D26&lt;=Z1dod1!$B$7, Z1dod1!$C$7,
IF(D26&lt;Z1dod1!$B$8, Z1dod1!$C$8,
"Dyrektor"))))))))</f>
        <v>staż_poł_etatu</v>
      </c>
      <c r="N26">
        <f>VLOOKUP(_xlfn.CONCAT(B26,C26),Z1dod1!$H$2:$I$207,2,FALSE)</f>
        <v>62</v>
      </c>
    </row>
    <row r="27" spans="1:18">
      <c r="A27">
        <v>26</v>
      </c>
      <c r="B27" s="16" t="s">
        <v>190</v>
      </c>
      <c r="C27" s="16" t="s">
        <v>200</v>
      </c>
      <c r="D27">
        <v>6056</v>
      </c>
      <c r="E27" s="3">
        <v>37668</v>
      </c>
      <c r="F27" t="str">
        <f t="shared" si="0"/>
        <v>chyba ok</v>
      </c>
      <c r="G27" s="4">
        <f t="shared" si="1"/>
        <v>37668</v>
      </c>
      <c r="I27">
        <f t="shared" si="2"/>
        <v>2003</v>
      </c>
      <c r="J27">
        <f t="shared" si="3"/>
        <v>2</v>
      </c>
      <c r="K27">
        <f t="shared" si="4"/>
        <v>16</v>
      </c>
      <c r="L27" s="4">
        <f t="shared" si="5"/>
        <v>37668</v>
      </c>
      <c r="M27" t="str">
        <f>IF(ISBLANK(D27), "brak danych",
IF(D27&lt;=Z1dod1!$B$2, Z1dod1!$C$2,
IF(D27&lt;=Z1dod1!$B$3, Z1dod1!$C$3,
IF(D27&lt;=Z1dod1!$B$4, Z1dod1!$C$4,
IF(D27&lt;=Z1dod1!$B$5, Z1dod1!$C$5,
IF(D27&lt;=Z1dod1!$B$6, Z1dod1!$C$6,
IF(D27&lt;=Z1dod1!$B$7, Z1dod1!$C$7,
IF(D27&lt;Z1dod1!$B$8, Z1dod1!$C$8,
"Dyrektor"))))))))</f>
        <v>kierownik_szczebla_2</v>
      </c>
      <c r="N27">
        <f>VLOOKUP(_xlfn.CONCAT(B27,C27),Z1dod1!$H$2:$I$207,2,FALSE)</f>
        <v>30</v>
      </c>
    </row>
    <row r="28" spans="1:18">
      <c r="A28">
        <v>27</v>
      </c>
      <c r="B28" s="16" t="s">
        <v>238</v>
      </c>
      <c r="C28" s="16" t="s">
        <v>239</v>
      </c>
      <c r="D28" s="16"/>
      <c r="E28" s="16" t="s">
        <v>51</v>
      </c>
      <c r="F28" t="str">
        <f t="shared" si="0"/>
        <v>puste</v>
      </c>
      <c r="G28" s="4">
        <f t="shared" si="1"/>
        <v>38520</v>
      </c>
      <c r="I28">
        <f t="shared" si="2"/>
        <v>2005</v>
      </c>
      <c r="J28">
        <f t="shared" si="3"/>
        <v>6</v>
      </c>
      <c r="K28">
        <f t="shared" si="4"/>
        <v>17</v>
      </c>
      <c r="L28" s="4">
        <f t="shared" si="5"/>
        <v>38520</v>
      </c>
      <c r="M28" t="str">
        <f>IF(ISBLANK(D28), "brak danych",
IF(D28&lt;=Z1dod1!$B$2, Z1dod1!$C$2,
IF(D28&lt;=Z1dod1!$B$3, Z1dod1!$C$3,
IF(D28&lt;=Z1dod1!$B$4, Z1dod1!$C$4,
IF(D28&lt;=Z1dod1!$B$5, Z1dod1!$C$5,
IF(D28&lt;=Z1dod1!$B$6, Z1dod1!$C$6,
IF(D28&lt;=Z1dod1!$B$7, Z1dod1!$C$7,
IF(D28&lt;Z1dod1!$B$8, Z1dod1!$C$8,
"Dyrektor"))))))))</f>
        <v>brak danych</v>
      </c>
      <c r="N28">
        <f>VLOOKUP(_xlfn.CONCAT(B28,C28),Z1dod1!$H$2:$I$207,2,FALSE)</f>
        <v>56</v>
      </c>
    </row>
    <row r="29" spans="1:18">
      <c r="A29">
        <v>28</v>
      </c>
      <c r="B29" s="16" t="s">
        <v>272</v>
      </c>
      <c r="C29" s="16" t="s">
        <v>232</v>
      </c>
      <c r="D29" s="18">
        <v>6.54</v>
      </c>
      <c r="E29" s="16"/>
      <c r="F29" t="str">
        <f t="shared" si="0"/>
        <v>mała kwota</v>
      </c>
      <c r="G29" s="4" t="str">
        <f t="shared" si="1"/>
        <v>BRAK DATY</v>
      </c>
      <c r="I29">
        <f t="shared" si="2"/>
        <v>1900</v>
      </c>
      <c r="J29">
        <f t="shared" si="3"/>
        <v>1</v>
      </c>
      <c r="K29">
        <f t="shared" si="4"/>
        <v>0</v>
      </c>
      <c r="L29" s="4">
        <f t="shared" si="5"/>
        <v>0</v>
      </c>
      <c r="M29" t="str">
        <f>IF(ISBLANK(D29), "brak danych",
IF(D29&lt;=Z1dod1!$B$2, Z1dod1!$C$2,
IF(D29&lt;=Z1dod1!$B$3, Z1dod1!$C$3,
IF(D29&lt;=Z1dod1!$B$4, Z1dod1!$C$4,
IF(D29&lt;=Z1dod1!$B$5, Z1dod1!$C$5,
IF(D29&lt;=Z1dod1!$B$6, Z1dod1!$C$6,
IF(D29&lt;=Z1dod1!$B$7, Z1dod1!$C$7,
IF(D29&lt;Z1dod1!$B$8, Z1dod1!$C$8,
"Dyrektor"))))))))</f>
        <v>staż_poł_etatu</v>
      </c>
      <c r="N29">
        <f>VLOOKUP(_xlfn.CONCAT(B29,C29),Z1dod1!$H$2:$I$207,2,FALSE)</f>
        <v>52</v>
      </c>
    </row>
    <row r="30" spans="1:18">
      <c r="A30">
        <v>29</v>
      </c>
      <c r="B30" s="16" t="s">
        <v>273</v>
      </c>
      <c r="C30" s="16" t="s">
        <v>197</v>
      </c>
      <c r="D30">
        <v>6060</v>
      </c>
      <c r="E30" s="3">
        <v>35548</v>
      </c>
      <c r="F30" t="str">
        <f t="shared" si="0"/>
        <v>chyba ok</v>
      </c>
      <c r="G30" s="4">
        <f t="shared" si="1"/>
        <v>35548</v>
      </c>
      <c r="I30">
        <f t="shared" si="2"/>
        <v>1997</v>
      </c>
      <c r="J30">
        <f t="shared" si="3"/>
        <v>4</v>
      </c>
      <c r="K30">
        <f t="shared" si="4"/>
        <v>28</v>
      </c>
      <c r="L30" s="4">
        <f t="shared" si="5"/>
        <v>35548</v>
      </c>
      <c r="M30" t="str">
        <f>IF(ISBLANK(D30), "brak danych",
IF(D30&lt;=Z1dod1!$B$2, Z1dod1!$C$2,
IF(D30&lt;=Z1dod1!$B$3, Z1dod1!$C$3,
IF(D30&lt;=Z1dod1!$B$4, Z1dod1!$C$4,
IF(D30&lt;=Z1dod1!$B$5, Z1dod1!$C$5,
IF(D30&lt;=Z1dod1!$B$6, Z1dod1!$C$6,
IF(D30&lt;=Z1dod1!$B$7, Z1dod1!$C$7,
IF(D30&lt;Z1dod1!$B$8, Z1dod1!$C$8,
"Dyrektor"))))))))</f>
        <v>kierownik_szczebla_2</v>
      </c>
      <c r="N30">
        <f>VLOOKUP(_xlfn.CONCAT(B30,C30),Z1dod1!$H$2:$I$207,2,FALSE)</f>
        <v>52</v>
      </c>
    </row>
    <row r="31" spans="1:18">
      <c r="A31">
        <v>30</v>
      </c>
      <c r="B31" s="16" t="s">
        <v>258</v>
      </c>
      <c r="C31" s="16" t="s">
        <v>232</v>
      </c>
      <c r="D31" s="16">
        <v>5924</v>
      </c>
      <c r="E31" s="4">
        <v>38589</v>
      </c>
      <c r="F31" t="str">
        <f t="shared" si="0"/>
        <v>chyba ok</v>
      </c>
      <c r="G31" s="4">
        <f t="shared" si="1"/>
        <v>38589</v>
      </c>
      <c r="I31">
        <f t="shared" si="2"/>
        <v>2005</v>
      </c>
      <c r="J31">
        <f t="shared" si="3"/>
        <v>8</v>
      </c>
      <c r="K31">
        <f t="shared" si="4"/>
        <v>25</v>
      </c>
      <c r="L31" s="4">
        <f t="shared" si="5"/>
        <v>38589</v>
      </c>
      <c r="M31" t="str">
        <f>IF(ISBLANK(D31), "brak danych",
IF(D31&lt;=Z1dod1!$B$2, Z1dod1!$C$2,
IF(D31&lt;=Z1dod1!$B$3, Z1dod1!$C$3,
IF(D31&lt;=Z1dod1!$B$4, Z1dod1!$C$4,
IF(D31&lt;=Z1dod1!$B$5, Z1dod1!$C$5,
IF(D31&lt;=Z1dod1!$B$6, Z1dod1!$C$6,
IF(D31&lt;=Z1dod1!$B$7, Z1dod1!$C$7,
IF(D31&lt;Z1dod1!$B$8, Z1dod1!$C$8,
"Dyrektor"))))))))</f>
        <v>kierownik_szczebla_2</v>
      </c>
      <c r="N31">
        <f>VLOOKUP(_xlfn.CONCAT(B31,C31),Z1dod1!$H$2:$I$207,2,FALSE)</f>
        <v>36</v>
      </c>
      <c r="R31" t="s">
        <v>180</v>
      </c>
    </row>
    <row r="32" spans="1:18">
      <c r="A32">
        <v>31</v>
      </c>
      <c r="B32" s="16" t="s">
        <v>274</v>
      </c>
      <c r="C32" s="16" t="s">
        <v>197</v>
      </c>
      <c r="D32">
        <v>2665</v>
      </c>
      <c r="E32" s="3">
        <v>40733</v>
      </c>
      <c r="F32" t="str">
        <f t="shared" si="0"/>
        <v>chyba ok</v>
      </c>
      <c r="G32" s="4">
        <f t="shared" si="1"/>
        <v>40733</v>
      </c>
      <c r="I32">
        <f t="shared" si="2"/>
        <v>2011</v>
      </c>
      <c r="J32">
        <f t="shared" si="3"/>
        <v>7</v>
      </c>
      <c r="K32">
        <f t="shared" si="4"/>
        <v>9</v>
      </c>
      <c r="L32" s="4">
        <f t="shared" si="5"/>
        <v>40733</v>
      </c>
      <c r="M32" t="str">
        <f>IF(ISBLANK(D32), "brak danych",
IF(D32&lt;=Z1dod1!$B$2, Z1dod1!$C$2,
IF(D32&lt;=Z1dod1!$B$3, Z1dod1!$C$3,
IF(D32&lt;=Z1dod1!$B$4, Z1dod1!$C$4,
IF(D32&lt;=Z1dod1!$B$5, Z1dod1!$C$5,
IF(D32&lt;=Z1dod1!$B$6, Z1dod1!$C$6,
IF(D32&lt;=Z1dod1!$B$7, Z1dod1!$C$7,
IF(D32&lt;Z1dod1!$B$8, Z1dod1!$C$8,
"Dyrektor"))))))))</f>
        <v>starszy_nad_sprzętem</v>
      </c>
      <c r="N32">
        <f>VLOOKUP(_xlfn.CONCAT(B32,C32),Z1dod1!$H$2:$I$207,2,FALSE)</f>
        <v>41</v>
      </c>
    </row>
    <row r="33" spans="1:18">
      <c r="A33">
        <v>32</v>
      </c>
      <c r="B33" s="16" t="s">
        <v>196</v>
      </c>
      <c r="C33" s="16" t="s">
        <v>243</v>
      </c>
      <c r="D33" s="16">
        <v>228.24</v>
      </c>
      <c r="E33" s="4">
        <v>42194</v>
      </c>
      <c r="F33" t="str">
        <f t="shared" si="0"/>
        <v>mała kwota</v>
      </c>
      <c r="G33" s="4">
        <f t="shared" si="1"/>
        <v>42194</v>
      </c>
      <c r="I33">
        <f t="shared" si="2"/>
        <v>2015</v>
      </c>
      <c r="J33">
        <f t="shared" si="3"/>
        <v>7</v>
      </c>
      <c r="K33">
        <f t="shared" si="4"/>
        <v>9</v>
      </c>
      <c r="L33" s="4">
        <f t="shared" si="5"/>
        <v>42194</v>
      </c>
      <c r="M33" t="str">
        <f>IF(ISBLANK(D33), "brak danych",
IF(D33&lt;=Z1dod1!$B$2, Z1dod1!$C$2,
IF(D33&lt;=Z1dod1!$B$3, Z1dod1!$C$3,
IF(D33&lt;=Z1dod1!$B$4, Z1dod1!$C$4,
IF(D33&lt;=Z1dod1!$B$5, Z1dod1!$C$5,
IF(D33&lt;=Z1dod1!$B$6, Z1dod1!$C$6,
IF(D33&lt;=Z1dod1!$B$7, Z1dod1!$C$7,
IF(D33&lt;Z1dod1!$B$8, Z1dod1!$C$8,
"Dyrektor"))))))))</f>
        <v>staż_poł_etatu</v>
      </c>
      <c r="N33">
        <f>VLOOKUP(_xlfn.CONCAT(B33,C33),Z1dod1!$H$2:$I$207,2,FALSE)</f>
        <v>44</v>
      </c>
    </row>
    <row r="34" spans="1:18">
      <c r="A34">
        <v>33</v>
      </c>
      <c r="B34" s="16" t="s">
        <v>191</v>
      </c>
      <c r="C34" s="16" t="s">
        <v>240</v>
      </c>
      <c r="D34" s="16">
        <v>6671</v>
      </c>
      <c r="E34" s="16" t="s">
        <v>113</v>
      </c>
      <c r="F34" t="str">
        <f t="shared" si="0"/>
        <v>chyba ok</v>
      </c>
      <c r="G34" s="4">
        <f t="shared" si="1"/>
        <v>38111</v>
      </c>
      <c r="I34">
        <f t="shared" si="2"/>
        <v>2004</v>
      </c>
      <c r="J34">
        <f t="shared" si="3"/>
        <v>5</v>
      </c>
      <c r="K34">
        <f t="shared" si="4"/>
        <v>4</v>
      </c>
      <c r="L34" s="4">
        <f t="shared" si="5"/>
        <v>38111</v>
      </c>
      <c r="M34" t="str">
        <f>IF(ISBLANK(D34), "brak danych",
IF(D34&lt;=Z1dod1!$B$2, Z1dod1!$C$2,
IF(D34&lt;=Z1dod1!$B$3, Z1dod1!$C$3,
IF(D34&lt;=Z1dod1!$B$4, Z1dod1!$C$4,
IF(D34&lt;=Z1dod1!$B$5, Z1dod1!$C$5,
IF(D34&lt;=Z1dod1!$B$6, Z1dod1!$C$6,
IF(D34&lt;=Z1dod1!$B$7, Z1dod1!$C$7,
IF(D34&lt;Z1dod1!$B$8, Z1dod1!$C$8,
"Dyrektor"))))))))</f>
        <v>kierownik_szczebla_2</v>
      </c>
      <c r="N34">
        <f>VLOOKUP(_xlfn.CONCAT(B34,C34),Z1dod1!$H$2:$I$207,2,FALSE)</f>
        <v>22</v>
      </c>
    </row>
    <row r="35" spans="1:18">
      <c r="A35">
        <v>34</v>
      </c>
      <c r="B35" s="16" t="s">
        <v>238</v>
      </c>
      <c r="C35" s="16" t="s">
        <v>232</v>
      </c>
      <c r="D35" s="18">
        <v>5284.25</v>
      </c>
      <c r="E35" s="16" t="s">
        <v>53</v>
      </c>
      <c r="F35" t="str">
        <f t="shared" si="0"/>
        <v>chyba ok</v>
      </c>
      <c r="G35" s="4" t="str">
        <f t="shared" si="1"/>
        <v>BRAK DATY</v>
      </c>
      <c r="I35" t="e">
        <f t="shared" si="2"/>
        <v>#VALUE!</v>
      </c>
      <c r="J35" t="e">
        <f t="shared" si="3"/>
        <v>#VALUE!</v>
      </c>
      <c r="K35" t="e">
        <f t="shared" si="4"/>
        <v>#VALUE!</v>
      </c>
      <c r="L35" s="4" t="e">
        <f t="shared" si="5"/>
        <v>#VALUE!</v>
      </c>
      <c r="M35" t="str">
        <f>IF(ISBLANK(D35), "brak danych",
IF(D35&lt;=Z1dod1!$B$2, Z1dod1!$C$2,
IF(D35&lt;=Z1dod1!$B$3, Z1dod1!$C$3,
IF(D35&lt;=Z1dod1!$B$4, Z1dod1!$C$4,
IF(D35&lt;=Z1dod1!$B$5, Z1dod1!$C$5,
IF(D35&lt;=Z1dod1!$B$6, Z1dod1!$C$6,
IF(D35&lt;=Z1dod1!$B$7, Z1dod1!$C$7,
IF(D35&lt;Z1dod1!$B$8, Z1dod1!$C$8,
"Dyrektor"))))))))</f>
        <v>kierownik_szczebla_1</v>
      </c>
      <c r="N35">
        <f>VLOOKUP(_xlfn.CONCAT(B35,C35),Z1dod1!$H$2:$I$207,2,FALSE)</f>
        <v>59</v>
      </c>
    </row>
    <row r="36" spans="1:18">
      <c r="A36">
        <v>35</v>
      </c>
      <c r="B36" t="s">
        <v>256</v>
      </c>
      <c r="C36" t="s">
        <v>234</v>
      </c>
      <c r="D36">
        <v>4947</v>
      </c>
      <c r="E36" s="3">
        <v>44661</v>
      </c>
      <c r="F36" t="str">
        <f t="shared" si="0"/>
        <v>chyba ok</v>
      </c>
      <c r="G36" s="4">
        <f t="shared" si="1"/>
        <v>44661</v>
      </c>
      <c r="I36">
        <f t="shared" si="2"/>
        <v>2022</v>
      </c>
      <c r="J36">
        <f t="shared" si="3"/>
        <v>4</v>
      </c>
      <c r="K36">
        <f t="shared" si="4"/>
        <v>10</v>
      </c>
      <c r="L36" s="4">
        <f t="shared" si="5"/>
        <v>44661</v>
      </c>
      <c r="M36" t="str">
        <f>IF(ISBLANK(D36), "brak danych",
IF(D36&lt;=Z1dod1!$B$2, Z1dod1!$C$2,
IF(D36&lt;=Z1dod1!$B$3, Z1dod1!$C$3,
IF(D36&lt;=Z1dod1!$B$4, Z1dod1!$C$4,
IF(D36&lt;=Z1dod1!$B$5, Z1dod1!$C$5,
IF(D36&lt;=Z1dod1!$B$6, Z1dod1!$C$6,
IF(D36&lt;=Z1dod1!$B$7, Z1dod1!$C$7,
IF(D36&lt;Z1dod1!$B$8, Z1dod1!$C$8,
"Dyrektor"))))))))</f>
        <v>kierownik_szczebla_1</v>
      </c>
      <c r="N36">
        <f>VLOOKUP(_xlfn.CONCAT(B36,C36),Z1dod1!$H$2:$I$207,2,FALSE)</f>
        <v>30</v>
      </c>
    </row>
    <row r="37" spans="1:18">
      <c r="A37">
        <v>36</v>
      </c>
      <c r="B37" s="16" t="s">
        <v>237</v>
      </c>
      <c r="C37" s="16" t="s">
        <v>201</v>
      </c>
      <c r="D37" s="16">
        <v>203.9</v>
      </c>
      <c r="E37" t="s">
        <v>250</v>
      </c>
      <c r="F37" t="str">
        <f t="shared" si="0"/>
        <v>mała kwota</v>
      </c>
      <c r="G37" s="4" t="str">
        <f t="shared" si="1"/>
        <v>BRAK DATY</v>
      </c>
      <c r="I37" t="e">
        <f t="shared" si="2"/>
        <v>#VALUE!</v>
      </c>
      <c r="J37" t="e">
        <f t="shared" si="3"/>
        <v>#VALUE!</v>
      </c>
      <c r="K37" t="e">
        <f t="shared" si="4"/>
        <v>#VALUE!</v>
      </c>
      <c r="L37" s="4" t="e">
        <f t="shared" si="5"/>
        <v>#VALUE!</v>
      </c>
      <c r="M37" t="str">
        <f>IF(ISBLANK(D37), "brak danych",
IF(D37&lt;=Z1dod1!$B$2, Z1dod1!$C$2,
IF(D37&lt;=Z1dod1!$B$3, Z1dod1!$C$3,
IF(D37&lt;=Z1dod1!$B$4, Z1dod1!$C$4,
IF(D37&lt;=Z1dod1!$B$5, Z1dod1!$C$5,
IF(D37&lt;=Z1dod1!$B$6, Z1dod1!$C$6,
IF(D37&lt;=Z1dod1!$B$7, Z1dod1!$C$7,
IF(D37&lt;Z1dod1!$B$8, Z1dod1!$C$8,
"Dyrektor"))))))))</f>
        <v>staż_poł_etatu</v>
      </c>
      <c r="N37">
        <f>VLOOKUP(_xlfn.CONCAT(B37,C37),Z1dod1!$H$2:$I$207,2,FALSE)</f>
        <v>36</v>
      </c>
    </row>
    <row r="38" spans="1:18">
      <c r="A38">
        <v>37</v>
      </c>
      <c r="B38" s="16" t="s">
        <v>236</v>
      </c>
      <c r="C38" s="16" t="s">
        <v>234</v>
      </c>
      <c r="D38" s="16">
        <v>681.73</v>
      </c>
      <c r="E38" s="16"/>
      <c r="F38" t="str">
        <f t="shared" si="0"/>
        <v>mała kwota</v>
      </c>
      <c r="G38" s="4" t="str">
        <f t="shared" si="1"/>
        <v>BRAK DATY</v>
      </c>
      <c r="I38">
        <f t="shared" si="2"/>
        <v>1900</v>
      </c>
      <c r="J38">
        <f t="shared" si="3"/>
        <v>1</v>
      </c>
      <c r="K38">
        <f t="shared" si="4"/>
        <v>0</v>
      </c>
      <c r="L38" s="4">
        <f t="shared" si="5"/>
        <v>0</v>
      </c>
      <c r="M38" t="str">
        <f>IF(ISBLANK(D38), "brak danych",
IF(D38&lt;=Z1dod1!$B$2, Z1dod1!$C$2,
IF(D38&lt;=Z1dod1!$B$3, Z1dod1!$C$3,
IF(D38&lt;=Z1dod1!$B$4, Z1dod1!$C$4,
IF(D38&lt;=Z1dod1!$B$5, Z1dod1!$C$5,
IF(D38&lt;=Z1dod1!$B$6, Z1dod1!$C$6,
IF(D38&lt;=Z1dod1!$B$7, Z1dod1!$C$7,
IF(D38&lt;Z1dod1!$B$8, Z1dod1!$C$8,
"Dyrektor"))))))))</f>
        <v>staż_poł_etatu</v>
      </c>
      <c r="N38">
        <f>VLOOKUP(_xlfn.CONCAT(B38,C38),Z1dod1!$H$2:$I$207,2,FALSE)</f>
        <v>61</v>
      </c>
      <c r="R38" t="s">
        <v>181</v>
      </c>
    </row>
    <row r="39" spans="1:18">
      <c r="A39">
        <v>38</v>
      </c>
      <c r="B39" s="16" t="s">
        <v>235</v>
      </c>
      <c r="C39" s="16" t="s">
        <v>232</v>
      </c>
      <c r="D39" s="18">
        <v>677089</v>
      </c>
      <c r="E39" s="16" t="s">
        <v>94</v>
      </c>
      <c r="F39" t="str">
        <f t="shared" si="0"/>
        <v>chyba ok</v>
      </c>
      <c r="G39" s="4" t="str">
        <f t="shared" si="1"/>
        <v>BRAK DATY</v>
      </c>
      <c r="I39" t="e">
        <f t="shared" si="2"/>
        <v>#VALUE!</v>
      </c>
      <c r="J39" t="e">
        <f t="shared" si="3"/>
        <v>#VALUE!</v>
      </c>
      <c r="K39" t="e">
        <f t="shared" si="4"/>
        <v>#VALUE!</v>
      </c>
      <c r="L39" s="4" t="e">
        <f t="shared" si="5"/>
        <v>#VALUE!</v>
      </c>
      <c r="M39" t="str">
        <f>IF(ISBLANK(D39), "brak danych",
IF(D39&lt;=Z1dod1!$B$2, Z1dod1!$C$2,
IF(D39&lt;=Z1dod1!$B$3, Z1dod1!$C$3,
IF(D39&lt;=Z1dod1!$B$4, Z1dod1!$C$4,
IF(D39&lt;=Z1dod1!$B$5, Z1dod1!$C$5,
IF(D39&lt;=Z1dod1!$B$6, Z1dod1!$C$6,
IF(D39&lt;=Z1dod1!$B$7, Z1dod1!$C$7,
IF(D39&lt;Z1dod1!$B$8, Z1dod1!$C$8,
"Dyrektor"))))))))</f>
        <v>Dyrektor</v>
      </c>
      <c r="N39">
        <f>VLOOKUP(_xlfn.CONCAT(B39,C39),Z1dod1!$H$2:$I$207,2,FALSE)</f>
        <v>30</v>
      </c>
    </row>
    <row r="40" spans="1:18">
      <c r="A40">
        <v>39</v>
      </c>
      <c r="B40" s="16" t="s">
        <v>191</v>
      </c>
      <c r="C40" s="16" t="s">
        <v>232</v>
      </c>
      <c r="D40" s="18">
        <v>6.1150000000000002</v>
      </c>
      <c r="E40" s="16" t="s">
        <v>109</v>
      </c>
      <c r="F40" t="str">
        <f t="shared" si="0"/>
        <v>mała kwota</v>
      </c>
      <c r="G40" s="4">
        <f t="shared" si="1"/>
        <v>2000</v>
      </c>
      <c r="I40">
        <f t="shared" si="2"/>
        <v>1905</v>
      </c>
      <c r="J40">
        <f t="shared" si="3"/>
        <v>6</v>
      </c>
      <c r="K40">
        <f t="shared" si="4"/>
        <v>22</v>
      </c>
      <c r="L40" s="4">
        <f t="shared" si="5"/>
        <v>2000</v>
      </c>
      <c r="M40" t="str">
        <f>IF(ISBLANK(D40), "brak danych",
IF(D40&lt;=Z1dod1!$B$2, Z1dod1!$C$2,
IF(D40&lt;=Z1dod1!$B$3, Z1dod1!$C$3,
IF(D40&lt;=Z1dod1!$B$4, Z1dod1!$C$4,
IF(D40&lt;=Z1dod1!$B$5, Z1dod1!$C$5,
IF(D40&lt;=Z1dod1!$B$6, Z1dod1!$C$6,
IF(D40&lt;=Z1dod1!$B$7, Z1dod1!$C$7,
IF(D40&lt;Z1dod1!$B$8, Z1dod1!$C$8,
"Dyrektor"))))))))</f>
        <v>staż_poł_etatu</v>
      </c>
      <c r="N40">
        <f>VLOOKUP(_xlfn.CONCAT(B40,C40),Z1dod1!$H$2:$I$207,2,FALSE)</f>
        <v>47</v>
      </c>
      <c r="R40" t="s">
        <v>205</v>
      </c>
    </row>
    <row r="41" spans="1:18">
      <c r="A41">
        <v>40</v>
      </c>
      <c r="B41" s="16" t="s">
        <v>184</v>
      </c>
      <c r="C41" s="16" t="s">
        <v>232</v>
      </c>
      <c r="D41" s="16"/>
      <c r="E41" s="16" t="s">
        <v>3</v>
      </c>
      <c r="F41" t="str">
        <f t="shared" si="0"/>
        <v>puste</v>
      </c>
      <c r="G41" s="4" t="str">
        <f t="shared" si="1"/>
        <v>BRAK DATY</v>
      </c>
      <c r="I41" t="e">
        <f t="shared" si="2"/>
        <v>#VALUE!</v>
      </c>
      <c r="J41" t="e">
        <f t="shared" si="3"/>
        <v>#VALUE!</v>
      </c>
      <c r="K41" t="e">
        <f t="shared" si="4"/>
        <v>#VALUE!</v>
      </c>
      <c r="L41" s="4" t="e">
        <f t="shared" si="5"/>
        <v>#VALUE!</v>
      </c>
      <c r="M41" t="str">
        <f>IF(ISBLANK(D41), "brak danych",
IF(D41&lt;=Z1dod1!$B$2, Z1dod1!$C$2,
IF(D41&lt;=Z1dod1!$B$3, Z1dod1!$C$3,
IF(D41&lt;=Z1dod1!$B$4, Z1dod1!$C$4,
IF(D41&lt;=Z1dod1!$B$5, Z1dod1!$C$5,
IF(D41&lt;=Z1dod1!$B$6, Z1dod1!$C$6,
IF(D41&lt;=Z1dod1!$B$7, Z1dod1!$C$7,
IF(D41&lt;Z1dod1!$B$8, Z1dod1!$C$8,
"Dyrektor"))))))))</f>
        <v>brak danych</v>
      </c>
      <c r="N41">
        <f>VLOOKUP(_xlfn.CONCAT(B41,C41),Z1dod1!$H$2:$I$207,2,FALSE)</f>
        <v>27</v>
      </c>
    </row>
    <row r="42" spans="1:18">
      <c r="A42">
        <v>41</v>
      </c>
      <c r="B42" s="16" t="s">
        <v>275</v>
      </c>
      <c r="C42" s="16" t="s">
        <v>200</v>
      </c>
      <c r="D42">
        <v>7850</v>
      </c>
      <c r="E42" s="3">
        <v>40925</v>
      </c>
      <c r="F42" t="str">
        <f t="shared" si="0"/>
        <v>chyba ok</v>
      </c>
      <c r="G42" s="4">
        <f t="shared" si="1"/>
        <v>40925</v>
      </c>
      <c r="I42">
        <f t="shared" si="2"/>
        <v>2012</v>
      </c>
      <c r="J42">
        <f t="shared" si="3"/>
        <v>1</v>
      </c>
      <c r="K42">
        <f t="shared" si="4"/>
        <v>17</v>
      </c>
      <c r="L42" s="4">
        <f t="shared" si="5"/>
        <v>40925</v>
      </c>
      <c r="M42" t="str">
        <f>IF(ISBLANK(D42), "brak danych",
IF(D42&lt;=Z1dod1!$B$2, Z1dod1!$C$2,
IF(D42&lt;=Z1dod1!$B$3, Z1dod1!$C$3,
IF(D42&lt;=Z1dod1!$B$4, Z1dod1!$C$4,
IF(D42&lt;=Z1dod1!$B$5, Z1dod1!$C$5,
IF(D42&lt;=Z1dod1!$B$6, Z1dod1!$C$6,
IF(D42&lt;=Z1dod1!$B$7, Z1dod1!$C$7,
IF(D42&lt;Z1dod1!$B$8, Z1dod1!$C$8,
"Dyrektor"))))))))</f>
        <v>kierownik_szczebla_2</v>
      </c>
      <c r="N42">
        <f>VLOOKUP(_xlfn.CONCAT(B42,C42),Z1dod1!$H$2:$I$207,2,FALSE)</f>
        <v>26</v>
      </c>
    </row>
    <row r="43" spans="1:18">
      <c r="A43">
        <v>42</v>
      </c>
      <c r="B43" s="16" t="s">
        <v>276</v>
      </c>
      <c r="C43" s="16" t="s">
        <v>198</v>
      </c>
      <c r="D43">
        <v>4086</v>
      </c>
      <c r="E43" s="3">
        <v>36198</v>
      </c>
      <c r="F43" t="str">
        <f t="shared" si="0"/>
        <v>chyba ok</v>
      </c>
      <c r="G43" s="4">
        <f t="shared" si="1"/>
        <v>36198</v>
      </c>
      <c r="I43">
        <f t="shared" si="2"/>
        <v>1999</v>
      </c>
      <c r="J43">
        <f t="shared" si="3"/>
        <v>2</v>
      </c>
      <c r="K43">
        <f t="shared" si="4"/>
        <v>7</v>
      </c>
      <c r="L43" s="4">
        <f t="shared" si="5"/>
        <v>36198</v>
      </c>
      <c r="M43" t="str">
        <f>IF(ISBLANK(D43), "brak danych",
IF(D43&lt;=Z1dod1!$B$2, Z1dod1!$C$2,
IF(D43&lt;=Z1dod1!$B$3, Z1dod1!$C$3,
IF(D43&lt;=Z1dod1!$B$4, Z1dod1!$C$4,
IF(D43&lt;=Z1dod1!$B$5, Z1dod1!$C$5,
IF(D43&lt;=Z1dod1!$B$6, Z1dod1!$C$6,
IF(D43&lt;=Z1dod1!$B$7, Z1dod1!$C$7,
IF(D43&lt;Z1dod1!$B$8, Z1dod1!$C$8,
"Dyrektor"))))))))</f>
        <v>kierownik_szczebla_1</v>
      </c>
      <c r="N43">
        <f>VLOOKUP(_xlfn.CONCAT(B43,C43),Z1dod1!$H$2:$I$207,2,FALSE)</f>
        <v>25</v>
      </c>
    </row>
    <row r="44" spans="1:18">
      <c r="A44">
        <v>43</v>
      </c>
      <c r="B44" s="16" t="s">
        <v>195</v>
      </c>
      <c r="C44" s="16" t="s">
        <v>244</v>
      </c>
      <c r="D44" s="18">
        <v>3.18</v>
      </c>
      <c r="E44" s="4">
        <v>32347</v>
      </c>
      <c r="F44" t="str">
        <f t="shared" si="0"/>
        <v>mała kwota</v>
      </c>
      <c r="G44" s="4">
        <f t="shared" si="1"/>
        <v>32347</v>
      </c>
      <c r="I44">
        <f t="shared" si="2"/>
        <v>1988</v>
      </c>
      <c r="J44">
        <f t="shared" si="3"/>
        <v>7</v>
      </c>
      <c r="K44">
        <f t="shared" si="4"/>
        <v>23</v>
      </c>
      <c r="L44" s="4">
        <f t="shared" si="5"/>
        <v>32347</v>
      </c>
      <c r="M44" t="str">
        <f>IF(ISBLANK(D44), "brak danych",
IF(D44&lt;=Z1dod1!$B$2, Z1dod1!$C$2,
IF(D44&lt;=Z1dod1!$B$3, Z1dod1!$C$3,
IF(D44&lt;=Z1dod1!$B$4, Z1dod1!$C$4,
IF(D44&lt;=Z1dod1!$B$5, Z1dod1!$C$5,
IF(D44&lt;=Z1dod1!$B$6, Z1dod1!$C$6,
IF(D44&lt;=Z1dod1!$B$7, Z1dod1!$C$7,
IF(D44&lt;Z1dod1!$B$8, Z1dod1!$C$8,
"Dyrektor"))))))))</f>
        <v>staż_poł_etatu</v>
      </c>
      <c r="N44">
        <f>VLOOKUP(_xlfn.CONCAT(B44,C44),Z1dod1!$H$2:$I$207,2,FALSE)</f>
        <v>59</v>
      </c>
    </row>
    <row r="45" spans="1:18">
      <c r="A45">
        <v>44</v>
      </c>
      <c r="B45" s="16" t="s">
        <v>236</v>
      </c>
      <c r="C45" s="16" t="s">
        <v>198</v>
      </c>
      <c r="D45" s="16">
        <v>101.23</v>
      </c>
      <c r="E45" s="16" t="s">
        <v>78</v>
      </c>
      <c r="F45" t="str">
        <f t="shared" si="0"/>
        <v>mała kwota</v>
      </c>
      <c r="G45" s="4" t="str">
        <f t="shared" si="1"/>
        <v>BRAK DATY</v>
      </c>
      <c r="I45" t="e">
        <f t="shared" si="2"/>
        <v>#NUM!</v>
      </c>
      <c r="J45" t="e">
        <f t="shared" si="3"/>
        <v>#NUM!</v>
      </c>
      <c r="K45" t="e">
        <f t="shared" si="4"/>
        <v>#NUM!</v>
      </c>
      <c r="L45" s="4" t="e">
        <f t="shared" si="5"/>
        <v>#NUM!</v>
      </c>
      <c r="M45" t="str">
        <f>IF(ISBLANK(D45), "brak danych",
IF(D45&lt;=Z1dod1!$B$2, Z1dod1!$C$2,
IF(D45&lt;=Z1dod1!$B$3, Z1dod1!$C$3,
IF(D45&lt;=Z1dod1!$B$4, Z1dod1!$C$4,
IF(D45&lt;=Z1dod1!$B$5, Z1dod1!$C$5,
IF(D45&lt;=Z1dod1!$B$6, Z1dod1!$C$6,
IF(D45&lt;=Z1dod1!$B$7, Z1dod1!$C$7,
IF(D45&lt;Z1dod1!$B$8, Z1dod1!$C$8,
"Dyrektor"))))))))</f>
        <v>staż_poł_etatu</v>
      </c>
      <c r="N45">
        <f>VLOOKUP(_xlfn.CONCAT(B45,C45),Z1dod1!$H$2:$I$207,2,FALSE)</f>
        <v>45</v>
      </c>
    </row>
    <row r="46" spans="1:18">
      <c r="A46">
        <v>45</v>
      </c>
      <c r="B46" s="16" t="s">
        <v>235</v>
      </c>
      <c r="C46" s="16" t="s">
        <v>201</v>
      </c>
      <c r="D46" s="16">
        <v>5221.24</v>
      </c>
      <c r="E46" s="16" t="s">
        <v>104</v>
      </c>
      <c r="F46" t="str">
        <f t="shared" si="0"/>
        <v>chyba ok</v>
      </c>
      <c r="G46" s="4" t="str">
        <f t="shared" si="1"/>
        <v>BRAK DATY</v>
      </c>
      <c r="I46" t="e">
        <f t="shared" si="2"/>
        <v>#VALUE!</v>
      </c>
      <c r="J46" t="e">
        <f t="shared" si="3"/>
        <v>#VALUE!</v>
      </c>
      <c r="K46" t="e">
        <f t="shared" si="4"/>
        <v>#VALUE!</v>
      </c>
      <c r="L46" s="4" t="e">
        <f t="shared" si="5"/>
        <v>#VALUE!</v>
      </c>
      <c r="M46" t="str">
        <f>IF(ISBLANK(D46), "brak danych",
IF(D46&lt;=Z1dod1!$B$2, Z1dod1!$C$2,
IF(D46&lt;=Z1dod1!$B$3, Z1dod1!$C$3,
IF(D46&lt;=Z1dod1!$B$4, Z1dod1!$C$4,
IF(D46&lt;=Z1dod1!$B$5, Z1dod1!$C$5,
IF(D46&lt;=Z1dod1!$B$6, Z1dod1!$C$6,
IF(D46&lt;=Z1dod1!$B$7, Z1dod1!$C$7,
IF(D46&lt;Z1dod1!$B$8, Z1dod1!$C$8,
"Dyrektor"))))))))</f>
        <v>kierownik_szczebla_1</v>
      </c>
      <c r="N46">
        <f>VLOOKUP(_xlfn.CONCAT(B46,C46),Z1dod1!$H$2:$I$207,2,FALSE)</f>
        <v>52</v>
      </c>
      <c r="Q46" s="5" t="s">
        <v>210</v>
      </c>
    </row>
    <row r="47" spans="1:18">
      <c r="A47">
        <v>46</v>
      </c>
      <c r="B47" s="16" t="s">
        <v>277</v>
      </c>
      <c r="C47" s="16" t="s">
        <v>262</v>
      </c>
      <c r="D47">
        <v>3227</v>
      </c>
      <c r="E47" s="3">
        <v>40905</v>
      </c>
      <c r="F47" t="str">
        <f t="shared" si="0"/>
        <v>chyba ok</v>
      </c>
      <c r="G47" s="4">
        <f t="shared" si="1"/>
        <v>40905</v>
      </c>
      <c r="I47">
        <f t="shared" si="2"/>
        <v>2011</v>
      </c>
      <c r="J47">
        <f t="shared" si="3"/>
        <v>12</v>
      </c>
      <c r="K47">
        <f t="shared" si="4"/>
        <v>28</v>
      </c>
      <c r="L47" s="4">
        <f t="shared" si="5"/>
        <v>40905</v>
      </c>
      <c r="M47" t="str">
        <f>IF(ISBLANK(D47), "brak danych",
IF(D47&lt;=Z1dod1!$B$2, Z1dod1!$C$2,
IF(D47&lt;=Z1dod1!$B$3, Z1dod1!$C$3,
IF(D47&lt;=Z1dod1!$B$4, Z1dod1!$C$4,
IF(D47&lt;=Z1dod1!$B$5, Z1dod1!$C$5,
IF(D47&lt;=Z1dod1!$B$6, Z1dod1!$C$6,
IF(D47&lt;=Z1dod1!$B$7, Z1dod1!$C$7,
IF(D47&lt;Z1dod1!$B$8, Z1dod1!$C$8,
"Dyrektor"))))))))</f>
        <v>starszy_nad_sprzętem</v>
      </c>
      <c r="N47">
        <f>VLOOKUP(_xlfn.CONCAT(B47,C47),Z1dod1!$H$2:$I$207,2,FALSE)</f>
        <v>26</v>
      </c>
      <c r="Q47" t="s">
        <v>2038</v>
      </c>
    </row>
    <row r="48" spans="1:18">
      <c r="A48">
        <v>47</v>
      </c>
      <c r="B48" s="16" t="s">
        <v>278</v>
      </c>
      <c r="C48" s="16" t="s">
        <v>199</v>
      </c>
      <c r="D48">
        <v>3111</v>
      </c>
      <c r="E48" s="3">
        <v>43326</v>
      </c>
      <c r="F48" t="str">
        <f t="shared" si="0"/>
        <v>chyba ok</v>
      </c>
      <c r="G48" s="4">
        <f t="shared" si="1"/>
        <v>43326</v>
      </c>
      <c r="I48">
        <f t="shared" si="2"/>
        <v>2018</v>
      </c>
      <c r="J48">
        <f t="shared" si="3"/>
        <v>8</v>
      </c>
      <c r="K48">
        <f t="shared" si="4"/>
        <v>14</v>
      </c>
      <c r="L48" s="4">
        <f t="shared" si="5"/>
        <v>43326</v>
      </c>
      <c r="M48" t="str">
        <f>IF(ISBLANK(D48), "brak danych",
IF(D48&lt;=Z1dod1!$B$2, Z1dod1!$C$2,
IF(D48&lt;=Z1dod1!$B$3, Z1dod1!$C$3,
IF(D48&lt;=Z1dod1!$B$4, Z1dod1!$C$4,
IF(D48&lt;=Z1dod1!$B$5, Z1dod1!$C$5,
IF(D48&lt;=Z1dod1!$B$6, Z1dod1!$C$6,
IF(D48&lt;=Z1dod1!$B$7, Z1dod1!$C$7,
IF(D48&lt;Z1dod1!$B$8, Z1dod1!$C$8,
"Dyrektor"))))))))</f>
        <v>starszy_nad_sprzętem</v>
      </c>
      <c r="N48">
        <f>VLOOKUP(_xlfn.CONCAT(B48,C48),Z1dod1!$H$2:$I$207,2,FALSE)</f>
        <v>63</v>
      </c>
      <c r="Q48" t="s">
        <v>211</v>
      </c>
    </row>
    <row r="49" spans="1:18">
      <c r="A49">
        <v>48</v>
      </c>
      <c r="B49" s="16" t="s">
        <v>279</v>
      </c>
      <c r="C49" s="16" t="s">
        <v>201</v>
      </c>
      <c r="D49" s="18">
        <v>5305.48</v>
      </c>
      <c r="E49" s="16" t="s">
        <v>149</v>
      </c>
      <c r="F49" t="str">
        <f t="shared" si="0"/>
        <v>chyba ok</v>
      </c>
      <c r="G49" s="4" t="str">
        <f t="shared" si="1"/>
        <v>BRAK DATY</v>
      </c>
      <c r="I49" t="e">
        <f t="shared" si="2"/>
        <v>#NUM!</v>
      </c>
      <c r="J49" t="e">
        <f t="shared" si="3"/>
        <v>#NUM!</v>
      </c>
      <c r="K49" t="e">
        <f t="shared" si="4"/>
        <v>#NUM!</v>
      </c>
      <c r="L49" s="4" t="e">
        <f t="shared" si="5"/>
        <v>#NUM!</v>
      </c>
      <c r="M49" t="str">
        <f>IF(ISBLANK(D49), "brak danych",
IF(D49&lt;=Z1dod1!$B$2, Z1dod1!$C$2,
IF(D49&lt;=Z1dod1!$B$3, Z1dod1!$C$3,
IF(D49&lt;=Z1dod1!$B$4, Z1dod1!$C$4,
IF(D49&lt;=Z1dod1!$B$5, Z1dod1!$C$5,
IF(D49&lt;=Z1dod1!$B$6, Z1dod1!$C$6,
IF(D49&lt;=Z1dod1!$B$7, Z1dod1!$C$7,
IF(D49&lt;Z1dod1!$B$8, Z1dod1!$C$8,
"Dyrektor"))))))))</f>
        <v>kierownik_szczebla_1</v>
      </c>
      <c r="N49">
        <f>VLOOKUP(_xlfn.CONCAT(B49,C49),Z1dod1!$H$2:$I$207,2,FALSE)</f>
        <v>21</v>
      </c>
      <c r="Q49" t="s">
        <v>212</v>
      </c>
    </row>
    <row r="50" spans="1:18">
      <c r="A50">
        <v>49</v>
      </c>
      <c r="B50" s="16" t="s">
        <v>233</v>
      </c>
      <c r="C50" s="16" t="s">
        <v>197</v>
      </c>
      <c r="D50" s="16">
        <v>6261.7</v>
      </c>
      <c r="E50" s="16"/>
      <c r="F50" t="str">
        <f t="shared" si="0"/>
        <v>chyba ok</v>
      </c>
      <c r="G50" s="4" t="str">
        <f t="shared" si="1"/>
        <v>BRAK DATY</v>
      </c>
      <c r="I50">
        <f t="shared" si="2"/>
        <v>1900</v>
      </c>
      <c r="J50">
        <f t="shared" si="3"/>
        <v>1</v>
      </c>
      <c r="K50">
        <f t="shared" si="4"/>
        <v>0</v>
      </c>
      <c r="L50" s="4">
        <f t="shared" si="5"/>
        <v>0</v>
      </c>
      <c r="M50" t="str">
        <f>IF(ISBLANK(D50), "brak danych",
IF(D50&lt;=Z1dod1!$B$2, Z1dod1!$C$2,
IF(D50&lt;=Z1dod1!$B$3, Z1dod1!$C$3,
IF(D50&lt;=Z1dod1!$B$4, Z1dod1!$C$4,
IF(D50&lt;=Z1dod1!$B$5, Z1dod1!$C$5,
IF(D50&lt;=Z1dod1!$B$6, Z1dod1!$C$6,
IF(D50&lt;=Z1dod1!$B$7, Z1dod1!$C$7,
IF(D50&lt;Z1dod1!$B$8, Z1dod1!$C$8,
"Dyrektor"))))))))</f>
        <v>kierownik_szczebla_2</v>
      </c>
      <c r="N50">
        <f>VLOOKUP(_xlfn.CONCAT(B50,C50),Z1dod1!$H$2:$I$207,2,FALSE)</f>
        <v>65</v>
      </c>
      <c r="R50" t="s">
        <v>230</v>
      </c>
    </row>
    <row r="51" spans="1:18">
      <c r="A51">
        <v>50</v>
      </c>
      <c r="B51" s="16" t="s">
        <v>193</v>
      </c>
      <c r="C51" s="16" t="s">
        <v>246</v>
      </c>
      <c r="D51" s="16"/>
      <c r="E51" s="17">
        <v>43418</v>
      </c>
      <c r="F51" t="str">
        <f t="shared" si="0"/>
        <v>puste</v>
      </c>
      <c r="G51" s="4">
        <f t="shared" si="1"/>
        <v>43418</v>
      </c>
      <c r="I51">
        <f t="shared" si="2"/>
        <v>2018</v>
      </c>
      <c r="J51">
        <f t="shared" si="3"/>
        <v>11</v>
      </c>
      <c r="K51">
        <f t="shared" si="4"/>
        <v>14</v>
      </c>
      <c r="L51" s="4">
        <f t="shared" si="5"/>
        <v>43418</v>
      </c>
      <c r="M51" t="str">
        <f>IF(ISBLANK(D51), "brak danych",
IF(D51&lt;=Z1dod1!$B$2, Z1dod1!$C$2,
IF(D51&lt;=Z1dod1!$B$3, Z1dod1!$C$3,
IF(D51&lt;=Z1dod1!$B$4, Z1dod1!$C$4,
IF(D51&lt;=Z1dod1!$B$5, Z1dod1!$C$5,
IF(D51&lt;=Z1dod1!$B$6, Z1dod1!$C$6,
IF(D51&lt;=Z1dod1!$B$7, Z1dod1!$C$7,
IF(D51&lt;Z1dod1!$B$8, Z1dod1!$C$8,
"Dyrektor"))))))))</f>
        <v>brak danych</v>
      </c>
      <c r="N51">
        <f>VLOOKUP(_xlfn.CONCAT(B51,C51),Z1dod1!$H$2:$I$207,2,FALSE)</f>
        <v>52</v>
      </c>
    </row>
    <row r="52" spans="1:18">
      <c r="A52">
        <v>51</v>
      </c>
      <c r="B52" s="16" t="s">
        <v>236</v>
      </c>
      <c r="C52" s="16" t="s">
        <v>199</v>
      </c>
      <c r="D52" s="16">
        <v>4062</v>
      </c>
      <c r="E52" s="16" t="s">
        <v>85</v>
      </c>
      <c r="F52" t="str">
        <f t="shared" si="0"/>
        <v>chyba ok</v>
      </c>
      <c r="G52" s="4">
        <f t="shared" si="1"/>
        <v>37243</v>
      </c>
      <c r="I52">
        <f t="shared" si="2"/>
        <v>2001</v>
      </c>
      <c r="J52">
        <f t="shared" si="3"/>
        <v>12</v>
      </c>
      <c r="K52">
        <f t="shared" si="4"/>
        <v>18</v>
      </c>
      <c r="L52" s="4">
        <f t="shared" si="5"/>
        <v>37243</v>
      </c>
      <c r="M52" t="str">
        <f>IF(ISBLANK(D52), "brak danych",
IF(D52&lt;=Z1dod1!$B$2, Z1dod1!$C$2,
IF(D52&lt;=Z1dod1!$B$3, Z1dod1!$C$3,
IF(D52&lt;=Z1dod1!$B$4, Z1dod1!$C$4,
IF(D52&lt;=Z1dod1!$B$5, Z1dod1!$C$5,
IF(D52&lt;=Z1dod1!$B$6, Z1dod1!$C$6,
IF(D52&lt;=Z1dod1!$B$7, Z1dod1!$C$7,
IF(D52&lt;Z1dod1!$B$8, Z1dod1!$C$8,
"Dyrektor"))))))))</f>
        <v>kierownik_szczebla_1</v>
      </c>
      <c r="N52">
        <f>VLOOKUP(_xlfn.CONCAT(B52,C52),Z1dod1!$H$2:$I$207,2,FALSE)</f>
        <v>43</v>
      </c>
    </row>
    <row r="53" spans="1:18">
      <c r="A53">
        <v>52</v>
      </c>
      <c r="B53" s="16" t="s">
        <v>280</v>
      </c>
      <c r="C53" s="16" t="s">
        <v>232</v>
      </c>
      <c r="D53">
        <v>7222</v>
      </c>
      <c r="E53" s="3">
        <v>38314</v>
      </c>
      <c r="F53" t="str">
        <f t="shared" si="0"/>
        <v>chyba ok</v>
      </c>
      <c r="G53" s="4">
        <f t="shared" si="1"/>
        <v>38314</v>
      </c>
      <c r="I53">
        <f t="shared" si="2"/>
        <v>2004</v>
      </c>
      <c r="J53">
        <f t="shared" si="3"/>
        <v>11</v>
      </c>
      <c r="K53">
        <f t="shared" si="4"/>
        <v>23</v>
      </c>
      <c r="L53" s="4">
        <f t="shared" si="5"/>
        <v>38314</v>
      </c>
      <c r="M53" t="str">
        <f>IF(ISBLANK(D53), "brak danych",
IF(D53&lt;=Z1dod1!$B$2, Z1dod1!$C$2,
IF(D53&lt;=Z1dod1!$B$3, Z1dod1!$C$3,
IF(D53&lt;=Z1dod1!$B$4, Z1dod1!$C$4,
IF(D53&lt;=Z1dod1!$B$5, Z1dod1!$C$5,
IF(D53&lt;=Z1dod1!$B$6, Z1dod1!$C$6,
IF(D53&lt;=Z1dod1!$B$7, Z1dod1!$C$7,
IF(D53&lt;Z1dod1!$B$8, Z1dod1!$C$8,
"Dyrektor"))))))))</f>
        <v>kierownik_szczebla_2</v>
      </c>
      <c r="N53">
        <f>VLOOKUP(_xlfn.CONCAT(B53,C53),Z1dod1!$H$2:$I$207,2,FALSE)</f>
        <v>25</v>
      </c>
    </row>
    <row r="54" spans="1:18">
      <c r="A54">
        <v>53</v>
      </c>
      <c r="B54" s="16" t="s">
        <v>186</v>
      </c>
      <c r="C54" s="16" t="s">
        <v>267</v>
      </c>
      <c r="D54" s="16">
        <v>255.78</v>
      </c>
      <c r="E54" t="s">
        <v>251</v>
      </c>
      <c r="F54" t="str">
        <f t="shared" si="0"/>
        <v>mała kwota</v>
      </c>
      <c r="G54" s="4" t="str">
        <f t="shared" si="1"/>
        <v>BRAK DATY</v>
      </c>
      <c r="I54" t="e">
        <f t="shared" si="2"/>
        <v>#VALUE!</v>
      </c>
      <c r="J54" t="e">
        <f t="shared" si="3"/>
        <v>#VALUE!</v>
      </c>
      <c r="K54" t="e">
        <f t="shared" si="4"/>
        <v>#VALUE!</v>
      </c>
      <c r="L54" s="4" t="e">
        <f t="shared" si="5"/>
        <v>#VALUE!</v>
      </c>
      <c r="M54" t="str">
        <f>IF(ISBLANK(D54), "brak danych",
IF(D54&lt;=Z1dod1!$B$2, Z1dod1!$C$2,
IF(D54&lt;=Z1dod1!$B$3, Z1dod1!$C$3,
IF(D54&lt;=Z1dod1!$B$4, Z1dod1!$C$4,
IF(D54&lt;=Z1dod1!$B$5, Z1dod1!$C$5,
IF(D54&lt;=Z1dod1!$B$6, Z1dod1!$C$6,
IF(D54&lt;=Z1dod1!$B$7, Z1dod1!$C$7,
IF(D54&lt;Z1dod1!$B$8, Z1dod1!$C$8,
"Dyrektor"))))))))</f>
        <v>staż_poł_etatu</v>
      </c>
      <c r="N54">
        <f>VLOOKUP(_xlfn.CONCAT(B54,C54),Z1dod1!$H$2:$I$207,2,FALSE)</f>
        <v>38</v>
      </c>
    </row>
    <row r="55" spans="1:18">
      <c r="A55">
        <v>54</v>
      </c>
      <c r="B55" s="16" t="s">
        <v>183</v>
      </c>
      <c r="C55" s="16" t="s">
        <v>240</v>
      </c>
      <c r="D55" s="18">
        <v>6.6239999999999997</v>
      </c>
      <c r="E55" s="4">
        <v>33677</v>
      </c>
      <c r="F55" t="str">
        <f t="shared" si="0"/>
        <v>mała kwota</v>
      </c>
      <c r="G55" s="4">
        <f t="shared" si="1"/>
        <v>33677</v>
      </c>
      <c r="I55">
        <f t="shared" si="2"/>
        <v>1992</v>
      </c>
      <c r="J55">
        <f t="shared" si="3"/>
        <v>3</v>
      </c>
      <c r="K55">
        <f t="shared" si="4"/>
        <v>14</v>
      </c>
      <c r="L55" s="4">
        <f t="shared" si="5"/>
        <v>33677</v>
      </c>
      <c r="M55" t="str">
        <f>IF(ISBLANK(D55), "brak danych",
IF(D55&lt;=Z1dod1!$B$2, Z1dod1!$C$2,
IF(D55&lt;=Z1dod1!$B$3, Z1dod1!$C$3,
IF(D55&lt;=Z1dod1!$B$4, Z1dod1!$C$4,
IF(D55&lt;=Z1dod1!$B$5, Z1dod1!$C$5,
IF(D55&lt;=Z1dod1!$B$6, Z1dod1!$C$6,
IF(D55&lt;=Z1dod1!$B$7, Z1dod1!$C$7,
IF(D55&lt;Z1dod1!$B$8, Z1dod1!$C$8,
"Dyrektor"))))))))</f>
        <v>staż_poł_etatu</v>
      </c>
      <c r="N55">
        <f>VLOOKUP(_xlfn.CONCAT(B55,C55),Z1dod1!$H$2:$I$207,2,FALSE)</f>
        <v>54</v>
      </c>
    </row>
    <row r="56" spans="1:18">
      <c r="A56">
        <v>55</v>
      </c>
      <c r="B56" s="16" t="s">
        <v>281</v>
      </c>
      <c r="C56" s="16" t="s">
        <v>198</v>
      </c>
      <c r="D56">
        <v>1869</v>
      </c>
      <c r="E56" s="3">
        <v>39023</v>
      </c>
      <c r="F56" t="str">
        <f t="shared" si="0"/>
        <v>mała kwota</v>
      </c>
      <c r="G56" s="4">
        <f t="shared" si="1"/>
        <v>39023</v>
      </c>
      <c r="I56">
        <f t="shared" si="2"/>
        <v>2006</v>
      </c>
      <c r="J56">
        <f t="shared" si="3"/>
        <v>11</v>
      </c>
      <c r="K56">
        <f t="shared" si="4"/>
        <v>2</v>
      </c>
      <c r="L56" s="4">
        <f t="shared" si="5"/>
        <v>39023</v>
      </c>
      <c r="M56" t="str">
        <f>IF(ISBLANK(D56), "brak danych",
IF(D56&lt;=Z1dod1!$B$2, Z1dod1!$C$2,
IF(D56&lt;=Z1dod1!$B$3, Z1dod1!$C$3,
IF(D56&lt;=Z1dod1!$B$4, Z1dod1!$C$4,
IF(D56&lt;=Z1dod1!$B$5, Z1dod1!$C$5,
IF(D56&lt;=Z1dod1!$B$6, Z1dod1!$C$6,
IF(D56&lt;=Z1dod1!$B$7, Z1dod1!$C$7,
IF(D56&lt;Z1dod1!$B$8, Z1dod1!$C$8,
"Dyrektor"))))))))</f>
        <v>asystent</v>
      </c>
      <c r="N56">
        <f>VLOOKUP(_xlfn.CONCAT(B56,C56),Z1dod1!$H$2:$I$207,2,FALSE)</f>
        <v>47</v>
      </c>
    </row>
    <row r="57" spans="1:18">
      <c r="A57">
        <v>56</v>
      </c>
      <c r="B57" s="16" t="s">
        <v>183</v>
      </c>
      <c r="C57" s="16" t="s">
        <v>232</v>
      </c>
      <c r="D57" s="18">
        <v>4.0949999999999998</v>
      </c>
      <c r="E57" s="16" t="s">
        <v>127</v>
      </c>
      <c r="F57" t="str">
        <f t="shared" si="0"/>
        <v>mała kwota</v>
      </c>
      <c r="G57" s="4">
        <f t="shared" si="1"/>
        <v>39348</v>
      </c>
      <c r="I57">
        <f t="shared" si="2"/>
        <v>2007</v>
      </c>
      <c r="J57">
        <f t="shared" si="3"/>
        <v>9</v>
      </c>
      <c r="K57">
        <f t="shared" si="4"/>
        <v>23</v>
      </c>
      <c r="L57" s="4">
        <f t="shared" si="5"/>
        <v>39348</v>
      </c>
      <c r="M57" t="str">
        <f>IF(ISBLANK(D57), "brak danych",
IF(D57&lt;=Z1dod1!$B$2, Z1dod1!$C$2,
IF(D57&lt;=Z1dod1!$B$3, Z1dod1!$C$3,
IF(D57&lt;=Z1dod1!$B$4, Z1dod1!$C$4,
IF(D57&lt;=Z1dod1!$B$5, Z1dod1!$C$5,
IF(D57&lt;=Z1dod1!$B$6, Z1dod1!$C$6,
IF(D57&lt;=Z1dod1!$B$7, Z1dod1!$C$7,
IF(D57&lt;Z1dod1!$B$8, Z1dod1!$C$8,
"Dyrektor"))))))))</f>
        <v>staż_poł_etatu</v>
      </c>
      <c r="N57">
        <f>VLOOKUP(_xlfn.CONCAT(B57,C57),Z1dod1!$H$2:$I$207,2,FALSE)</f>
        <v>53</v>
      </c>
    </row>
    <row r="58" spans="1:18">
      <c r="A58">
        <v>57</v>
      </c>
      <c r="B58" s="16" t="s">
        <v>282</v>
      </c>
      <c r="C58" s="16" t="s">
        <v>239</v>
      </c>
      <c r="D58">
        <v>6552</v>
      </c>
      <c r="E58" s="3">
        <v>44229</v>
      </c>
      <c r="F58" t="str">
        <f t="shared" si="0"/>
        <v>chyba ok</v>
      </c>
      <c r="G58" s="4">
        <f t="shared" si="1"/>
        <v>44229</v>
      </c>
      <c r="I58">
        <f t="shared" si="2"/>
        <v>2021</v>
      </c>
      <c r="J58">
        <f t="shared" si="3"/>
        <v>2</v>
      </c>
      <c r="K58">
        <f t="shared" si="4"/>
        <v>2</v>
      </c>
      <c r="L58" s="4">
        <f t="shared" si="5"/>
        <v>44229</v>
      </c>
      <c r="M58" t="str">
        <f>IF(ISBLANK(D58), "brak danych",
IF(D58&lt;=Z1dod1!$B$2, Z1dod1!$C$2,
IF(D58&lt;=Z1dod1!$B$3, Z1dod1!$C$3,
IF(D58&lt;=Z1dod1!$B$4, Z1dod1!$C$4,
IF(D58&lt;=Z1dod1!$B$5, Z1dod1!$C$5,
IF(D58&lt;=Z1dod1!$B$6, Z1dod1!$C$6,
IF(D58&lt;=Z1dod1!$B$7, Z1dod1!$C$7,
IF(D58&lt;Z1dod1!$B$8, Z1dod1!$C$8,
"Dyrektor"))))))))</f>
        <v>kierownik_szczebla_2</v>
      </c>
      <c r="N58">
        <f>VLOOKUP(_xlfn.CONCAT(B58,C58),Z1dod1!$H$2:$I$207,2,FALSE)</f>
        <v>28</v>
      </c>
    </row>
    <row r="59" spans="1:18">
      <c r="A59">
        <v>58</v>
      </c>
      <c r="B59" s="16" t="s">
        <v>237</v>
      </c>
      <c r="C59" s="16" t="s">
        <v>202</v>
      </c>
      <c r="D59" s="18">
        <v>1576.82</v>
      </c>
      <c r="E59" s="16" t="s">
        <v>22</v>
      </c>
      <c r="F59" t="str">
        <f t="shared" si="0"/>
        <v>mała kwota</v>
      </c>
      <c r="G59" s="4">
        <f t="shared" si="1"/>
        <v>34049</v>
      </c>
      <c r="I59">
        <f t="shared" si="2"/>
        <v>1993</v>
      </c>
      <c r="J59">
        <f t="shared" si="3"/>
        <v>3</v>
      </c>
      <c r="K59">
        <f t="shared" si="4"/>
        <v>21</v>
      </c>
      <c r="L59" s="4">
        <f t="shared" si="5"/>
        <v>34049</v>
      </c>
      <c r="M59" t="str">
        <f>IF(ISBLANK(D59), "brak danych",
IF(D59&lt;=Z1dod1!$B$2, Z1dod1!$C$2,
IF(D59&lt;=Z1dod1!$B$3, Z1dod1!$C$3,
IF(D59&lt;=Z1dod1!$B$4, Z1dod1!$C$4,
IF(D59&lt;=Z1dod1!$B$5, Z1dod1!$C$5,
IF(D59&lt;=Z1dod1!$B$6, Z1dod1!$C$6,
IF(D59&lt;=Z1dod1!$B$7, Z1dod1!$C$7,
IF(D59&lt;Z1dod1!$B$8, Z1dod1!$C$8,
"Dyrektor"))))))))</f>
        <v>asystent</v>
      </c>
      <c r="N59">
        <f>VLOOKUP(_xlfn.CONCAT(B59,C59),Z1dod1!$H$2:$I$207,2,FALSE)</f>
        <v>44</v>
      </c>
    </row>
    <row r="60" spans="1:18">
      <c r="A60">
        <v>59</v>
      </c>
      <c r="B60" s="16" t="s">
        <v>283</v>
      </c>
      <c r="C60" s="16" t="s">
        <v>232</v>
      </c>
      <c r="D60">
        <v>4632</v>
      </c>
      <c r="E60" s="3">
        <v>43803</v>
      </c>
      <c r="F60" t="str">
        <f t="shared" si="0"/>
        <v>chyba ok</v>
      </c>
      <c r="G60" s="4">
        <f t="shared" si="1"/>
        <v>43803</v>
      </c>
      <c r="I60">
        <f t="shared" si="2"/>
        <v>2019</v>
      </c>
      <c r="J60">
        <f t="shared" si="3"/>
        <v>12</v>
      </c>
      <c r="K60">
        <f t="shared" si="4"/>
        <v>4</v>
      </c>
      <c r="L60" s="4">
        <f t="shared" si="5"/>
        <v>43803</v>
      </c>
      <c r="M60" t="str">
        <f>IF(ISBLANK(D60), "brak danych",
IF(D60&lt;=Z1dod1!$B$2, Z1dod1!$C$2,
IF(D60&lt;=Z1dod1!$B$3, Z1dod1!$C$3,
IF(D60&lt;=Z1dod1!$B$4, Z1dod1!$C$4,
IF(D60&lt;=Z1dod1!$B$5, Z1dod1!$C$5,
IF(D60&lt;=Z1dod1!$B$6, Z1dod1!$C$6,
IF(D60&lt;=Z1dod1!$B$7, Z1dod1!$C$7,
IF(D60&lt;Z1dod1!$B$8, Z1dod1!$C$8,
"Dyrektor"))))))))</f>
        <v>kierownik_szczebla_1</v>
      </c>
      <c r="N60">
        <f>VLOOKUP(_xlfn.CONCAT(B60,C60),Z1dod1!$H$2:$I$207,2,FALSE)</f>
        <v>63</v>
      </c>
    </row>
    <row r="61" spans="1:18">
      <c r="A61">
        <v>60</v>
      </c>
      <c r="B61" s="16" t="s">
        <v>284</v>
      </c>
      <c r="C61" s="16" t="s">
        <v>264</v>
      </c>
      <c r="D61">
        <v>6617</v>
      </c>
      <c r="E61" s="3">
        <v>40183</v>
      </c>
      <c r="F61" t="str">
        <f t="shared" si="0"/>
        <v>chyba ok</v>
      </c>
      <c r="G61" s="4">
        <f t="shared" si="1"/>
        <v>40183</v>
      </c>
      <c r="I61">
        <f t="shared" si="2"/>
        <v>2010</v>
      </c>
      <c r="J61">
        <f t="shared" si="3"/>
        <v>1</v>
      </c>
      <c r="K61">
        <f t="shared" si="4"/>
        <v>5</v>
      </c>
      <c r="L61" s="4">
        <f t="shared" si="5"/>
        <v>40183</v>
      </c>
      <c r="M61" t="str">
        <f>IF(ISBLANK(D61), "brak danych",
IF(D61&lt;=Z1dod1!$B$2, Z1dod1!$C$2,
IF(D61&lt;=Z1dod1!$B$3, Z1dod1!$C$3,
IF(D61&lt;=Z1dod1!$B$4, Z1dod1!$C$4,
IF(D61&lt;=Z1dod1!$B$5, Z1dod1!$C$5,
IF(D61&lt;=Z1dod1!$B$6, Z1dod1!$C$6,
IF(D61&lt;=Z1dod1!$B$7, Z1dod1!$C$7,
IF(D61&lt;Z1dod1!$B$8, Z1dod1!$C$8,
"Dyrektor"))))))))</f>
        <v>kierownik_szczebla_2</v>
      </c>
      <c r="N61">
        <f>VLOOKUP(_xlfn.CONCAT(B61,C61),Z1dod1!$H$2:$I$207,2,FALSE)</f>
        <v>23</v>
      </c>
      <c r="R61" t="s">
        <v>231</v>
      </c>
    </row>
    <row r="62" spans="1:18">
      <c r="A62">
        <v>61</v>
      </c>
      <c r="B62" s="16" t="s">
        <v>235</v>
      </c>
      <c r="C62" s="16" t="s">
        <v>197</v>
      </c>
      <c r="D62" s="18">
        <v>1.1000000000000001</v>
      </c>
      <c r="E62" s="16" t="s">
        <v>100</v>
      </c>
      <c r="F62" t="str">
        <f t="shared" si="0"/>
        <v>mała kwota</v>
      </c>
      <c r="G62" s="4" t="str">
        <f t="shared" si="1"/>
        <v>BRAK DATY</v>
      </c>
      <c r="I62" t="e">
        <f t="shared" si="2"/>
        <v>#VALUE!</v>
      </c>
      <c r="J62" t="e">
        <f t="shared" si="3"/>
        <v>#VALUE!</v>
      </c>
      <c r="K62" t="e">
        <f t="shared" si="4"/>
        <v>#VALUE!</v>
      </c>
      <c r="L62" s="4" t="e">
        <f t="shared" si="5"/>
        <v>#VALUE!</v>
      </c>
      <c r="M62" t="str">
        <f>IF(ISBLANK(D62), "brak danych",
IF(D62&lt;=Z1dod1!$B$2, Z1dod1!$C$2,
IF(D62&lt;=Z1dod1!$B$3, Z1dod1!$C$3,
IF(D62&lt;=Z1dod1!$B$4, Z1dod1!$C$4,
IF(D62&lt;=Z1dod1!$B$5, Z1dod1!$C$5,
IF(D62&lt;=Z1dod1!$B$6, Z1dod1!$C$6,
IF(D62&lt;=Z1dod1!$B$7, Z1dod1!$C$7,
IF(D62&lt;Z1dod1!$B$8, Z1dod1!$C$8,
"Dyrektor"))))))))</f>
        <v>staż_poł_etatu</v>
      </c>
      <c r="N62">
        <f>VLOOKUP(_xlfn.CONCAT(B62,C62),Z1dod1!$H$2:$I$207,2,FALSE)</f>
        <v>62</v>
      </c>
    </row>
    <row r="63" spans="1:18">
      <c r="A63">
        <v>62</v>
      </c>
      <c r="B63" s="16" t="s">
        <v>184</v>
      </c>
      <c r="C63" s="16" t="s">
        <v>197</v>
      </c>
      <c r="D63">
        <v>8754</v>
      </c>
      <c r="E63" s="4">
        <v>31906</v>
      </c>
      <c r="F63" t="str">
        <f t="shared" si="0"/>
        <v>chyba ok</v>
      </c>
      <c r="G63" s="4">
        <f t="shared" si="1"/>
        <v>31906</v>
      </c>
      <c r="I63">
        <f t="shared" si="2"/>
        <v>1987</v>
      </c>
      <c r="J63">
        <f t="shared" si="3"/>
        <v>5</v>
      </c>
      <c r="K63">
        <f t="shared" si="4"/>
        <v>9</v>
      </c>
      <c r="L63" s="4">
        <f t="shared" si="5"/>
        <v>31906</v>
      </c>
      <c r="M63" t="str">
        <f>IF(ISBLANK(D63), "brak danych",
IF(D63&lt;=Z1dod1!$B$2, Z1dod1!$C$2,
IF(D63&lt;=Z1dod1!$B$3, Z1dod1!$C$3,
IF(D63&lt;=Z1dod1!$B$4, Z1dod1!$C$4,
IF(D63&lt;=Z1dod1!$B$5, Z1dod1!$C$5,
IF(D63&lt;=Z1dod1!$B$6, Z1dod1!$C$6,
IF(D63&lt;=Z1dod1!$B$7, Z1dod1!$C$7,
IF(D63&lt;Z1dod1!$B$8, Z1dod1!$C$8,
"Dyrektor"))))))))</f>
        <v>kierownik_szczebla_2</v>
      </c>
      <c r="N63">
        <f>VLOOKUP(_xlfn.CONCAT(B63,C63),Z1dod1!$H$2:$I$207,2,FALSE)</f>
        <v>43</v>
      </c>
    </row>
    <row r="64" spans="1:18">
      <c r="A64">
        <v>63</v>
      </c>
      <c r="B64" s="16" t="s">
        <v>194</v>
      </c>
      <c r="C64" s="16" t="s">
        <v>242</v>
      </c>
      <c r="D64" s="18">
        <v>3.601</v>
      </c>
      <c r="E64" s="16" t="s">
        <v>121</v>
      </c>
      <c r="F64" t="str">
        <f t="shared" si="0"/>
        <v>mała kwota</v>
      </c>
      <c r="G64" s="4" t="str">
        <f t="shared" si="1"/>
        <v>BRAK DATY</v>
      </c>
      <c r="I64" t="e">
        <f t="shared" si="2"/>
        <v>#NUM!</v>
      </c>
      <c r="J64" t="e">
        <f t="shared" si="3"/>
        <v>#NUM!</v>
      </c>
      <c r="K64" t="e">
        <f t="shared" si="4"/>
        <v>#NUM!</v>
      </c>
      <c r="L64" s="4" t="e">
        <f t="shared" si="5"/>
        <v>#NUM!</v>
      </c>
      <c r="M64" t="str">
        <f>IF(ISBLANK(D64), "brak danych",
IF(D64&lt;=Z1dod1!$B$2, Z1dod1!$C$2,
IF(D64&lt;=Z1dod1!$B$3, Z1dod1!$C$3,
IF(D64&lt;=Z1dod1!$B$4, Z1dod1!$C$4,
IF(D64&lt;=Z1dod1!$B$5, Z1dod1!$C$5,
IF(D64&lt;=Z1dod1!$B$6, Z1dod1!$C$6,
IF(D64&lt;=Z1dod1!$B$7, Z1dod1!$C$7,
IF(D64&lt;Z1dod1!$B$8, Z1dod1!$C$8,
"Dyrektor"))))))))</f>
        <v>staż_poł_etatu</v>
      </c>
      <c r="N64">
        <f>VLOOKUP(_xlfn.CONCAT(B64,C64),Z1dod1!$H$2:$I$207,2,FALSE)</f>
        <v>60</v>
      </c>
    </row>
    <row r="65" spans="1:14">
      <c r="A65">
        <v>64</v>
      </c>
      <c r="B65" s="16" t="s">
        <v>241</v>
      </c>
      <c r="C65" s="16" t="s">
        <v>234</v>
      </c>
      <c r="D65" s="16">
        <v>599.24</v>
      </c>
      <c r="E65" s="4">
        <v>40412</v>
      </c>
      <c r="F65" t="str">
        <f t="shared" si="0"/>
        <v>mała kwota</v>
      </c>
      <c r="G65" s="4">
        <f t="shared" si="1"/>
        <v>40412</v>
      </c>
      <c r="I65">
        <f t="shared" si="2"/>
        <v>2010</v>
      </c>
      <c r="J65">
        <f t="shared" si="3"/>
        <v>8</v>
      </c>
      <c r="K65">
        <f t="shared" si="4"/>
        <v>22</v>
      </c>
      <c r="L65" s="4">
        <f t="shared" si="5"/>
        <v>40412</v>
      </c>
      <c r="M65" t="str">
        <f>IF(ISBLANK(D65), "brak danych",
IF(D65&lt;=Z1dod1!$B$2, Z1dod1!$C$2,
IF(D65&lt;=Z1dod1!$B$3, Z1dod1!$C$3,
IF(D65&lt;=Z1dod1!$B$4, Z1dod1!$C$4,
IF(D65&lt;=Z1dod1!$B$5, Z1dod1!$C$5,
IF(D65&lt;=Z1dod1!$B$6, Z1dod1!$C$6,
IF(D65&lt;=Z1dod1!$B$7, Z1dod1!$C$7,
IF(D65&lt;Z1dod1!$B$8, Z1dod1!$C$8,
"Dyrektor"))))))))</f>
        <v>staż_poł_etatu</v>
      </c>
      <c r="N65">
        <f>VLOOKUP(_xlfn.CONCAT(B65,C65),Z1dod1!$H$2:$I$207,2,FALSE)</f>
        <v>51</v>
      </c>
    </row>
    <row r="66" spans="1:14">
      <c r="A66">
        <v>65</v>
      </c>
      <c r="B66" s="16" t="s">
        <v>193</v>
      </c>
      <c r="C66" s="16" t="s">
        <v>239</v>
      </c>
      <c r="D66" s="16">
        <v>2562</v>
      </c>
      <c r="E66" s="16"/>
      <c r="F66" t="str">
        <f t="shared" si="0"/>
        <v>chyba ok</v>
      </c>
      <c r="G66" s="4" t="str">
        <f t="shared" si="1"/>
        <v>BRAK DATY</v>
      </c>
      <c r="I66">
        <f t="shared" si="2"/>
        <v>1900</v>
      </c>
      <c r="J66">
        <f t="shared" si="3"/>
        <v>1</v>
      </c>
      <c r="K66">
        <f t="shared" si="4"/>
        <v>0</v>
      </c>
      <c r="L66" s="4">
        <f t="shared" si="5"/>
        <v>0</v>
      </c>
      <c r="M66" t="str">
        <f>IF(ISBLANK(D66), "brak danych",
IF(D66&lt;=Z1dod1!$B$2, Z1dod1!$C$2,
IF(D66&lt;=Z1dod1!$B$3, Z1dod1!$C$3,
IF(D66&lt;=Z1dod1!$B$4, Z1dod1!$C$4,
IF(D66&lt;=Z1dod1!$B$5, Z1dod1!$C$5,
IF(D66&lt;=Z1dod1!$B$6, Z1dod1!$C$6,
IF(D66&lt;=Z1dod1!$B$7, Z1dod1!$C$7,
IF(D66&lt;Z1dod1!$B$8, Z1dod1!$C$8,
"Dyrektor"))))))))</f>
        <v>starszy_nad_sprzętem</v>
      </c>
      <c r="N66">
        <f>VLOOKUP(_xlfn.CONCAT(B66,C66),Z1dod1!$H$2:$I$207,2,FALSE)</f>
        <v>63</v>
      </c>
    </row>
    <row r="67" spans="1:14">
      <c r="A67">
        <v>66</v>
      </c>
      <c r="B67" s="16" t="s">
        <v>285</v>
      </c>
      <c r="C67" s="16" t="s">
        <v>232</v>
      </c>
      <c r="D67">
        <v>1368</v>
      </c>
      <c r="E67" s="3">
        <v>35140</v>
      </c>
      <c r="F67" t="str">
        <f t="shared" ref="F67:F130" si="6">IF(ISBLANK(D67),"puste",IF(D67&lt;2000,"mała kwota","chyba ok"))</f>
        <v>mała kwota</v>
      </c>
      <c r="G67" s="4">
        <f t="shared" ref="G67:G130" si="7">IF(OR(E67="invalid", E67="NaN",E67=""), "BRAK DATY", IFERROR(DATE(YEAR(E67),MONTH(E67),DAY(E67)),"BRAK DATY"))</f>
        <v>35140</v>
      </c>
      <c r="I67">
        <f t="shared" ref="I67:I130" si="8">YEAR(E67)</f>
        <v>1996</v>
      </c>
      <c r="J67">
        <f t="shared" ref="J67:J130" si="9">MONTH(E67)</f>
        <v>3</v>
      </c>
      <c r="K67">
        <f t="shared" ref="K67:K130" si="10">DAY(E67)</f>
        <v>16</v>
      </c>
      <c r="L67" s="4">
        <f t="shared" ref="L67:L130" si="11">DATE(I67,J67,K67)</f>
        <v>35140</v>
      </c>
      <c r="M67" t="str">
        <f>IF(ISBLANK(D67), "brak danych",
IF(D67&lt;=Z1dod1!$B$2, Z1dod1!$C$2,
IF(D67&lt;=Z1dod1!$B$3, Z1dod1!$C$3,
IF(D67&lt;=Z1dod1!$B$4, Z1dod1!$C$4,
IF(D67&lt;=Z1dod1!$B$5, Z1dod1!$C$5,
IF(D67&lt;=Z1dod1!$B$6, Z1dod1!$C$6,
IF(D67&lt;=Z1dod1!$B$7, Z1dod1!$C$7,
IF(D67&lt;Z1dod1!$B$8, Z1dod1!$C$8,
"Dyrektor"))))))))</f>
        <v>staż_poł_etatu</v>
      </c>
      <c r="N67">
        <f>VLOOKUP(_xlfn.CONCAT(B67,C67),Z1dod1!$H$2:$I$207,2,FALSE)</f>
        <v>41</v>
      </c>
    </row>
    <row r="68" spans="1:14">
      <c r="A68">
        <v>67</v>
      </c>
      <c r="B68" s="16" t="s">
        <v>233</v>
      </c>
      <c r="C68" s="16" t="s">
        <v>239</v>
      </c>
      <c r="D68" s="18">
        <v>7.07</v>
      </c>
      <c r="E68" s="16" t="s">
        <v>64</v>
      </c>
      <c r="F68" t="str">
        <f t="shared" si="6"/>
        <v>mała kwota</v>
      </c>
      <c r="G68" s="4">
        <f t="shared" si="7"/>
        <v>37841</v>
      </c>
      <c r="I68">
        <f t="shared" si="8"/>
        <v>2003</v>
      </c>
      <c r="J68">
        <f t="shared" si="9"/>
        <v>8</v>
      </c>
      <c r="K68">
        <f t="shared" si="10"/>
        <v>8</v>
      </c>
      <c r="L68" s="4">
        <f t="shared" si="11"/>
        <v>37841</v>
      </c>
      <c r="M68" t="str">
        <f>IF(ISBLANK(D68), "brak danych",
IF(D68&lt;=Z1dod1!$B$2, Z1dod1!$C$2,
IF(D68&lt;=Z1dod1!$B$3, Z1dod1!$C$3,
IF(D68&lt;=Z1dod1!$B$4, Z1dod1!$C$4,
IF(D68&lt;=Z1dod1!$B$5, Z1dod1!$C$5,
IF(D68&lt;=Z1dod1!$B$6, Z1dod1!$C$6,
IF(D68&lt;=Z1dod1!$B$7, Z1dod1!$C$7,
IF(D68&lt;Z1dod1!$B$8, Z1dod1!$C$8,
"Dyrektor"))))))))</f>
        <v>staż_poł_etatu</v>
      </c>
      <c r="N68">
        <f>VLOOKUP(_xlfn.CONCAT(B68,C68),Z1dod1!$H$2:$I$207,2,FALSE)</f>
        <v>63</v>
      </c>
    </row>
    <row r="69" spans="1:14">
      <c r="A69">
        <v>68</v>
      </c>
      <c r="B69" s="16" t="s">
        <v>236</v>
      </c>
      <c r="C69" s="16" t="s">
        <v>197</v>
      </c>
      <c r="D69" s="16">
        <v>1672.28</v>
      </c>
      <c r="E69" s="16" t="s">
        <v>84</v>
      </c>
      <c r="F69" t="str">
        <f t="shared" si="6"/>
        <v>mała kwota</v>
      </c>
      <c r="G69" s="4">
        <f t="shared" si="7"/>
        <v>36749</v>
      </c>
      <c r="I69">
        <f t="shared" si="8"/>
        <v>2000</v>
      </c>
      <c r="J69">
        <f t="shared" si="9"/>
        <v>8</v>
      </c>
      <c r="K69">
        <f t="shared" si="10"/>
        <v>11</v>
      </c>
      <c r="L69" s="4">
        <f t="shared" si="11"/>
        <v>36749</v>
      </c>
      <c r="M69" t="str">
        <f>IF(ISBLANK(D69), "brak danych",
IF(D69&lt;=Z1dod1!$B$2, Z1dod1!$C$2,
IF(D69&lt;=Z1dod1!$B$3, Z1dod1!$C$3,
IF(D69&lt;=Z1dod1!$B$4, Z1dod1!$C$4,
IF(D69&lt;=Z1dod1!$B$5, Z1dod1!$C$5,
IF(D69&lt;=Z1dod1!$B$6, Z1dod1!$C$6,
IF(D69&lt;=Z1dod1!$B$7, Z1dod1!$C$7,
IF(D69&lt;Z1dod1!$B$8, Z1dod1!$C$8,
"Dyrektor"))))))))</f>
        <v>asystent</v>
      </c>
      <c r="N69">
        <f>VLOOKUP(_xlfn.CONCAT(B69,C69),Z1dod1!$H$2:$I$207,2,FALSE)</f>
        <v>65</v>
      </c>
    </row>
    <row r="70" spans="1:14">
      <c r="A70">
        <v>69</v>
      </c>
      <c r="B70" t="s">
        <v>284</v>
      </c>
      <c r="C70" t="s">
        <v>197</v>
      </c>
      <c r="D70" s="16"/>
      <c r="E70" s="16" t="s">
        <v>175</v>
      </c>
      <c r="F70" t="str">
        <f t="shared" si="6"/>
        <v>puste</v>
      </c>
      <c r="G70" s="4" t="str">
        <f t="shared" si="7"/>
        <v>BRAK DATY</v>
      </c>
      <c r="I70" t="e">
        <f t="shared" si="8"/>
        <v>#NUM!</v>
      </c>
      <c r="J70" t="e">
        <f t="shared" si="9"/>
        <v>#NUM!</v>
      </c>
      <c r="K70" t="e">
        <f t="shared" si="10"/>
        <v>#NUM!</v>
      </c>
      <c r="L70" s="4" t="e">
        <f t="shared" si="11"/>
        <v>#NUM!</v>
      </c>
      <c r="M70" t="str">
        <f>IF(ISBLANK(D70), "brak danych",
IF(D70&lt;=Z1dod1!$B$2, Z1dod1!$C$2,
IF(D70&lt;=Z1dod1!$B$3, Z1dod1!$C$3,
IF(D70&lt;=Z1dod1!$B$4, Z1dod1!$C$4,
IF(D70&lt;=Z1dod1!$B$5, Z1dod1!$C$5,
IF(D70&lt;=Z1dod1!$B$6, Z1dod1!$C$6,
IF(D70&lt;=Z1dod1!$B$7, Z1dod1!$C$7,
IF(D70&lt;Z1dod1!$B$8, Z1dod1!$C$8,
"Dyrektor"))))))))</f>
        <v>brak danych</v>
      </c>
      <c r="N70">
        <f>VLOOKUP(_xlfn.CONCAT(B70,C70),Z1dod1!$H$2:$I$207,2,FALSE)</f>
        <v>42</v>
      </c>
    </row>
    <row r="71" spans="1:14">
      <c r="A71">
        <v>70</v>
      </c>
      <c r="B71" s="16" t="s">
        <v>236</v>
      </c>
      <c r="C71" s="16" t="s">
        <v>239</v>
      </c>
      <c r="D71" s="16">
        <v>800.53</v>
      </c>
      <c r="E71" s="16"/>
      <c r="F71" t="str">
        <f t="shared" si="6"/>
        <v>mała kwota</v>
      </c>
      <c r="G71" s="4" t="str">
        <f t="shared" si="7"/>
        <v>BRAK DATY</v>
      </c>
      <c r="I71">
        <f t="shared" si="8"/>
        <v>1900</v>
      </c>
      <c r="J71">
        <f t="shared" si="9"/>
        <v>1</v>
      </c>
      <c r="K71">
        <f t="shared" si="10"/>
        <v>0</v>
      </c>
      <c r="L71" s="4">
        <f t="shared" si="11"/>
        <v>0</v>
      </c>
      <c r="M71" t="str">
        <f>IF(ISBLANK(D71), "brak danych",
IF(D71&lt;=Z1dod1!$B$2, Z1dod1!$C$2,
IF(D71&lt;=Z1dod1!$B$3, Z1dod1!$C$3,
IF(D71&lt;=Z1dod1!$B$4, Z1dod1!$C$4,
IF(D71&lt;=Z1dod1!$B$5, Z1dod1!$C$5,
IF(D71&lt;=Z1dod1!$B$6, Z1dod1!$C$6,
IF(D71&lt;=Z1dod1!$B$7, Z1dod1!$C$7,
IF(D71&lt;Z1dod1!$B$8, Z1dod1!$C$8,
"Dyrektor"))))))))</f>
        <v>staż_poł_etatu</v>
      </c>
      <c r="N71">
        <f>VLOOKUP(_xlfn.CONCAT(B71,C71),Z1dod1!$H$2:$I$207,2,FALSE)</f>
        <v>65</v>
      </c>
    </row>
    <row r="72" spans="1:14">
      <c r="A72">
        <v>71</v>
      </c>
      <c r="B72" s="16" t="s">
        <v>196</v>
      </c>
      <c r="C72" s="16" t="s">
        <v>239</v>
      </c>
      <c r="D72" s="16">
        <v>80.73</v>
      </c>
      <c r="E72" s="16"/>
      <c r="F72" t="str">
        <f t="shared" si="6"/>
        <v>mała kwota</v>
      </c>
      <c r="G72" s="4" t="str">
        <f t="shared" si="7"/>
        <v>BRAK DATY</v>
      </c>
      <c r="I72">
        <f t="shared" si="8"/>
        <v>1900</v>
      </c>
      <c r="J72">
        <f t="shared" si="9"/>
        <v>1</v>
      </c>
      <c r="K72">
        <f t="shared" si="10"/>
        <v>0</v>
      </c>
      <c r="L72" s="4">
        <f t="shared" si="11"/>
        <v>0</v>
      </c>
      <c r="M72" t="str">
        <f>IF(ISBLANK(D72), "brak danych",
IF(D72&lt;=Z1dod1!$B$2, Z1dod1!$C$2,
IF(D72&lt;=Z1dod1!$B$3, Z1dod1!$C$3,
IF(D72&lt;=Z1dod1!$B$4, Z1dod1!$C$4,
IF(D72&lt;=Z1dod1!$B$5, Z1dod1!$C$5,
IF(D72&lt;=Z1dod1!$B$6, Z1dod1!$C$6,
IF(D72&lt;=Z1dod1!$B$7, Z1dod1!$C$7,
IF(D72&lt;Z1dod1!$B$8, Z1dod1!$C$8,
"Dyrektor"))))))))</f>
        <v>staż_poł_etatu</v>
      </c>
      <c r="N72">
        <f>VLOOKUP(_xlfn.CONCAT(B72,C72),Z1dod1!$H$2:$I$207,2,FALSE)</f>
        <v>46</v>
      </c>
    </row>
    <row r="73" spans="1:14">
      <c r="A73">
        <v>72</v>
      </c>
      <c r="B73" s="16" t="s">
        <v>191</v>
      </c>
      <c r="C73" s="16" t="s">
        <v>199</v>
      </c>
      <c r="D73" s="16">
        <v>347.13</v>
      </c>
      <c r="E73" s="16" t="s">
        <v>117</v>
      </c>
      <c r="F73" t="str">
        <f t="shared" si="6"/>
        <v>mała kwota</v>
      </c>
      <c r="G73" s="4">
        <f t="shared" si="7"/>
        <v>2004</v>
      </c>
      <c r="I73">
        <f t="shared" si="8"/>
        <v>1905</v>
      </c>
      <c r="J73">
        <f t="shared" si="9"/>
        <v>6</v>
      </c>
      <c r="K73">
        <f t="shared" si="10"/>
        <v>26</v>
      </c>
      <c r="L73" s="4">
        <f t="shared" si="11"/>
        <v>2004</v>
      </c>
      <c r="M73" t="str">
        <f>IF(ISBLANK(D73), "brak danych",
IF(D73&lt;=Z1dod1!$B$2, Z1dod1!$C$2,
IF(D73&lt;=Z1dod1!$B$3, Z1dod1!$C$3,
IF(D73&lt;=Z1dod1!$B$4, Z1dod1!$C$4,
IF(D73&lt;=Z1dod1!$B$5, Z1dod1!$C$5,
IF(D73&lt;=Z1dod1!$B$6, Z1dod1!$C$6,
IF(D73&lt;=Z1dod1!$B$7, Z1dod1!$C$7,
IF(D73&lt;Z1dod1!$B$8, Z1dod1!$C$8,
"Dyrektor"))))))))</f>
        <v>staż_poł_etatu</v>
      </c>
      <c r="N73">
        <f>VLOOKUP(_xlfn.CONCAT(B73,C73),Z1dod1!$H$2:$I$207,2,FALSE)</f>
        <v>42</v>
      </c>
    </row>
    <row r="74" spans="1:14">
      <c r="A74">
        <v>73</v>
      </c>
      <c r="B74" s="16" t="s">
        <v>236</v>
      </c>
      <c r="C74" s="16" t="s">
        <v>202</v>
      </c>
      <c r="D74" s="18">
        <v>8.3970000000000002</v>
      </c>
      <c r="E74" s="16" t="s">
        <v>80</v>
      </c>
      <c r="F74" t="str">
        <f t="shared" si="6"/>
        <v>mała kwota</v>
      </c>
      <c r="G74" s="4" t="str">
        <f t="shared" si="7"/>
        <v>BRAK DATY</v>
      </c>
      <c r="I74" t="e">
        <f t="shared" si="8"/>
        <v>#NUM!</v>
      </c>
      <c r="J74" t="e">
        <f t="shared" si="9"/>
        <v>#NUM!</v>
      </c>
      <c r="K74" t="e">
        <f t="shared" si="10"/>
        <v>#NUM!</v>
      </c>
      <c r="L74" s="4" t="e">
        <f t="shared" si="11"/>
        <v>#NUM!</v>
      </c>
      <c r="M74" t="str">
        <f>IF(ISBLANK(D74), "brak danych",
IF(D74&lt;=Z1dod1!$B$2, Z1dod1!$C$2,
IF(D74&lt;=Z1dod1!$B$3, Z1dod1!$C$3,
IF(D74&lt;=Z1dod1!$B$4, Z1dod1!$C$4,
IF(D74&lt;=Z1dod1!$B$5, Z1dod1!$C$5,
IF(D74&lt;=Z1dod1!$B$6, Z1dod1!$C$6,
IF(D74&lt;=Z1dod1!$B$7, Z1dod1!$C$7,
IF(D74&lt;Z1dod1!$B$8, Z1dod1!$C$8,
"Dyrektor"))))))))</f>
        <v>staż_poł_etatu</v>
      </c>
      <c r="N74">
        <f>VLOOKUP(_xlfn.CONCAT(B74,C74),Z1dod1!$H$2:$I$207,2,FALSE)</f>
        <v>64</v>
      </c>
    </row>
    <row r="75" spans="1:14">
      <c r="A75">
        <v>74</v>
      </c>
      <c r="B75" s="16" t="s">
        <v>286</v>
      </c>
      <c r="C75" s="16" t="s">
        <v>200</v>
      </c>
      <c r="D75">
        <v>6865</v>
      </c>
      <c r="E75" s="3">
        <v>42414</v>
      </c>
      <c r="F75" t="str">
        <f t="shared" si="6"/>
        <v>chyba ok</v>
      </c>
      <c r="G75" s="4">
        <f t="shared" si="7"/>
        <v>42414</v>
      </c>
      <c r="I75">
        <f t="shared" si="8"/>
        <v>2016</v>
      </c>
      <c r="J75">
        <f t="shared" si="9"/>
        <v>2</v>
      </c>
      <c r="K75">
        <f t="shared" si="10"/>
        <v>14</v>
      </c>
      <c r="L75" s="4">
        <f t="shared" si="11"/>
        <v>42414</v>
      </c>
      <c r="M75" t="str">
        <f>IF(ISBLANK(D75), "brak danych",
IF(D75&lt;=Z1dod1!$B$2, Z1dod1!$C$2,
IF(D75&lt;=Z1dod1!$B$3, Z1dod1!$C$3,
IF(D75&lt;=Z1dod1!$B$4, Z1dod1!$C$4,
IF(D75&lt;=Z1dod1!$B$5, Z1dod1!$C$5,
IF(D75&lt;=Z1dod1!$B$6, Z1dod1!$C$6,
IF(D75&lt;=Z1dod1!$B$7, Z1dod1!$C$7,
IF(D75&lt;Z1dod1!$B$8, Z1dod1!$C$8,
"Dyrektor"))))))))</f>
        <v>kierownik_szczebla_2</v>
      </c>
      <c r="N75">
        <f>VLOOKUP(_xlfn.CONCAT(B75,C75),Z1dod1!$H$2:$I$207,2,FALSE)</f>
        <v>64</v>
      </c>
    </row>
    <row r="76" spans="1:14">
      <c r="A76">
        <v>75</v>
      </c>
      <c r="B76" s="16" t="s">
        <v>287</v>
      </c>
      <c r="C76" s="16" t="s">
        <v>264</v>
      </c>
      <c r="D76">
        <v>7660</v>
      </c>
      <c r="E76" s="3">
        <v>41741</v>
      </c>
      <c r="F76" t="str">
        <f t="shared" si="6"/>
        <v>chyba ok</v>
      </c>
      <c r="G76" s="4">
        <f t="shared" si="7"/>
        <v>41741</v>
      </c>
      <c r="I76">
        <f t="shared" si="8"/>
        <v>2014</v>
      </c>
      <c r="J76">
        <f t="shared" si="9"/>
        <v>4</v>
      </c>
      <c r="K76">
        <f t="shared" si="10"/>
        <v>12</v>
      </c>
      <c r="L76" s="4">
        <f t="shared" si="11"/>
        <v>41741</v>
      </c>
      <c r="M76" t="str">
        <f>IF(ISBLANK(D76), "brak danych",
IF(D76&lt;=Z1dod1!$B$2, Z1dod1!$C$2,
IF(D76&lt;=Z1dod1!$B$3, Z1dod1!$C$3,
IF(D76&lt;=Z1dod1!$B$4, Z1dod1!$C$4,
IF(D76&lt;=Z1dod1!$B$5, Z1dod1!$C$5,
IF(D76&lt;=Z1dod1!$B$6, Z1dod1!$C$6,
IF(D76&lt;=Z1dod1!$B$7, Z1dod1!$C$7,
IF(D76&lt;Z1dod1!$B$8, Z1dod1!$C$8,
"Dyrektor"))))))))</f>
        <v>kierownik_szczebla_2</v>
      </c>
      <c r="N76">
        <f>VLOOKUP(_xlfn.CONCAT(B76,C76),Z1dod1!$H$2:$I$207,2,FALSE)</f>
        <v>22</v>
      </c>
    </row>
    <row r="77" spans="1:14">
      <c r="A77">
        <v>76</v>
      </c>
      <c r="B77" s="16" t="s">
        <v>238</v>
      </c>
      <c r="C77" s="16" t="s">
        <v>199</v>
      </c>
      <c r="D77" s="18">
        <v>25702</v>
      </c>
      <c r="E77" s="16" t="s">
        <v>59</v>
      </c>
      <c r="F77" t="str">
        <f t="shared" si="6"/>
        <v>chyba ok</v>
      </c>
      <c r="G77" s="4">
        <f t="shared" si="7"/>
        <v>38130</v>
      </c>
      <c r="I77">
        <f t="shared" si="8"/>
        <v>2004</v>
      </c>
      <c r="J77">
        <f t="shared" si="9"/>
        <v>5</v>
      </c>
      <c r="K77">
        <f t="shared" si="10"/>
        <v>23</v>
      </c>
      <c r="L77" s="4">
        <f t="shared" si="11"/>
        <v>38130</v>
      </c>
      <c r="M77" t="str">
        <f>IF(ISBLANK(D77), "brak danych",
IF(D77&lt;=Z1dod1!$B$2, Z1dod1!$C$2,
IF(D77&lt;=Z1dod1!$B$3, Z1dod1!$C$3,
IF(D77&lt;=Z1dod1!$B$4, Z1dod1!$C$4,
IF(D77&lt;=Z1dod1!$B$5, Z1dod1!$C$5,
IF(D77&lt;=Z1dod1!$B$6, Z1dod1!$C$6,
IF(D77&lt;=Z1dod1!$B$7, Z1dod1!$C$7,
IF(D77&lt;Z1dod1!$B$8, Z1dod1!$C$8,
"Dyrektor"))))))))</f>
        <v>starszy_nad_szepraczami</v>
      </c>
      <c r="N77">
        <f>VLOOKUP(_xlfn.CONCAT(B77,C77),Z1dod1!$H$2:$I$207,2,FALSE)</f>
        <v>50</v>
      </c>
    </row>
    <row r="78" spans="1:14">
      <c r="A78">
        <v>77</v>
      </c>
      <c r="B78" s="16" t="s">
        <v>288</v>
      </c>
      <c r="C78" s="16" t="s">
        <v>197</v>
      </c>
      <c r="D78" s="18">
        <v>8.8539999999999992</v>
      </c>
      <c r="E78" s="16" t="s">
        <v>164</v>
      </c>
      <c r="F78" t="str">
        <f t="shared" si="6"/>
        <v>mała kwota</v>
      </c>
      <c r="G78" s="4">
        <f t="shared" si="7"/>
        <v>39894</v>
      </c>
      <c r="I78">
        <f t="shared" si="8"/>
        <v>2009</v>
      </c>
      <c r="J78">
        <f t="shared" si="9"/>
        <v>3</v>
      </c>
      <c r="K78">
        <f t="shared" si="10"/>
        <v>22</v>
      </c>
      <c r="L78" s="4">
        <f t="shared" si="11"/>
        <v>39894</v>
      </c>
      <c r="M78" t="str">
        <f>IF(ISBLANK(D78), "brak danych",
IF(D78&lt;=Z1dod1!$B$2, Z1dod1!$C$2,
IF(D78&lt;=Z1dod1!$B$3, Z1dod1!$C$3,
IF(D78&lt;=Z1dod1!$B$4, Z1dod1!$C$4,
IF(D78&lt;=Z1dod1!$B$5, Z1dod1!$C$5,
IF(D78&lt;=Z1dod1!$B$6, Z1dod1!$C$6,
IF(D78&lt;=Z1dod1!$B$7, Z1dod1!$C$7,
IF(D78&lt;Z1dod1!$B$8, Z1dod1!$C$8,
"Dyrektor"))))))))</f>
        <v>staż_poł_etatu</v>
      </c>
      <c r="N78">
        <f>VLOOKUP(_xlfn.CONCAT(B78,C78),Z1dod1!$H$2:$I$207,2,FALSE)</f>
        <v>54</v>
      </c>
    </row>
    <row r="79" spans="1:14">
      <c r="A79">
        <v>78</v>
      </c>
      <c r="B79" s="16" t="s">
        <v>289</v>
      </c>
      <c r="C79" s="16" t="s">
        <v>271</v>
      </c>
      <c r="D79" s="16">
        <v>7935.9</v>
      </c>
      <c r="E79" s="16" t="s">
        <v>154</v>
      </c>
      <c r="F79" t="str">
        <f t="shared" si="6"/>
        <v>chyba ok</v>
      </c>
      <c r="G79" s="4">
        <f t="shared" si="7"/>
        <v>38145</v>
      </c>
      <c r="I79">
        <f t="shared" si="8"/>
        <v>2004</v>
      </c>
      <c r="J79">
        <f t="shared" si="9"/>
        <v>6</v>
      </c>
      <c r="K79">
        <f t="shared" si="10"/>
        <v>7</v>
      </c>
      <c r="L79" s="4">
        <f t="shared" si="11"/>
        <v>38145</v>
      </c>
      <c r="M79" t="str">
        <f>IF(ISBLANK(D79), "brak danych",
IF(D79&lt;=Z1dod1!$B$2, Z1dod1!$C$2,
IF(D79&lt;=Z1dod1!$B$3, Z1dod1!$C$3,
IF(D79&lt;=Z1dod1!$B$4, Z1dod1!$C$4,
IF(D79&lt;=Z1dod1!$B$5, Z1dod1!$C$5,
IF(D79&lt;=Z1dod1!$B$6, Z1dod1!$C$6,
IF(D79&lt;=Z1dod1!$B$7, Z1dod1!$C$7,
IF(D79&lt;Z1dod1!$B$8, Z1dod1!$C$8,
"Dyrektor"))))))))</f>
        <v>kierownik_szczebla_2</v>
      </c>
      <c r="N79">
        <f>VLOOKUP(_xlfn.CONCAT(B79,C79),Z1dod1!$H$2:$I$207,2,FALSE)</f>
        <v>37</v>
      </c>
    </row>
    <row r="80" spans="1:14">
      <c r="A80">
        <v>79</v>
      </c>
      <c r="B80" s="16" t="s">
        <v>290</v>
      </c>
      <c r="C80" s="16" t="s">
        <v>291</v>
      </c>
      <c r="D80">
        <v>7390</v>
      </c>
      <c r="E80" s="3">
        <v>43501</v>
      </c>
      <c r="F80" t="str">
        <f t="shared" si="6"/>
        <v>chyba ok</v>
      </c>
      <c r="G80" s="4">
        <f t="shared" si="7"/>
        <v>43501</v>
      </c>
      <c r="I80">
        <f t="shared" si="8"/>
        <v>2019</v>
      </c>
      <c r="J80">
        <f t="shared" si="9"/>
        <v>2</v>
      </c>
      <c r="K80">
        <f t="shared" si="10"/>
        <v>5</v>
      </c>
      <c r="L80" s="4">
        <f t="shared" si="11"/>
        <v>43501</v>
      </c>
      <c r="M80" t="str">
        <f>IF(ISBLANK(D80), "brak danych",
IF(D80&lt;=Z1dod1!$B$2, Z1dod1!$C$2,
IF(D80&lt;=Z1dod1!$B$3, Z1dod1!$C$3,
IF(D80&lt;=Z1dod1!$B$4, Z1dod1!$C$4,
IF(D80&lt;=Z1dod1!$B$5, Z1dod1!$C$5,
IF(D80&lt;=Z1dod1!$B$6, Z1dod1!$C$6,
IF(D80&lt;=Z1dod1!$B$7, Z1dod1!$C$7,
IF(D80&lt;Z1dod1!$B$8, Z1dod1!$C$8,
"Dyrektor"))))))))</f>
        <v>kierownik_szczebla_2</v>
      </c>
      <c r="N80">
        <f>VLOOKUP(_xlfn.CONCAT(B80,C80),Z1dod1!$H$2:$I$207,2,FALSE)</f>
        <v>34</v>
      </c>
    </row>
    <row r="81" spans="1:14">
      <c r="A81">
        <v>80</v>
      </c>
      <c r="B81" t="s">
        <v>292</v>
      </c>
      <c r="C81" t="s">
        <v>232</v>
      </c>
      <c r="D81" s="18">
        <v>7.907</v>
      </c>
      <c r="E81" s="16" t="s">
        <v>172</v>
      </c>
      <c r="F81" t="str">
        <f t="shared" si="6"/>
        <v>mała kwota</v>
      </c>
      <c r="G81" s="4" t="str">
        <f t="shared" si="7"/>
        <v>BRAK DATY</v>
      </c>
      <c r="I81" t="e">
        <f t="shared" si="8"/>
        <v>#NUM!</v>
      </c>
      <c r="J81" t="e">
        <f t="shared" si="9"/>
        <v>#NUM!</v>
      </c>
      <c r="K81" t="e">
        <f t="shared" si="10"/>
        <v>#NUM!</v>
      </c>
      <c r="L81" s="4" t="e">
        <f t="shared" si="11"/>
        <v>#NUM!</v>
      </c>
      <c r="M81" t="str">
        <f>IF(ISBLANK(D81), "brak danych",
IF(D81&lt;=Z1dod1!$B$2, Z1dod1!$C$2,
IF(D81&lt;=Z1dod1!$B$3, Z1dod1!$C$3,
IF(D81&lt;=Z1dod1!$B$4, Z1dod1!$C$4,
IF(D81&lt;=Z1dod1!$B$5, Z1dod1!$C$5,
IF(D81&lt;=Z1dod1!$B$6, Z1dod1!$C$6,
IF(D81&lt;=Z1dod1!$B$7, Z1dod1!$C$7,
IF(D81&lt;Z1dod1!$B$8, Z1dod1!$C$8,
"Dyrektor"))))))))</f>
        <v>staż_poł_etatu</v>
      </c>
      <c r="N81">
        <f>VLOOKUP(_xlfn.CONCAT(B81,C81),Z1dod1!$H$2:$I$207,2,FALSE)</f>
        <v>49</v>
      </c>
    </row>
    <row r="82" spans="1:14">
      <c r="A82">
        <v>81</v>
      </c>
      <c r="B82" s="16" t="s">
        <v>293</v>
      </c>
      <c r="C82" s="16" t="s">
        <v>294</v>
      </c>
      <c r="D82">
        <v>2792</v>
      </c>
      <c r="E82" s="3">
        <v>36345</v>
      </c>
      <c r="F82" t="str">
        <f t="shared" si="6"/>
        <v>chyba ok</v>
      </c>
      <c r="G82" s="4">
        <f t="shared" si="7"/>
        <v>36345</v>
      </c>
      <c r="I82">
        <f t="shared" si="8"/>
        <v>1999</v>
      </c>
      <c r="J82">
        <f t="shared" si="9"/>
        <v>7</v>
      </c>
      <c r="K82">
        <f t="shared" si="10"/>
        <v>4</v>
      </c>
      <c r="L82" s="4">
        <f t="shared" si="11"/>
        <v>36345</v>
      </c>
      <c r="M82" t="str">
        <f>IF(ISBLANK(D82), "brak danych",
IF(D82&lt;=Z1dod1!$B$2, Z1dod1!$C$2,
IF(D82&lt;=Z1dod1!$B$3, Z1dod1!$C$3,
IF(D82&lt;=Z1dod1!$B$4, Z1dod1!$C$4,
IF(D82&lt;=Z1dod1!$B$5, Z1dod1!$C$5,
IF(D82&lt;=Z1dod1!$B$6, Z1dod1!$C$6,
IF(D82&lt;=Z1dod1!$B$7, Z1dod1!$C$7,
IF(D82&lt;Z1dod1!$B$8, Z1dod1!$C$8,
"Dyrektor"))))))))</f>
        <v>starszy_nad_sprzętem</v>
      </c>
      <c r="N82">
        <f>VLOOKUP(_xlfn.CONCAT(B82,C82),Z1dod1!$H$2:$I$207,2,FALSE)</f>
        <v>48</v>
      </c>
    </row>
    <row r="83" spans="1:14">
      <c r="A83">
        <v>82</v>
      </c>
      <c r="B83" s="16" t="s">
        <v>233</v>
      </c>
      <c r="C83" s="16" t="s">
        <v>234</v>
      </c>
      <c r="D83" s="16">
        <v>566.84</v>
      </c>
      <c r="E83" s="16" t="s">
        <v>61</v>
      </c>
      <c r="F83" t="str">
        <f t="shared" si="6"/>
        <v>mała kwota</v>
      </c>
      <c r="G83" s="4">
        <f t="shared" si="7"/>
        <v>40138</v>
      </c>
      <c r="I83">
        <f t="shared" si="8"/>
        <v>2009</v>
      </c>
      <c r="J83">
        <f t="shared" si="9"/>
        <v>11</v>
      </c>
      <c r="K83">
        <f t="shared" si="10"/>
        <v>21</v>
      </c>
      <c r="L83" s="4">
        <f t="shared" si="11"/>
        <v>40138</v>
      </c>
      <c r="M83" t="str">
        <f>IF(ISBLANK(D83), "brak danych",
IF(D83&lt;=Z1dod1!$B$2, Z1dod1!$C$2,
IF(D83&lt;=Z1dod1!$B$3, Z1dod1!$C$3,
IF(D83&lt;=Z1dod1!$B$4, Z1dod1!$C$4,
IF(D83&lt;=Z1dod1!$B$5, Z1dod1!$C$5,
IF(D83&lt;=Z1dod1!$B$6, Z1dod1!$C$6,
IF(D83&lt;=Z1dod1!$B$7, Z1dod1!$C$7,
IF(D83&lt;Z1dod1!$B$8, Z1dod1!$C$8,
"Dyrektor"))))))))</f>
        <v>staż_poł_etatu</v>
      </c>
      <c r="N83">
        <f>VLOOKUP(_xlfn.CONCAT(B83,C83),Z1dod1!$H$2:$I$207,2,FALSE)</f>
        <v>40</v>
      </c>
    </row>
    <row r="84" spans="1:14">
      <c r="A84">
        <v>83</v>
      </c>
      <c r="B84" s="16" t="s">
        <v>183</v>
      </c>
      <c r="C84" s="16" t="s">
        <v>200</v>
      </c>
      <c r="D84" s="16">
        <v>5849</v>
      </c>
      <c r="E84" s="16" t="s">
        <v>123</v>
      </c>
      <c r="F84" t="str">
        <f t="shared" si="6"/>
        <v>chyba ok</v>
      </c>
      <c r="G84" s="4" t="str">
        <f t="shared" si="7"/>
        <v>BRAK DATY</v>
      </c>
      <c r="I84" t="e">
        <f t="shared" si="8"/>
        <v>#NUM!</v>
      </c>
      <c r="J84" t="e">
        <f t="shared" si="9"/>
        <v>#NUM!</v>
      </c>
      <c r="K84" t="e">
        <f t="shared" si="10"/>
        <v>#NUM!</v>
      </c>
      <c r="L84" s="4" t="e">
        <f t="shared" si="11"/>
        <v>#NUM!</v>
      </c>
      <c r="M84" t="str">
        <f>IF(ISBLANK(D84), "brak danych",
IF(D84&lt;=Z1dod1!$B$2, Z1dod1!$C$2,
IF(D84&lt;=Z1dod1!$B$3, Z1dod1!$C$3,
IF(D84&lt;=Z1dod1!$B$4, Z1dod1!$C$4,
IF(D84&lt;=Z1dod1!$B$5, Z1dod1!$C$5,
IF(D84&lt;=Z1dod1!$B$6, Z1dod1!$C$6,
IF(D84&lt;=Z1dod1!$B$7, Z1dod1!$C$7,
IF(D84&lt;Z1dod1!$B$8, Z1dod1!$C$8,
"Dyrektor"))))))))</f>
        <v>kierownik_szczebla_2</v>
      </c>
      <c r="N84">
        <f>VLOOKUP(_xlfn.CONCAT(B84,C84),Z1dod1!$H$2:$I$207,2,FALSE)</f>
        <v>24</v>
      </c>
    </row>
    <row r="85" spans="1:14">
      <c r="A85">
        <v>84</v>
      </c>
      <c r="B85" s="16" t="s">
        <v>295</v>
      </c>
      <c r="C85" s="16" t="s">
        <v>271</v>
      </c>
      <c r="D85">
        <v>5049</v>
      </c>
      <c r="E85" s="3">
        <v>35853</v>
      </c>
      <c r="F85" t="str">
        <f t="shared" si="6"/>
        <v>chyba ok</v>
      </c>
      <c r="G85" s="4">
        <f t="shared" si="7"/>
        <v>35853</v>
      </c>
      <c r="I85">
        <f t="shared" si="8"/>
        <v>1998</v>
      </c>
      <c r="J85">
        <f t="shared" si="9"/>
        <v>2</v>
      </c>
      <c r="K85">
        <f t="shared" si="10"/>
        <v>27</v>
      </c>
      <c r="L85" s="4">
        <f t="shared" si="11"/>
        <v>35853</v>
      </c>
      <c r="M85" t="str">
        <f>IF(ISBLANK(D85), "brak danych",
IF(D85&lt;=Z1dod1!$B$2, Z1dod1!$C$2,
IF(D85&lt;=Z1dod1!$B$3, Z1dod1!$C$3,
IF(D85&lt;=Z1dod1!$B$4, Z1dod1!$C$4,
IF(D85&lt;=Z1dod1!$B$5, Z1dod1!$C$5,
IF(D85&lt;=Z1dod1!$B$6, Z1dod1!$C$6,
IF(D85&lt;=Z1dod1!$B$7, Z1dod1!$C$7,
IF(D85&lt;Z1dod1!$B$8, Z1dod1!$C$8,
"Dyrektor"))))))))</f>
        <v>kierownik_szczebla_1</v>
      </c>
      <c r="N85">
        <f>VLOOKUP(_xlfn.CONCAT(B85,C85),Z1dod1!$H$2:$I$207,2,FALSE)</f>
        <v>59</v>
      </c>
    </row>
    <row r="86" spans="1:14">
      <c r="A86">
        <v>85</v>
      </c>
      <c r="B86" s="16" t="s">
        <v>241</v>
      </c>
      <c r="C86" s="16" t="s">
        <v>232</v>
      </c>
      <c r="D86" s="18">
        <v>4.7409999999999997</v>
      </c>
      <c r="E86" s="16" t="s">
        <v>7</v>
      </c>
      <c r="F86" t="str">
        <f t="shared" si="6"/>
        <v>mała kwota</v>
      </c>
      <c r="G86" s="4">
        <f t="shared" si="7"/>
        <v>35237</v>
      </c>
      <c r="I86">
        <f t="shared" si="8"/>
        <v>1996</v>
      </c>
      <c r="J86">
        <f t="shared" si="9"/>
        <v>6</v>
      </c>
      <c r="K86">
        <f t="shared" si="10"/>
        <v>21</v>
      </c>
      <c r="L86" s="4">
        <f t="shared" si="11"/>
        <v>35237</v>
      </c>
      <c r="M86" t="str">
        <f>IF(ISBLANK(D86), "brak danych",
IF(D86&lt;=Z1dod1!$B$2, Z1dod1!$C$2,
IF(D86&lt;=Z1dod1!$B$3, Z1dod1!$C$3,
IF(D86&lt;=Z1dod1!$B$4, Z1dod1!$C$4,
IF(D86&lt;=Z1dod1!$B$5, Z1dod1!$C$5,
IF(D86&lt;=Z1dod1!$B$6, Z1dod1!$C$6,
IF(D86&lt;=Z1dod1!$B$7, Z1dod1!$C$7,
IF(D86&lt;Z1dod1!$B$8, Z1dod1!$C$8,
"Dyrektor"))))))))</f>
        <v>staż_poł_etatu</v>
      </c>
      <c r="N86">
        <f>VLOOKUP(_xlfn.CONCAT(B86,C86),Z1dod1!$H$2:$I$207,2,FALSE)</f>
        <v>40</v>
      </c>
    </row>
    <row r="87" spans="1:14">
      <c r="A87">
        <v>86</v>
      </c>
      <c r="B87" s="16" t="s">
        <v>296</v>
      </c>
      <c r="C87" s="16" t="s">
        <v>197</v>
      </c>
      <c r="D87">
        <v>7527</v>
      </c>
      <c r="E87" s="3">
        <v>43643</v>
      </c>
      <c r="F87" t="str">
        <f t="shared" si="6"/>
        <v>chyba ok</v>
      </c>
      <c r="G87" s="4">
        <f t="shared" si="7"/>
        <v>43643</v>
      </c>
      <c r="I87">
        <f t="shared" si="8"/>
        <v>2019</v>
      </c>
      <c r="J87">
        <f t="shared" si="9"/>
        <v>6</v>
      </c>
      <c r="K87">
        <f t="shared" si="10"/>
        <v>27</v>
      </c>
      <c r="L87" s="4">
        <f t="shared" si="11"/>
        <v>43643</v>
      </c>
      <c r="M87" t="str">
        <f>IF(ISBLANK(D87), "brak danych",
IF(D87&lt;=Z1dod1!$B$2, Z1dod1!$C$2,
IF(D87&lt;=Z1dod1!$B$3, Z1dod1!$C$3,
IF(D87&lt;=Z1dod1!$B$4, Z1dod1!$C$4,
IF(D87&lt;=Z1dod1!$B$5, Z1dod1!$C$5,
IF(D87&lt;=Z1dod1!$B$6, Z1dod1!$C$6,
IF(D87&lt;=Z1dod1!$B$7, Z1dod1!$C$7,
IF(D87&lt;Z1dod1!$B$8, Z1dod1!$C$8,
"Dyrektor"))))))))</f>
        <v>kierownik_szczebla_2</v>
      </c>
      <c r="N87">
        <f>VLOOKUP(_xlfn.CONCAT(B87,C87),Z1dod1!$H$2:$I$207,2,FALSE)</f>
        <v>40</v>
      </c>
    </row>
    <row r="88" spans="1:14">
      <c r="A88">
        <v>87</v>
      </c>
      <c r="B88" s="16" t="s">
        <v>297</v>
      </c>
      <c r="C88" s="16" t="s">
        <v>298</v>
      </c>
      <c r="D88">
        <v>4479</v>
      </c>
      <c r="E88" s="3">
        <v>41657</v>
      </c>
      <c r="F88" t="str">
        <f t="shared" si="6"/>
        <v>chyba ok</v>
      </c>
      <c r="G88" s="4">
        <f t="shared" si="7"/>
        <v>41657</v>
      </c>
      <c r="I88">
        <f t="shared" si="8"/>
        <v>2014</v>
      </c>
      <c r="J88">
        <f t="shared" si="9"/>
        <v>1</v>
      </c>
      <c r="K88">
        <f t="shared" si="10"/>
        <v>18</v>
      </c>
      <c r="L88" s="4">
        <f t="shared" si="11"/>
        <v>41657</v>
      </c>
      <c r="M88" t="str">
        <f>IF(ISBLANK(D88), "brak danych",
IF(D88&lt;=Z1dod1!$B$2, Z1dod1!$C$2,
IF(D88&lt;=Z1dod1!$B$3, Z1dod1!$C$3,
IF(D88&lt;=Z1dod1!$B$4, Z1dod1!$C$4,
IF(D88&lt;=Z1dod1!$B$5, Z1dod1!$C$5,
IF(D88&lt;=Z1dod1!$B$6, Z1dod1!$C$6,
IF(D88&lt;=Z1dod1!$B$7, Z1dod1!$C$7,
IF(D88&lt;Z1dod1!$B$8, Z1dod1!$C$8,
"Dyrektor"))))))))</f>
        <v>kierownik_szczebla_1</v>
      </c>
      <c r="N88">
        <f>VLOOKUP(_xlfn.CONCAT(B88,C88),Z1dod1!$H$2:$I$207,2,FALSE)</f>
        <v>41</v>
      </c>
    </row>
    <row r="89" spans="1:14">
      <c r="A89">
        <v>88</v>
      </c>
      <c r="B89" s="16" t="s">
        <v>184</v>
      </c>
      <c r="C89" s="16" t="s">
        <v>234</v>
      </c>
      <c r="D89" s="16">
        <v>3045.64</v>
      </c>
      <c r="E89" s="4">
        <v>36818</v>
      </c>
      <c r="F89" t="str">
        <f t="shared" si="6"/>
        <v>chyba ok</v>
      </c>
      <c r="G89" s="4">
        <f t="shared" si="7"/>
        <v>36818</v>
      </c>
      <c r="I89">
        <f t="shared" si="8"/>
        <v>2000</v>
      </c>
      <c r="J89">
        <f t="shared" si="9"/>
        <v>10</v>
      </c>
      <c r="K89">
        <f t="shared" si="10"/>
        <v>19</v>
      </c>
      <c r="L89" s="4">
        <f t="shared" si="11"/>
        <v>36818</v>
      </c>
      <c r="M89" t="str">
        <f>IF(ISBLANK(D89), "brak danych",
IF(D89&lt;=Z1dod1!$B$2, Z1dod1!$C$2,
IF(D89&lt;=Z1dod1!$B$3, Z1dod1!$C$3,
IF(D89&lt;=Z1dod1!$B$4, Z1dod1!$C$4,
IF(D89&lt;=Z1dod1!$B$5, Z1dod1!$C$5,
IF(D89&lt;=Z1dod1!$B$6, Z1dod1!$C$6,
IF(D89&lt;=Z1dod1!$B$7, Z1dod1!$C$7,
IF(D89&lt;Z1dod1!$B$8, Z1dod1!$C$8,
"Dyrektor"))))))))</f>
        <v>starszy_nad_sprzętem</v>
      </c>
      <c r="N89">
        <f>VLOOKUP(_xlfn.CONCAT(B89,C89),Z1dod1!$H$2:$I$207,2,FALSE)</f>
        <v>64</v>
      </c>
    </row>
    <row r="90" spans="1:14">
      <c r="A90">
        <v>89</v>
      </c>
      <c r="B90" s="16" t="s">
        <v>241</v>
      </c>
      <c r="C90" s="16" t="s">
        <v>201</v>
      </c>
      <c r="D90" s="16">
        <v>948.26</v>
      </c>
      <c r="E90" s="16" t="s">
        <v>17</v>
      </c>
      <c r="F90" t="str">
        <f t="shared" si="6"/>
        <v>mała kwota</v>
      </c>
      <c r="G90" s="4">
        <f t="shared" si="7"/>
        <v>35394</v>
      </c>
      <c r="I90">
        <f t="shared" si="8"/>
        <v>1996</v>
      </c>
      <c r="J90">
        <f t="shared" si="9"/>
        <v>11</v>
      </c>
      <c r="K90">
        <f t="shared" si="10"/>
        <v>25</v>
      </c>
      <c r="L90" s="4">
        <f t="shared" si="11"/>
        <v>35394</v>
      </c>
      <c r="M90" t="str">
        <f>IF(ISBLANK(D90), "brak danych",
IF(D90&lt;=Z1dod1!$B$2, Z1dod1!$C$2,
IF(D90&lt;=Z1dod1!$B$3, Z1dod1!$C$3,
IF(D90&lt;=Z1dod1!$B$4, Z1dod1!$C$4,
IF(D90&lt;=Z1dod1!$B$5, Z1dod1!$C$5,
IF(D90&lt;=Z1dod1!$B$6, Z1dod1!$C$6,
IF(D90&lt;=Z1dod1!$B$7, Z1dod1!$C$7,
IF(D90&lt;Z1dod1!$B$8, Z1dod1!$C$8,
"Dyrektor"))))))))</f>
        <v>staż_poł_etatu</v>
      </c>
      <c r="N90">
        <f>VLOOKUP(_xlfn.CONCAT(B90,C90),Z1dod1!$H$2:$I$207,2,FALSE)</f>
        <v>36</v>
      </c>
    </row>
    <row r="91" spans="1:14">
      <c r="A91">
        <v>90</v>
      </c>
      <c r="B91" s="16" t="s">
        <v>235</v>
      </c>
      <c r="C91" s="16" t="s">
        <v>239</v>
      </c>
      <c r="D91" s="18">
        <v>488646</v>
      </c>
      <c r="E91" s="16" t="s">
        <v>92</v>
      </c>
      <c r="F91" t="str">
        <f t="shared" si="6"/>
        <v>chyba ok</v>
      </c>
      <c r="G91" s="4" t="str">
        <f t="shared" si="7"/>
        <v>BRAK DATY</v>
      </c>
      <c r="I91" t="e">
        <f t="shared" si="8"/>
        <v>#VALUE!</v>
      </c>
      <c r="J91" t="e">
        <f t="shared" si="9"/>
        <v>#VALUE!</v>
      </c>
      <c r="K91" t="e">
        <f t="shared" si="10"/>
        <v>#VALUE!</v>
      </c>
      <c r="L91" s="4" t="e">
        <f t="shared" si="11"/>
        <v>#VALUE!</v>
      </c>
      <c r="M91" t="str">
        <f>IF(ISBLANK(D91), "brak danych",
IF(D91&lt;=Z1dod1!$B$2, Z1dod1!$C$2,
IF(D91&lt;=Z1dod1!$B$3, Z1dod1!$C$3,
IF(D91&lt;=Z1dod1!$B$4, Z1dod1!$C$4,
IF(D91&lt;=Z1dod1!$B$5, Z1dod1!$C$5,
IF(D91&lt;=Z1dod1!$B$6, Z1dod1!$C$6,
IF(D91&lt;=Z1dod1!$B$7, Z1dod1!$C$7,
IF(D91&lt;Z1dod1!$B$8, Z1dod1!$C$8,
"Dyrektor"))))))))</f>
        <v>starszy_nad_szepraczami</v>
      </c>
      <c r="N91">
        <f>VLOOKUP(_xlfn.CONCAT(B91,C91),Z1dod1!$H$2:$I$207,2,FALSE)</f>
        <v>28</v>
      </c>
    </row>
    <row r="92" spans="1:14">
      <c r="A92">
        <v>91</v>
      </c>
      <c r="B92" s="16" t="s">
        <v>292</v>
      </c>
      <c r="C92" s="16" t="s">
        <v>199</v>
      </c>
      <c r="D92">
        <v>2432</v>
      </c>
      <c r="E92" s="3">
        <v>35249</v>
      </c>
      <c r="F92" t="str">
        <f t="shared" si="6"/>
        <v>chyba ok</v>
      </c>
      <c r="G92" s="4">
        <f t="shared" si="7"/>
        <v>35249</v>
      </c>
      <c r="I92">
        <f t="shared" si="8"/>
        <v>1996</v>
      </c>
      <c r="J92">
        <f t="shared" si="9"/>
        <v>7</v>
      </c>
      <c r="K92">
        <f t="shared" si="10"/>
        <v>3</v>
      </c>
      <c r="L92" s="4">
        <f t="shared" si="11"/>
        <v>35249</v>
      </c>
      <c r="M92" t="str">
        <f>IF(ISBLANK(D92), "brak danych",
IF(D92&lt;=Z1dod1!$B$2, Z1dod1!$C$2,
IF(D92&lt;=Z1dod1!$B$3, Z1dod1!$C$3,
IF(D92&lt;=Z1dod1!$B$4, Z1dod1!$C$4,
IF(D92&lt;=Z1dod1!$B$5, Z1dod1!$C$5,
IF(D92&lt;=Z1dod1!$B$6, Z1dod1!$C$6,
IF(D92&lt;=Z1dod1!$B$7, Z1dod1!$C$7,
IF(D92&lt;Z1dod1!$B$8, Z1dod1!$C$8,
"Dyrektor"))))))))</f>
        <v>asystent</v>
      </c>
      <c r="N92">
        <f>VLOOKUP(_xlfn.CONCAT(B92,C92),Z1dod1!$H$2:$I$207,2,FALSE)</f>
        <v>50</v>
      </c>
    </row>
    <row r="93" spans="1:14">
      <c r="A93">
        <v>92</v>
      </c>
      <c r="B93" s="16" t="s">
        <v>299</v>
      </c>
      <c r="C93" s="16" t="s">
        <v>200</v>
      </c>
      <c r="D93">
        <v>8880</v>
      </c>
      <c r="E93" s="3">
        <v>38431</v>
      </c>
      <c r="F93" t="str">
        <f t="shared" si="6"/>
        <v>chyba ok</v>
      </c>
      <c r="G93" s="4">
        <f t="shared" si="7"/>
        <v>38431</v>
      </c>
      <c r="I93">
        <f t="shared" si="8"/>
        <v>2005</v>
      </c>
      <c r="J93">
        <f t="shared" si="9"/>
        <v>3</v>
      </c>
      <c r="K93">
        <f t="shared" si="10"/>
        <v>20</v>
      </c>
      <c r="L93" s="4">
        <f t="shared" si="11"/>
        <v>38431</v>
      </c>
      <c r="M93" t="str">
        <f>IF(ISBLANK(D93), "brak danych",
IF(D93&lt;=Z1dod1!$B$2, Z1dod1!$C$2,
IF(D93&lt;=Z1dod1!$B$3, Z1dod1!$C$3,
IF(D93&lt;=Z1dod1!$B$4, Z1dod1!$C$4,
IF(D93&lt;=Z1dod1!$B$5, Z1dod1!$C$5,
IF(D93&lt;=Z1dod1!$B$6, Z1dod1!$C$6,
IF(D93&lt;=Z1dod1!$B$7, Z1dod1!$C$7,
IF(D93&lt;Z1dod1!$B$8, Z1dod1!$C$8,
"Dyrektor"))))))))</f>
        <v>kierownik_szczebla_2</v>
      </c>
      <c r="N93">
        <f>VLOOKUP(_xlfn.CONCAT(B93,C93),Z1dod1!$H$2:$I$207,2,FALSE)</f>
        <v>62</v>
      </c>
    </row>
    <row r="94" spans="1:14">
      <c r="A94">
        <v>93</v>
      </c>
      <c r="B94" s="16" t="s">
        <v>235</v>
      </c>
      <c r="C94" s="16" t="s">
        <v>240</v>
      </c>
      <c r="D94" s="16">
        <v>7325</v>
      </c>
      <c r="E94" s="4">
        <v>44620</v>
      </c>
      <c r="F94" t="str">
        <f t="shared" si="6"/>
        <v>chyba ok</v>
      </c>
      <c r="G94" s="4">
        <f t="shared" si="7"/>
        <v>44620</v>
      </c>
      <c r="I94">
        <f t="shared" si="8"/>
        <v>2022</v>
      </c>
      <c r="J94">
        <f t="shared" si="9"/>
        <v>2</v>
      </c>
      <c r="K94">
        <f t="shared" si="10"/>
        <v>28</v>
      </c>
      <c r="L94" s="4">
        <f t="shared" si="11"/>
        <v>44620</v>
      </c>
      <c r="M94" t="str">
        <f>IF(ISBLANK(D94), "brak danych",
IF(D94&lt;=Z1dod1!$B$2, Z1dod1!$C$2,
IF(D94&lt;=Z1dod1!$B$3, Z1dod1!$C$3,
IF(D94&lt;=Z1dod1!$B$4, Z1dod1!$C$4,
IF(D94&lt;=Z1dod1!$B$5, Z1dod1!$C$5,
IF(D94&lt;=Z1dod1!$B$6, Z1dod1!$C$6,
IF(D94&lt;=Z1dod1!$B$7, Z1dod1!$C$7,
IF(D94&lt;Z1dod1!$B$8, Z1dod1!$C$8,
"Dyrektor"))))))))</f>
        <v>kierownik_szczebla_2</v>
      </c>
      <c r="N94">
        <f>VLOOKUP(_xlfn.CONCAT(B94,C94),Z1dod1!$H$2:$I$207,2,FALSE)</f>
        <v>27</v>
      </c>
    </row>
    <row r="95" spans="1:14">
      <c r="A95">
        <v>94</v>
      </c>
      <c r="B95" s="16" t="s">
        <v>300</v>
      </c>
      <c r="C95" s="16" t="s">
        <v>232</v>
      </c>
      <c r="D95">
        <v>4533</v>
      </c>
      <c r="E95" s="3">
        <v>37261</v>
      </c>
      <c r="F95" t="str">
        <f t="shared" si="6"/>
        <v>chyba ok</v>
      </c>
      <c r="G95" s="4">
        <f t="shared" si="7"/>
        <v>37261</v>
      </c>
      <c r="I95">
        <f t="shared" si="8"/>
        <v>2002</v>
      </c>
      <c r="J95">
        <f t="shared" si="9"/>
        <v>1</v>
      </c>
      <c r="K95">
        <f t="shared" si="10"/>
        <v>5</v>
      </c>
      <c r="L95" s="4">
        <f t="shared" si="11"/>
        <v>37261</v>
      </c>
      <c r="M95" t="str">
        <f>IF(ISBLANK(D95), "brak danych",
IF(D95&lt;=Z1dod1!$B$2, Z1dod1!$C$2,
IF(D95&lt;=Z1dod1!$B$3, Z1dod1!$C$3,
IF(D95&lt;=Z1dod1!$B$4, Z1dod1!$C$4,
IF(D95&lt;=Z1dod1!$B$5, Z1dod1!$C$5,
IF(D95&lt;=Z1dod1!$B$6, Z1dod1!$C$6,
IF(D95&lt;=Z1dod1!$B$7, Z1dod1!$C$7,
IF(D95&lt;Z1dod1!$B$8, Z1dod1!$C$8,
"Dyrektor"))))))))</f>
        <v>kierownik_szczebla_1</v>
      </c>
      <c r="N95">
        <f>VLOOKUP(_xlfn.CONCAT(B95,C95),Z1dod1!$H$2:$I$207,2,FALSE)</f>
        <v>45</v>
      </c>
    </row>
    <row r="96" spans="1:14">
      <c r="A96">
        <v>95</v>
      </c>
      <c r="B96" s="16" t="s">
        <v>277</v>
      </c>
      <c r="C96" s="16" t="s">
        <v>271</v>
      </c>
      <c r="D96">
        <v>4374</v>
      </c>
      <c r="E96" s="3">
        <v>42860</v>
      </c>
      <c r="F96" t="str">
        <f t="shared" si="6"/>
        <v>chyba ok</v>
      </c>
      <c r="G96" s="4">
        <f t="shared" si="7"/>
        <v>42860</v>
      </c>
      <c r="I96">
        <f t="shared" si="8"/>
        <v>2017</v>
      </c>
      <c r="J96">
        <f t="shared" si="9"/>
        <v>5</v>
      </c>
      <c r="K96">
        <f t="shared" si="10"/>
        <v>5</v>
      </c>
      <c r="L96" s="4">
        <f t="shared" si="11"/>
        <v>42860</v>
      </c>
      <c r="M96" t="str">
        <f>IF(ISBLANK(D96), "brak danych",
IF(D96&lt;=Z1dod1!$B$2, Z1dod1!$C$2,
IF(D96&lt;=Z1dod1!$B$3, Z1dod1!$C$3,
IF(D96&lt;=Z1dod1!$B$4, Z1dod1!$C$4,
IF(D96&lt;=Z1dod1!$B$5, Z1dod1!$C$5,
IF(D96&lt;=Z1dod1!$B$6, Z1dod1!$C$6,
IF(D96&lt;=Z1dod1!$B$7, Z1dod1!$C$7,
IF(D96&lt;Z1dod1!$B$8, Z1dod1!$C$8,
"Dyrektor"))))))))</f>
        <v>kierownik_szczebla_1</v>
      </c>
      <c r="N96">
        <f>VLOOKUP(_xlfn.CONCAT(B96,C96),Z1dod1!$H$2:$I$207,2,FALSE)</f>
        <v>41</v>
      </c>
    </row>
    <row r="97" spans="1:14">
      <c r="A97">
        <v>96</v>
      </c>
      <c r="B97" s="16" t="s">
        <v>237</v>
      </c>
      <c r="C97" s="16" t="s">
        <v>198</v>
      </c>
      <c r="D97" s="16"/>
      <c r="E97" s="16" t="s">
        <v>20</v>
      </c>
      <c r="F97" t="str">
        <f t="shared" si="6"/>
        <v>puste</v>
      </c>
      <c r="G97" s="4" t="str">
        <f t="shared" si="7"/>
        <v>BRAK DATY</v>
      </c>
      <c r="I97" t="e">
        <f t="shared" si="8"/>
        <v>#NUM!</v>
      </c>
      <c r="J97" t="e">
        <f t="shared" si="9"/>
        <v>#NUM!</v>
      </c>
      <c r="K97" t="e">
        <f t="shared" si="10"/>
        <v>#NUM!</v>
      </c>
      <c r="L97" s="4" t="e">
        <f t="shared" si="11"/>
        <v>#NUM!</v>
      </c>
      <c r="M97" t="str">
        <f>IF(ISBLANK(D97), "brak danych",
IF(D97&lt;=Z1dod1!$B$2, Z1dod1!$C$2,
IF(D97&lt;=Z1dod1!$B$3, Z1dod1!$C$3,
IF(D97&lt;=Z1dod1!$B$4, Z1dod1!$C$4,
IF(D97&lt;=Z1dod1!$B$5, Z1dod1!$C$5,
IF(D97&lt;=Z1dod1!$B$6, Z1dod1!$C$6,
IF(D97&lt;=Z1dod1!$B$7, Z1dod1!$C$7,
IF(D97&lt;Z1dod1!$B$8, Z1dod1!$C$8,
"Dyrektor"))))))))</f>
        <v>brak danych</v>
      </c>
      <c r="N97">
        <f>VLOOKUP(_xlfn.CONCAT(B97,C97),Z1dod1!$H$2:$I$207,2,FALSE)</f>
        <v>53</v>
      </c>
    </row>
    <row r="98" spans="1:14">
      <c r="A98">
        <v>97</v>
      </c>
      <c r="B98" s="16" t="s">
        <v>301</v>
      </c>
      <c r="C98" s="16" t="s">
        <v>199</v>
      </c>
      <c r="D98">
        <v>4535</v>
      </c>
      <c r="E98" s="3">
        <v>41220</v>
      </c>
      <c r="F98" t="str">
        <f t="shared" si="6"/>
        <v>chyba ok</v>
      </c>
      <c r="G98" s="4">
        <f t="shared" si="7"/>
        <v>41220</v>
      </c>
      <c r="I98">
        <f t="shared" si="8"/>
        <v>2012</v>
      </c>
      <c r="J98">
        <f t="shared" si="9"/>
        <v>11</v>
      </c>
      <c r="K98">
        <f t="shared" si="10"/>
        <v>7</v>
      </c>
      <c r="L98" s="4">
        <f t="shared" si="11"/>
        <v>41220</v>
      </c>
      <c r="M98" t="str">
        <f>IF(ISBLANK(D98), "brak danych",
IF(D98&lt;=Z1dod1!$B$2, Z1dod1!$C$2,
IF(D98&lt;=Z1dod1!$B$3, Z1dod1!$C$3,
IF(D98&lt;=Z1dod1!$B$4, Z1dod1!$C$4,
IF(D98&lt;=Z1dod1!$B$5, Z1dod1!$C$5,
IF(D98&lt;=Z1dod1!$B$6, Z1dod1!$C$6,
IF(D98&lt;=Z1dod1!$B$7, Z1dod1!$C$7,
IF(D98&lt;Z1dod1!$B$8, Z1dod1!$C$8,
"Dyrektor"))))))))</f>
        <v>kierownik_szczebla_1</v>
      </c>
      <c r="N98">
        <f>VLOOKUP(_xlfn.CONCAT(B98,C98),Z1dod1!$H$2:$I$207,2,FALSE)</f>
        <v>45</v>
      </c>
    </row>
    <row r="99" spans="1:14">
      <c r="A99">
        <v>98</v>
      </c>
      <c r="B99" s="16" t="s">
        <v>233</v>
      </c>
      <c r="C99" s="16" t="s">
        <v>198</v>
      </c>
      <c r="D99" s="16"/>
      <c r="E99" s="16" t="s">
        <v>67</v>
      </c>
      <c r="F99" t="str">
        <f t="shared" si="6"/>
        <v>puste</v>
      </c>
      <c r="G99" s="4" t="str">
        <f t="shared" si="7"/>
        <v>BRAK DATY</v>
      </c>
      <c r="I99" t="e">
        <f t="shared" si="8"/>
        <v>#VALUE!</v>
      </c>
      <c r="J99" t="e">
        <f t="shared" si="9"/>
        <v>#VALUE!</v>
      </c>
      <c r="K99" t="e">
        <f t="shared" si="10"/>
        <v>#VALUE!</v>
      </c>
      <c r="L99" s="4" t="e">
        <f t="shared" si="11"/>
        <v>#VALUE!</v>
      </c>
      <c r="M99" t="str">
        <f>IF(ISBLANK(D99), "brak danych",
IF(D99&lt;=Z1dod1!$B$2, Z1dod1!$C$2,
IF(D99&lt;=Z1dod1!$B$3, Z1dod1!$C$3,
IF(D99&lt;=Z1dod1!$B$4, Z1dod1!$C$4,
IF(D99&lt;=Z1dod1!$B$5, Z1dod1!$C$5,
IF(D99&lt;=Z1dod1!$B$6, Z1dod1!$C$6,
IF(D99&lt;=Z1dod1!$B$7, Z1dod1!$C$7,
IF(D99&lt;Z1dod1!$B$8, Z1dod1!$C$8,
"Dyrektor"))))))))</f>
        <v>brak danych</v>
      </c>
      <c r="N99">
        <f>VLOOKUP(_xlfn.CONCAT(B99,C99),Z1dod1!$H$2:$I$207,2,FALSE)</f>
        <v>23</v>
      </c>
    </row>
    <row r="100" spans="1:14">
      <c r="A100">
        <v>99</v>
      </c>
      <c r="B100" s="16" t="s">
        <v>302</v>
      </c>
      <c r="C100" s="16" t="s">
        <v>291</v>
      </c>
      <c r="D100" s="18">
        <v>4.78</v>
      </c>
      <c r="E100" s="16"/>
      <c r="F100" t="str">
        <f t="shared" si="6"/>
        <v>mała kwota</v>
      </c>
      <c r="G100" s="4" t="str">
        <f t="shared" si="7"/>
        <v>BRAK DATY</v>
      </c>
      <c r="I100">
        <f t="shared" si="8"/>
        <v>1900</v>
      </c>
      <c r="J100">
        <f t="shared" si="9"/>
        <v>1</v>
      </c>
      <c r="K100">
        <f t="shared" si="10"/>
        <v>0</v>
      </c>
      <c r="L100" s="4">
        <f t="shared" si="11"/>
        <v>0</v>
      </c>
      <c r="M100" t="str">
        <f>IF(ISBLANK(D100), "brak danych",
IF(D100&lt;=Z1dod1!$B$2, Z1dod1!$C$2,
IF(D100&lt;=Z1dod1!$B$3, Z1dod1!$C$3,
IF(D100&lt;=Z1dod1!$B$4, Z1dod1!$C$4,
IF(D100&lt;=Z1dod1!$B$5, Z1dod1!$C$5,
IF(D100&lt;=Z1dod1!$B$6, Z1dod1!$C$6,
IF(D100&lt;=Z1dod1!$B$7, Z1dod1!$C$7,
IF(D100&lt;Z1dod1!$B$8, Z1dod1!$C$8,
"Dyrektor"))))))))</f>
        <v>staż_poł_etatu</v>
      </c>
      <c r="N100">
        <f>VLOOKUP(_xlfn.CONCAT(B100,C100),Z1dod1!$H$2:$I$207,2,FALSE)</f>
        <v>52</v>
      </c>
    </row>
    <row r="101" spans="1:14">
      <c r="A101">
        <v>100</v>
      </c>
      <c r="B101" s="16" t="s">
        <v>196</v>
      </c>
      <c r="C101" s="16" t="s">
        <v>200</v>
      </c>
      <c r="D101" s="16">
        <v>5482</v>
      </c>
      <c r="E101" s="16" t="s">
        <v>36</v>
      </c>
      <c r="F101" t="str">
        <f t="shared" si="6"/>
        <v>chyba ok</v>
      </c>
      <c r="G101" s="4">
        <f t="shared" si="7"/>
        <v>1992</v>
      </c>
      <c r="I101">
        <f t="shared" si="8"/>
        <v>1905</v>
      </c>
      <c r="J101">
        <f t="shared" si="9"/>
        <v>6</v>
      </c>
      <c r="K101">
        <f t="shared" si="10"/>
        <v>14</v>
      </c>
      <c r="L101" s="4">
        <f t="shared" si="11"/>
        <v>1992</v>
      </c>
      <c r="M101" t="str">
        <f>IF(ISBLANK(D101), "brak danych",
IF(D101&lt;=Z1dod1!$B$2, Z1dod1!$C$2,
IF(D101&lt;=Z1dod1!$B$3, Z1dod1!$C$3,
IF(D101&lt;=Z1dod1!$B$4, Z1dod1!$C$4,
IF(D101&lt;=Z1dod1!$B$5, Z1dod1!$C$5,
IF(D101&lt;=Z1dod1!$B$6, Z1dod1!$C$6,
IF(D101&lt;=Z1dod1!$B$7, Z1dod1!$C$7,
IF(D101&lt;Z1dod1!$B$8, Z1dod1!$C$8,
"Dyrektor"))))))))</f>
        <v>kierownik_szczebla_1</v>
      </c>
      <c r="N101">
        <f>VLOOKUP(_xlfn.CONCAT(B101,C101),Z1dod1!$H$2:$I$207,2,FALSE)</f>
        <v>48</v>
      </c>
    </row>
    <row r="102" spans="1:14">
      <c r="A102">
        <v>101</v>
      </c>
      <c r="B102" s="16" t="s">
        <v>185</v>
      </c>
      <c r="C102" s="16" t="s">
        <v>199</v>
      </c>
      <c r="D102">
        <v>5748</v>
      </c>
      <c r="E102" s="3">
        <v>43603</v>
      </c>
      <c r="F102" t="str">
        <f t="shared" si="6"/>
        <v>chyba ok</v>
      </c>
      <c r="G102" s="4">
        <f t="shared" si="7"/>
        <v>43603</v>
      </c>
      <c r="I102">
        <f t="shared" si="8"/>
        <v>2019</v>
      </c>
      <c r="J102">
        <f t="shared" si="9"/>
        <v>5</v>
      </c>
      <c r="K102">
        <f t="shared" si="10"/>
        <v>18</v>
      </c>
      <c r="L102" s="4">
        <f t="shared" si="11"/>
        <v>43603</v>
      </c>
      <c r="M102" t="str">
        <f>IF(ISBLANK(D102), "brak danych",
IF(D102&lt;=Z1dod1!$B$2, Z1dod1!$C$2,
IF(D102&lt;=Z1dod1!$B$3, Z1dod1!$C$3,
IF(D102&lt;=Z1dod1!$B$4, Z1dod1!$C$4,
IF(D102&lt;=Z1dod1!$B$5, Z1dod1!$C$5,
IF(D102&lt;=Z1dod1!$B$6, Z1dod1!$C$6,
IF(D102&lt;=Z1dod1!$B$7, Z1dod1!$C$7,
IF(D102&lt;Z1dod1!$B$8, Z1dod1!$C$8,
"Dyrektor"))))))))</f>
        <v>kierownik_szczebla_2</v>
      </c>
      <c r="N102">
        <f>VLOOKUP(_xlfn.CONCAT(B102,C102),Z1dod1!$H$2:$I$207,2,FALSE)</f>
        <v>49</v>
      </c>
    </row>
    <row r="103" spans="1:14">
      <c r="A103">
        <v>102</v>
      </c>
      <c r="B103" s="16" t="s">
        <v>303</v>
      </c>
      <c r="C103" s="16" t="s">
        <v>239</v>
      </c>
      <c r="D103">
        <v>6475</v>
      </c>
      <c r="E103" s="3">
        <v>37441</v>
      </c>
      <c r="F103" t="str">
        <f t="shared" si="6"/>
        <v>chyba ok</v>
      </c>
      <c r="G103" s="4">
        <f t="shared" si="7"/>
        <v>37441</v>
      </c>
      <c r="I103">
        <f t="shared" si="8"/>
        <v>2002</v>
      </c>
      <c r="J103">
        <f t="shared" si="9"/>
        <v>7</v>
      </c>
      <c r="K103">
        <f t="shared" si="10"/>
        <v>4</v>
      </c>
      <c r="L103" s="4">
        <f t="shared" si="11"/>
        <v>37441</v>
      </c>
      <c r="M103" t="str">
        <f>IF(ISBLANK(D103), "brak danych",
IF(D103&lt;=Z1dod1!$B$2, Z1dod1!$C$2,
IF(D103&lt;=Z1dod1!$B$3, Z1dod1!$C$3,
IF(D103&lt;=Z1dod1!$B$4, Z1dod1!$C$4,
IF(D103&lt;=Z1dod1!$B$5, Z1dod1!$C$5,
IF(D103&lt;=Z1dod1!$B$6, Z1dod1!$C$6,
IF(D103&lt;=Z1dod1!$B$7, Z1dod1!$C$7,
IF(D103&lt;Z1dod1!$B$8, Z1dod1!$C$8,
"Dyrektor"))))))))</f>
        <v>kierownik_szczebla_2</v>
      </c>
      <c r="N103">
        <f>VLOOKUP(_xlfn.CONCAT(B103,C103),Z1dod1!$H$2:$I$207,2,FALSE)</f>
        <v>56</v>
      </c>
    </row>
    <row r="104" spans="1:14">
      <c r="A104">
        <v>103</v>
      </c>
      <c r="B104" s="16" t="s">
        <v>238</v>
      </c>
      <c r="C104" s="16" t="s">
        <v>200</v>
      </c>
      <c r="D104" s="16">
        <v>8276</v>
      </c>
      <c r="E104" t="s">
        <v>252</v>
      </c>
      <c r="F104" t="str">
        <f t="shared" si="6"/>
        <v>chyba ok</v>
      </c>
      <c r="G104" s="4" t="str">
        <f t="shared" si="7"/>
        <v>BRAK DATY</v>
      </c>
      <c r="I104" t="e">
        <f t="shared" si="8"/>
        <v>#VALUE!</v>
      </c>
      <c r="J104" t="e">
        <f t="shared" si="9"/>
        <v>#VALUE!</v>
      </c>
      <c r="K104" t="e">
        <f t="shared" si="10"/>
        <v>#VALUE!</v>
      </c>
      <c r="L104" s="4" t="e">
        <f t="shared" si="11"/>
        <v>#VALUE!</v>
      </c>
      <c r="M104" t="str">
        <f>IF(ISBLANK(D104), "brak danych",
IF(D104&lt;=Z1dod1!$B$2, Z1dod1!$C$2,
IF(D104&lt;=Z1dod1!$B$3, Z1dod1!$C$3,
IF(D104&lt;=Z1dod1!$B$4, Z1dod1!$C$4,
IF(D104&lt;=Z1dod1!$B$5, Z1dod1!$C$5,
IF(D104&lt;=Z1dod1!$B$6, Z1dod1!$C$6,
IF(D104&lt;=Z1dod1!$B$7, Z1dod1!$C$7,
IF(D104&lt;Z1dod1!$B$8, Z1dod1!$C$8,
"Dyrektor"))))))))</f>
        <v>kierownik_szczebla_2</v>
      </c>
      <c r="N104">
        <f>VLOOKUP(_xlfn.CONCAT(B104,C104),Z1dod1!$H$2:$I$207,2,FALSE)</f>
        <v>47</v>
      </c>
    </row>
    <row r="105" spans="1:14">
      <c r="A105">
        <v>104</v>
      </c>
      <c r="B105" s="16" t="s">
        <v>304</v>
      </c>
      <c r="C105" s="16" t="s">
        <v>264</v>
      </c>
      <c r="D105">
        <v>4303</v>
      </c>
      <c r="E105" s="3">
        <v>40175</v>
      </c>
      <c r="F105" t="str">
        <f t="shared" si="6"/>
        <v>chyba ok</v>
      </c>
      <c r="G105" s="4">
        <f t="shared" si="7"/>
        <v>40175</v>
      </c>
      <c r="I105">
        <f t="shared" si="8"/>
        <v>2009</v>
      </c>
      <c r="J105">
        <f t="shared" si="9"/>
        <v>12</v>
      </c>
      <c r="K105">
        <f t="shared" si="10"/>
        <v>28</v>
      </c>
      <c r="L105" s="4">
        <f t="shared" si="11"/>
        <v>40175</v>
      </c>
      <c r="M105" t="str">
        <f>IF(ISBLANK(D105), "brak danych",
IF(D105&lt;=Z1dod1!$B$2, Z1dod1!$C$2,
IF(D105&lt;=Z1dod1!$B$3, Z1dod1!$C$3,
IF(D105&lt;=Z1dod1!$B$4, Z1dod1!$C$4,
IF(D105&lt;=Z1dod1!$B$5, Z1dod1!$C$5,
IF(D105&lt;=Z1dod1!$B$6, Z1dod1!$C$6,
IF(D105&lt;=Z1dod1!$B$7, Z1dod1!$C$7,
IF(D105&lt;Z1dod1!$B$8, Z1dod1!$C$8,
"Dyrektor"))))))))</f>
        <v>kierownik_szczebla_1</v>
      </c>
      <c r="N105">
        <f>VLOOKUP(_xlfn.CONCAT(B105,C105),Z1dod1!$H$2:$I$207,2,FALSE)</f>
        <v>50</v>
      </c>
    </row>
    <row r="106" spans="1:14">
      <c r="A106">
        <v>105</v>
      </c>
      <c r="B106" s="16" t="s">
        <v>237</v>
      </c>
      <c r="C106" s="16" t="s">
        <v>240</v>
      </c>
      <c r="D106" s="16">
        <v>4165</v>
      </c>
      <c r="E106" s="16"/>
      <c r="F106" t="str">
        <f t="shared" si="6"/>
        <v>chyba ok</v>
      </c>
      <c r="G106" s="4" t="str">
        <f t="shared" si="7"/>
        <v>BRAK DATY</v>
      </c>
      <c r="I106">
        <f t="shared" si="8"/>
        <v>1900</v>
      </c>
      <c r="J106">
        <f t="shared" si="9"/>
        <v>1</v>
      </c>
      <c r="K106">
        <f t="shared" si="10"/>
        <v>0</v>
      </c>
      <c r="L106" s="4">
        <f t="shared" si="11"/>
        <v>0</v>
      </c>
      <c r="M106" t="str">
        <f>IF(ISBLANK(D106), "brak danych",
IF(D106&lt;=Z1dod1!$B$2, Z1dod1!$C$2,
IF(D106&lt;=Z1dod1!$B$3, Z1dod1!$C$3,
IF(D106&lt;=Z1dod1!$B$4, Z1dod1!$C$4,
IF(D106&lt;=Z1dod1!$B$5, Z1dod1!$C$5,
IF(D106&lt;=Z1dod1!$B$6, Z1dod1!$C$6,
IF(D106&lt;=Z1dod1!$B$7, Z1dod1!$C$7,
IF(D106&lt;Z1dod1!$B$8, Z1dod1!$C$8,
"Dyrektor"))))))))</f>
        <v>kierownik_szczebla_1</v>
      </c>
      <c r="N106">
        <f>VLOOKUP(_xlfn.CONCAT(B106,C106),Z1dod1!$H$2:$I$207,2,FALSE)</f>
        <v>45</v>
      </c>
    </row>
    <row r="107" spans="1:14">
      <c r="A107">
        <v>106</v>
      </c>
      <c r="B107" s="16" t="s">
        <v>305</v>
      </c>
      <c r="C107" s="16" t="s">
        <v>198</v>
      </c>
      <c r="F107" t="str">
        <f t="shared" si="6"/>
        <v>puste</v>
      </c>
      <c r="G107" s="4" t="str">
        <f t="shared" si="7"/>
        <v>BRAK DATY</v>
      </c>
      <c r="I107">
        <f t="shared" si="8"/>
        <v>1900</v>
      </c>
      <c r="J107">
        <f t="shared" si="9"/>
        <v>1</v>
      </c>
      <c r="K107">
        <f t="shared" si="10"/>
        <v>0</v>
      </c>
      <c r="L107" s="4">
        <f t="shared" si="11"/>
        <v>0</v>
      </c>
      <c r="M107" t="str">
        <f>IF(ISBLANK(D107), "brak danych",
IF(D107&lt;=Z1dod1!$B$2, Z1dod1!$C$2,
IF(D107&lt;=Z1dod1!$B$3, Z1dod1!$C$3,
IF(D107&lt;=Z1dod1!$B$4, Z1dod1!$C$4,
IF(D107&lt;=Z1dod1!$B$5, Z1dod1!$C$5,
IF(D107&lt;=Z1dod1!$B$6, Z1dod1!$C$6,
IF(D107&lt;=Z1dod1!$B$7, Z1dod1!$C$7,
IF(D107&lt;Z1dod1!$B$8, Z1dod1!$C$8,
"Dyrektor"))))))))</f>
        <v>brak danych</v>
      </c>
      <c r="N107">
        <f>VLOOKUP(_xlfn.CONCAT(B107,C107),Z1dod1!$H$2:$I$207,2,FALSE)</f>
        <v>47</v>
      </c>
    </row>
    <row r="108" spans="1:14">
      <c r="A108">
        <v>107</v>
      </c>
      <c r="B108" s="16" t="s">
        <v>306</v>
      </c>
      <c r="C108" s="16" t="s">
        <v>267</v>
      </c>
      <c r="D108">
        <v>2034</v>
      </c>
      <c r="E108" s="3">
        <v>44051</v>
      </c>
      <c r="F108" t="str">
        <f t="shared" si="6"/>
        <v>chyba ok</v>
      </c>
      <c r="G108" s="4">
        <f t="shared" si="7"/>
        <v>44051</v>
      </c>
      <c r="I108">
        <f t="shared" si="8"/>
        <v>2020</v>
      </c>
      <c r="J108">
        <f t="shared" si="9"/>
        <v>8</v>
      </c>
      <c r="K108">
        <f t="shared" si="10"/>
        <v>8</v>
      </c>
      <c r="L108" s="4">
        <f t="shared" si="11"/>
        <v>44051</v>
      </c>
      <c r="M108" t="str">
        <f>IF(ISBLANK(D108), "brak danych",
IF(D108&lt;=Z1dod1!$B$2, Z1dod1!$C$2,
IF(D108&lt;=Z1dod1!$B$3, Z1dod1!$C$3,
IF(D108&lt;=Z1dod1!$B$4, Z1dod1!$C$4,
IF(D108&lt;=Z1dod1!$B$5, Z1dod1!$C$5,
IF(D108&lt;=Z1dod1!$B$6, Z1dod1!$C$6,
IF(D108&lt;=Z1dod1!$B$7, Z1dod1!$C$7,
IF(D108&lt;Z1dod1!$B$8, Z1dod1!$C$8,
"Dyrektor"))))))))</f>
        <v>asystent</v>
      </c>
      <c r="N108">
        <f>VLOOKUP(_xlfn.CONCAT(B108,C108),Z1dod1!$H$2:$I$207,2,FALSE)</f>
        <v>56</v>
      </c>
    </row>
    <row r="109" spans="1:14">
      <c r="A109">
        <v>108</v>
      </c>
      <c r="B109" s="16" t="s">
        <v>307</v>
      </c>
      <c r="C109" s="16" t="s">
        <v>294</v>
      </c>
      <c r="D109">
        <v>1684</v>
      </c>
      <c r="E109" s="3">
        <v>35263</v>
      </c>
      <c r="F109" t="str">
        <f t="shared" si="6"/>
        <v>mała kwota</v>
      </c>
      <c r="G109" s="4">
        <f t="shared" si="7"/>
        <v>35263</v>
      </c>
      <c r="I109">
        <f t="shared" si="8"/>
        <v>1996</v>
      </c>
      <c r="J109">
        <f t="shared" si="9"/>
        <v>7</v>
      </c>
      <c r="K109">
        <f t="shared" si="10"/>
        <v>17</v>
      </c>
      <c r="L109" s="4">
        <f t="shared" si="11"/>
        <v>35263</v>
      </c>
      <c r="M109" t="str">
        <f>IF(ISBLANK(D109), "brak danych",
IF(D109&lt;=Z1dod1!$B$2, Z1dod1!$C$2,
IF(D109&lt;=Z1dod1!$B$3, Z1dod1!$C$3,
IF(D109&lt;=Z1dod1!$B$4, Z1dod1!$C$4,
IF(D109&lt;=Z1dod1!$B$5, Z1dod1!$C$5,
IF(D109&lt;=Z1dod1!$B$6, Z1dod1!$C$6,
IF(D109&lt;=Z1dod1!$B$7, Z1dod1!$C$7,
IF(D109&lt;Z1dod1!$B$8, Z1dod1!$C$8,
"Dyrektor"))))))))</f>
        <v>asystent</v>
      </c>
      <c r="N109">
        <f>VLOOKUP(_xlfn.CONCAT(B109,C109),Z1dod1!$H$2:$I$207,2,FALSE)</f>
        <v>38</v>
      </c>
    </row>
    <row r="110" spans="1:14">
      <c r="A110">
        <v>109</v>
      </c>
      <c r="B110" s="16" t="s">
        <v>278</v>
      </c>
      <c r="C110" s="16" t="s">
        <v>240</v>
      </c>
      <c r="D110" s="18">
        <v>5.9779999999999998</v>
      </c>
      <c r="E110" s="16" t="s">
        <v>157</v>
      </c>
      <c r="F110" t="str">
        <f t="shared" si="6"/>
        <v>mała kwota</v>
      </c>
      <c r="G110" s="4" t="str">
        <f t="shared" si="7"/>
        <v>BRAK DATY</v>
      </c>
      <c r="I110" t="e">
        <f t="shared" si="8"/>
        <v>#NUM!</v>
      </c>
      <c r="J110" t="e">
        <f t="shared" si="9"/>
        <v>#NUM!</v>
      </c>
      <c r="K110" t="e">
        <f t="shared" si="10"/>
        <v>#NUM!</v>
      </c>
      <c r="L110" s="4" t="e">
        <f t="shared" si="11"/>
        <v>#NUM!</v>
      </c>
      <c r="M110" t="str">
        <f>IF(ISBLANK(D110), "brak danych",
IF(D110&lt;=Z1dod1!$B$2, Z1dod1!$C$2,
IF(D110&lt;=Z1dod1!$B$3, Z1dod1!$C$3,
IF(D110&lt;=Z1dod1!$B$4, Z1dod1!$C$4,
IF(D110&lt;=Z1dod1!$B$5, Z1dod1!$C$5,
IF(D110&lt;=Z1dod1!$B$6, Z1dod1!$C$6,
IF(D110&lt;=Z1dod1!$B$7, Z1dod1!$C$7,
IF(D110&lt;Z1dod1!$B$8, Z1dod1!$C$8,
"Dyrektor"))))))))</f>
        <v>staż_poł_etatu</v>
      </c>
      <c r="N110">
        <f>VLOOKUP(_xlfn.CONCAT(B110,C110),Z1dod1!$H$2:$I$207,2,FALSE)</f>
        <v>46</v>
      </c>
    </row>
    <row r="111" spans="1:14">
      <c r="A111">
        <v>110</v>
      </c>
      <c r="B111" s="16" t="s">
        <v>288</v>
      </c>
      <c r="C111" s="16" t="s">
        <v>239</v>
      </c>
      <c r="D111">
        <v>6177</v>
      </c>
      <c r="E111" s="3">
        <v>36647</v>
      </c>
      <c r="F111" t="str">
        <f t="shared" si="6"/>
        <v>chyba ok</v>
      </c>
      <c r="G111" s="4">
        <f t="shared" si="7"/>
        <v>36647</v>
      </c>
      <c r="I111">
        <f t="shared" si="8"/>
        <v>2000</v>
      </c>
      <c r="J111">
        <f t="shared" si="9"/>
        <v>5</v>
      </c>
      <c r="K111">
        <f t="shared" si="10"/>
        <v>1</v>
      </c>
      <c r="L111" s="4">
        <f t="shared" si="11"/>
        <v>36647</v>
      </c>
      <c r="M111" t="str">
        <f>IF(ISBLANK(D111), "brak danych",
IF(D111&lt;=Z1dod1!$B$2, Z1dod1!$C$2,
IF(D111&lt;=Z1dod1!$B$3, Z1dod1!$C$3,
IF(D111&lt;=Z1dod1!$B$4, Z1dod1!$C$4,
IF(D111&lt;=Z1dod1!$B$5, Z1dod1!$C$5,
IF(D111&lt;=Z1dod1!$B$6, Z1dod1!$C$6,
IF(D111&lt;=Z1dod1!$B$7, Z1dod1!$C$7,
IF(D111&lt;Z1dod1!$B$8, Z1dod1!$C$8,
"Dyrektor"))))))))</f>
        <v>kierownik_szczebla_2</v>
      </c>
      <c r="N111">
        <f>VLOOKUP(_xlfn.CONCAT(B111,C111),Z1dod1!$H$2:$I$207,2,FALSE)</f>
        <v>38</v>
      </c>
    </row>
    <row r="112" spans="1:14">
      <c r="A112">
        <v>111</v>
      </c>
      <c r="B112" s="16" t="s">
        <v>308</v>
      </c>
      <c r="C112" s="16" t="s">
        <v>199</v>
      </c>
      <c r="D112">
        <v>4605</v>
      </c>
      <c r="E112" s="3">
        <v>41063</v>
      </c>
      <c r="F112" t="str">
        <f t="shared" si="6"/>
        <v>chyba ok</v>
      </c>
      <c r="G112" s="4">
        <f t="shared" si="7"/>
        <v>41063</v>
      </c>
      <c r="I112">
        <f t="shared" si="8"/>
        <v>2012</v>
      </c>
      <c r="J112">
        <f t="shared" si="9"/>
        <v>6</v>
      </c>
      <c r="K112">
        <f t="shared" si="10"/>
        <v>3</v>
      </c>
      <c r="L112" s="4">
        <f t="shared" si="11"/>
        <v>41063</v>
      </c>
      <c r="M112" t="str">
        <f>IF(ISBLANK(D112), "brak danych",
IF(D112&lt;=Z1dod1!$B$2, Z1dod1!$C$2,
IF(D112&lt;=Z1dod1!$B$3, Z1dod1!$C$3,
IF(D112&lt;=Z1dod1!$B$4, Z1dod1!$C$4,
IF(D112&lt;=Z1dod1!$B$5, Z1dod1!$C$5,
IF(D112&lt;=Z1dod1!$B$6, Z1dod1!$C$6,
IF(D112&lt;=Z1dod1!$B$7, Z1dod1!$C$7,
IF(D112&lt;Z1dod1!$B$8, Z1dod1!$C$8,
"Dyrektor"))))))))</f>
        <v>kierownik_szczebla_1</v>
      </c>
      <c r="N112">
        <f>VLOOKUP(_xlfn.CONCAT(B112,C112),Z1dod1!$H$2:$I$207,2,FALSE)</f>
        <v>40</v>
      </c>
    </row>
    <row r="113" spans="1:14">
      <c r="A113">
        <v>112</v>
      </c>
      <c r="B113" s="16" t="s">
        <v>196</v>
      </c>
      <c r="C113" s="16" t="s">
        <v>201</v>
      </c>
      <c r="D113" s="16">
        <v>510.49</v>
      </c>
      <c r="E113" s="16" t="s">
        <v>48</v>
      </c>
      <c r="F113" t="str">
        <f t="shared" si="6"/>
        <v>mała kwota</v>
      </c>
      <c r="G113" s="4" t="str">
        <f t="shared" si="7"/>
        <v>BRAK DATY</v>
      </c>
      <c r="I113" t="e">
        <f t="shared" si="8"/>
        <v>#VALUE!</v>
      </c>
      <c r="J113" t="e">
        <f t="shared" si="9"/>
        <v>#VALUE!</v>
      </c>
      <c r="K113" t="e">
        <f t="shared" si="10"/>
        <v>#VALUE!</v>
      </c>
      <c r="L113" s="4" t="e">
        <f t="shared" si="11"/>
        <v>#VALUE!</v>
      </c>
      <c r="M113" t="str">
        <f>IF(ISBLANK(D113), "brak danych",
IF(D113&lt;=Z1dod1!$B$2, Z1dod1!$C$2,
IF(D113&lt;=Z1dod1!$B$3, Z1dod1!$C$3,
IF(D113&lt;=Z1dod1!$B$4, Z1dod1!$C$4,
IF(D113&lt;=Z1dod1!$B$5, Z1dod1!$C$5,
IF(D113&lt;=Z1dod1!$B$6, Z1dod1!$C$6,
IF(D113&lt;=Z1dod1!$B$7, Z1dod1!$C$7,
IF(D113&lt;Z1dod1!$B$8, Z1dod1!$C$8,
"Dyrektor"))))))))</f>
        <v>staż_poł_etatu</v>
      </c>
      <c r="N113">
        <f>VLOOKUP(_xlfn.CONCAT(B113,C113),Z1dod1!$H$2:$I$207,2,FALSE)</f>
        <v>46</v>
      </c>
    </row>
    <row r="114" spans="1:14">
      <c r="A114">
        <v>113</v>
      </c>
      <c r="B114" s="16" t="s">
        <v>235</v>
      </c>
      <c r="C114" s="16" t="s">
        <v>198</v>
      </c>
      <c r="D114" s="18">
        <v>9.9339999999999993</v>
      </c>
      <c r="E114" s="16" t="s">
        <v>96</v>
      </c>
      <c r="F114" t="str">
        <f t="shared" si="6"/>
        <v>mała kwota</v>
      </c>
      <c r="G114" s="4">
        <f t="shared" si="7"/>
        <v>1997</v>
      </c>
      <c r="I114">
        <f t="shared" si="8"/>
        <v>1905</v>
      </c>
      <c r="J114">
        <f t="shared" si="9"/>
        <v>6</v>
      </c>
      <c r="K114">
        <f t="shared" si="10"/>
        <v>19</v>
      </c>
      <c r="L114" s="4">
        <f t="shared" si="11"/>
        <v>1997</v>
      </c>
      <c r="M114" t="str">
        <f>IF(ISBLANK(D114), "brak danych",
IF(D114&lt;=Z1dod1!$B$2, Z1dod1!$C$2,
IF(D114&lt;=Z1dod1!$B$3, Z1dod1!$C$3,
IF(D114&lt;=Z1dod1!$B$4, Z1dod1!$C$4,
IF(D114&lt;=Z1dod1!$B$5, Z1dod1!$C$5,
IF(D114&lt;=Z1dod1!$B$6, Z1dod1!$C$6,
IF(D114&lt;=Z1dod1!$B$7, Z1dod1!$C$7,
IF(D114&lt;Z1dod1!$B$8, Z1dod1!$C$8,
"Dyrektor"))))))))</f>
        <v>staż_poł_etatu</v>
      </c>
      <c r="N114">
        <f>VLOOKUP(_xlfn.CONCAT(B114,C114),Z1dod1!$H$2:$I$207,2,FALSE)</f>
        <v>56</v>
      </c>
    </row>
    <row r="115" spans="1:14">
      <c r="A115">
        <v>114</v>
      </c>
      <c r="B115" s="16" t="s">
        <v>309</v>
      </c>
      <c r="C115" s="16" t="s">
        <v>264</v>
      </c>
      <c r="D115">
        <v>1808</v>
      </c>
      <c r="E115" s="3">
        <v>43938</v>
      </c>
      <c r="F115" t="str">
        <f t="shared" si="6"/>
        <v>mała kwota</v>
      </c>
      <c r="G115" s="4">
        <f t="shared" si="7"/>
        <v>43938</v>
      </c>
      <c r="I115">
        <f t="shared" si="8"/>
        <v>2020</v>
      </c>
      <c r="J115">
        <f t="shared" si="9"/>
        <v>4</v>
      </c>
      <c r="K115">
        <f t="shared" si="10"/>
        <v>17</v>
      </c>
      <c r="L115" s="4">
        <f t="shared" si="11"/>
        <v>43938</v>
      </c>
      <c r="M115" t="str">
        <f>IF(ISBLANK(D115), "brak danych",
IF(D115&lt;=Z1dod1!$B$2, Z1dod1!$C$2,
IF(D115&lt;=Z1dod1!$B$3, Z1dod1!$C$3,
IF(D115&lt;=Z1dod1!$B$4, Z1dod1!$C$4,
IF(D115&lt;=Z1dod1!$B$5, Z1dod1!$C$5,
IF(D115&lt;=Z1dod1!$B$6, Z1dod1!$C$6,
IF(D115&lt;=Z1dod1!$B$7, Z1dod1!$C$7,
IF(D115&lt;Z1dod1!$B$8, Z1dod1!$C$8,
"Dyrektor"))))))))</f>
        <v>asystent</v>
      </c>
      <c r="N115">
        <f>VLOOKUP(_xlfn.CONCAT(B115,C115),Z1dod1!$H$2:$I$207,2,FALSE)</f>
        <v>63</v>
      </c>
    </row>
    <row r="116" spans="1:14">
      <c r="A116">
        <v>115</v>
      </c>
      <c r="B116" s="16" t="s">
        <v>241</v>
      </c>
      <c r="C116" s="16" t="s">
        <v>202</v>
      </c>
      <c r="D116" s="18">
        <v>123</v>
      </c>
      <c r="E116" s="16" t="s">
        <v>11</v>
      </c>
      <c r="F116" t="str">
        <f t="shared" si="6"/>
        <v>mała kwota</v>
      </c>
      <c r="G116" s="4" t="str">
        <f t="shared" si="7"/>
        <v>BRAK DATY</v>
      </c>
      <c r="I116" t="e">
        <f t="shared" si="8"/>
        <v>#NUM!</v>
      </c>
      <c r="J116" t="e">
        <f t="shared" si="9"/>
        <v>#NUM!</v>
      </c>
      <c r="K116" t="e">
        <f t="shared" si="10"/>
        <v>#NUM!</v>
      </c>
      <c r="L116" s="4" t="e">
        <f t="shared" si="11"/>
        <v>#NUM!</v>
      </c>
      <c r="M116" t="str">
        <f>IF(ISBLANK(D116), "brak danych",
IF(D116&lt;=Z1dod1!$B$2, Z1dod1!$C$2,
IF(D116&lt;=Z1dod1!$B$3, Z1dod1!$C$3,
IF(D116&lt;=Z1dod1!$B$4, Z1dod1!$C$4,
IF(D116&lt;=Z1dod1!$B$5, Z1dod1!$C$5,
IF(D116&lt;=Z1dod1!$B$6, Z1dod1!$C$6,
IF(D116&lt;=Z1dod1!$B$7, Z1dod1!$C$7,
IF(D116&lt;Z1dod1!$B$8, Z1dod1!$C$8,
"Dyrektor"))))))))</f>
        <v>staż_poł_etatu</v>
      </c>
      <c r="N116">
        <f>VLOOKUP(_xlfn.CONCAT(B116,C116),Z1dod1!$H$2:$I$207,2,FALSE)</f>
        <v>29</v>
      </c>
    </row>
    <row r="117" spans="1:14">
      <c r="A117">
        <v>116</v>
      </c>
      <c r="B117" s="16" t="s">
        <v>310</v>
      </c>
      <c r="C117" s="16" t="s">
        <v>291</v>
      </c>
      <c r="D117">
        <v>7455</v>
      </c>
      <c r="E117" s="3">
        <v>45097</v>
      </c>
      <c r="F117" t="str">
        <f t="shared" si="6"/>
        <v>chyba ok</v>
      </c>
      <c r="G117" s="4">
        <f t="shared" si="7"/>
        <v>45097</v>
      </c>
      <c r="I117">
        <f t="shared" si="8"/>
        <v>2023</v>
      </c>
      <c r="J117">
        <f t="shared" si="9"/>
        <v>6</v>
      </c>
      <c r="K117">
        <f t="shared" si="10"/>
        <v>20</v>
      </c>
      <c r="L117" s="4">
        <f t="shared" si="11"/>
        <v>45097</v>
      </c>
      <c r="M117" t="str">
        <f>IF(ISBLANK(D117), "brak danych",
IF(D117&lt;=Z1dod1!$B$2, Z1dod1!$C$2,
IF(D117&lt;=Z1dod1!$B$3, Z1dod1!$C$3,
IF(D117&lt;=Z1dod1!$B$4, Z1dod1!$C$4,
IF(D117&lt;=Z1dod1!$B$5, Z1dod1!$C$5,
IF(D117&lt;=Z1dod1!$B$6, Z1dod1!$C$6,
IF(D117&lt;=Z1dod1!$B$7, Z1dod1!$C$7,
IF(D117&lt;Z1dod1!$B$8, Z1dod1!$C$8,
"Dyrektor"))))))))</f>
        <v>kierownik_szczebla_2</v>
      </c>
      <c r="N117">
        <f>VLOOKUP(_xlfn.CONCAT(B117,C117),Z1dod1!$H$2:$I$207,2,FALSE)</f>
        <v>50</v>
      </c>
    </row>
    <row r="118" spans="1:14">
      <c r="A118">
        <v>117</v>
      </c>
      <c r="B118" s="16" t="s">
        <v>304</v>
      </c>
      <c r="C118" s="16" t="s">
        <v>291</v>
      </c>
      <c r="D118">
        <v>2223</v>
      </c>
      <c r="E118" s="3">
        <v>37395</v>
      </c>
      <c r="F118" t="str">
        <f t="shared" si="6"/>
        <v>chyba ok</v>
      </c>
      <c r="G118" s="4">
        <f t="shared" si="7"/>
        <v>37395</v>
      </c>
      <c r="I118">
        <f t="shared" si="8"/>
        <v>2002</v>
      </c>
      <c r="J118">
        <f t="shared" si="9"/>
        <v>5</v>
      </c>
      <c r="K118">
        <f t="shared" si="10"/>
        <v>19</v>
      </c>
      <c r="L118" s="4">
        <f t="shared" si="11"/>
        <v>37395</v>
      </c>
      <c r="M118" t="str">
        <f>IF(ISBLANK(D118), "brak danych",
IF(D118&lt;=Z1dod1!$B$2, Z1dod1!$C$2,
IF(D118&lt;=Z1dod1!$B$3, Z1dod1!$C$3,
IF(D118&lt;=Z1dod1!$B$4, Z1dod1!$C$4,
IF(D118&lt;=Z1dod1!$B$5, Z1dod1!$C$5,
IF(D118&lt;=Z1dod1!$B$6, Z1dod1!$C$6,
IF(D118&lt;=Z1dod1!$B$7, Z1dod1!$C$7,
IF(D118&lt;Z1dod1!$B$8, Z1dod1!$C$8,
"Dyrektor"))))))))</f>
        <v>asystent</v>
      </c>
      <c r="N118">
        <f>VLOOKUP(_xlfn.CONCAT(B118,C118),Z1dod1!$H$2:$I$207,2,FALSE)</f>
        <v>49</v>
      </c>
    </row>
    <row r="119" spans="1:14">
      <c r="A119">
        <v>118</v>
      </c>
      <c r="B119" s="16" t="s">
        <v>192</v>
      </c>
      <c r="C119" s="16" t="s">
        <v>198</v>
      </c>
      <c r="D119">
        <v>1694</v>
      </c>
      <c r="E119" s="3">
        <v>35680</v>
      </c>
      <c r="F119" t="str">
        <f t="shared" si="6"/>
        <v>mała kwota</v>
      </c>
      <c r="G119" s="4">
        <f t="shared" si="7"/>
        <v>35680</v>
      </c>
      <c r="I119">
        <f t="shared" si="8"/>
        <v>1997</v>
      </c>
      <c r="J119">
        <f t="shared" si="9"/>
        <v>9</v>
      </c>
      <c r="K119">
        <f t="shared" si="10"/>
        <v>7</v>
      </c>
      <c r="L119" s="4">
        <f t="shared" si="11"/>
        <v>35680</v>
      </c>
      <c r="M119" t="str">
        <f>IF(ISBLANK(D119), "brak danych",
IF(D119&lt;=Z1dod1!$B$2, Z1dod1!$C$2,
IF(D119&lt;=Z1dod1!$B$3, Z1dod1!$C$3,
IF(D119&lt;=Z1dod1!$B$4, Z1dod1!$C$4,
IF(D119&lt;=Z1dod1!$B$5, Z1dod1!$C$5,
IF(D119&lt;=Z1dod1!$B$6, Z1dod1!$C$6,
IF(D119&lt;=Z1dod1!$B$7, Z1dod1!$C$7,
IF(D119&lt;Z1dod1!$B$8, Z1dod1!$C$8,
"Dyrektor"))))))))</f>
        <v>asystent</v>
      </c>
      <c r="N119">
        <f>VLOOKUP(_xlfn.CONCAT(B119,C119),Z1dod1!$H$2:$I$207,2,FALSE)</f>
        <v>37</v>
      </c>
    </row>
    <row r="120" spans="1:14">
      <c r="A120">
        <v>119</v>
      </c>
      <c r="B120" s="16" t="s">
        <v>311</v>
      </c>
      <c r="C120" s="16" t="s">
        <v>199</v>
      </c>
      <c r="D120" s="16">
        <v>7465</v>
      </c>
      <c r="E120" s="16" t="s">
        <v>145</v>
      </c>
      <c r="F120" t="str">
        <f t="shared" si="6"/>
        <v>chyba ok</v>
      </c>
      <c r="G120" s="4" t="str">
        <f t="shared" si="7"/>
        <v>BRAK DATY</v>
      </c>
      <c r="I120" t="e">
        <f t="shared" si="8"/>
        <v>#NUM!</v>
      </c>
      <c r="J120" t="e">
        <f t="shared" si="9"/>
        <v>#NUM!</v>
      </c>
      <c r="K120" t="e">
        <f t="shared" si="10"/>
        <v>#NUM!</v>
      </c>
      <c r="L120" s="4" t="e">
        <f t="shared" si="11"/>
        <v>#NUM!</v>
      </c>
      <c r="M120" t="str">
        <f>IF(ISBLANK(D120), "brak danych",
IF(D120&lt;=Z1dod1!$B$2, Z1dod1!$C$2,
IF(D120&lt;=Z1dod1!$B$3, Z1dod1!$C$3,
IF(D120&lt;=Z1dod1!$B$4, Z1dod1!$C$4,
IF(D120&lt;=Z1dod1!$B$5, Z1dod1!$C$5,
IF(D120&lt;=Z1dod1!$B$6, Z1dod1!$C$6,
IF(D120&lt;=Z1dod1!$B$7, Z1dod1!$C$7,
IF(D120&lt;Z1dod1!$B$8, Z1dod1!$C$8,
"Dyrektor"))))))))</f>
        <v>kierownik_szczebla_2</v>
      </c>
      <c r="N120">
        <f>VLOOKUP(_xlfn.CONCAT(B120,C120),Z1dod1!$H$2:$I$207,2,FALSE)</f>
        <v>43</v>
      </c>
    </row>
    <row r="121" spans="1:14">
      <c r="A121">
        <v>120</v>
      </c>
      <c r="B121" s="16" t="s">
        <v>312</v>
      </c>
      <c r="C121" s="16" t="s">
        <v>200</v>
      </c>
      <c r="D121">
        <v>8116</v>
      </c>
      <c r="E121" s="3">
        <v>40751</v>
      </c>
      <c r="F121" t="str">
        <f t="shared" si="6"/>
        <v>chyba ok</v>
      </c>
      <c r="G121" s="4">
        <f t="shared" si="7"/>
        <v>40751</v>
      </c>
      <c r="I121">
        <f t="shared" si="8"/>
        <v>2011</v>
      </c>
      <c r="J121">
        <f t="shared" si="9"/>
        <v>7</v>
      </c>
      <c r="K121">
        <f t="shared" si="10"/>
        <v>27</v>
      </c>
      <c r="L121" s="4">
        <f t="shared" si="11"/>
        <v>40751</v>
      </c>
      <c r="M121" t="str">
        <f>IF(ISBLANK(D121), "brak danych",
IF(D121&lt;=Z1dod1!$B$2, Z1dod1!$C$2,
IF(D121&lt;=Z1dod1!$B$3, Z1dod1!$C$3,
IF(D121&lt;=Z1dod1!$B$4, Z1dod1!$C$4,
IF(D121&lt;=Z1dod1!$B$5, Z1dod1!$C$5,
IF(D121&lt;=Z1dod1!$B$6, Z1dod1!$C$6,
IF(D121&lt;=Z1dod1!$B$7, Z1dod1!$C$7,
IF(D121&lt;Z1dod1!$B$8, Z1dod1!$C$8,
"Dyrektor"))))))))</f>
        <v>kierownik_szczebla_2</v>
      </c>
      <c r="N121">
        <f>VLOOKUP(_xlfn.CONCAT(B121,C121),Z1dod1!$H$2:$I$207,2,FALSE)</f>
        <v>51</v>
      </c>
    </row>
    <row r="122" spans="1:14">
      <c r="A122">
        <v>121</v>
      </c>
      <c r="B122" s="16" t="s">
        <v>313</v>
      </c>
      <c r="C122" s="16" t="s">
        <v>298</v>
      </c>
      <c r="D122">
        <v>2879</v>
      </c>
      <c r="E122" s="3">
        <v>35807</v>
      </c>
      <c r="F122" t="str">
        <f t="shared" si="6"/>
        <v>chyba ok</v>
      </c>
      <c r="G122" s="4">
        <f t="shared" si="7"/>
        <v>35807</v>
      </c>
      <c r="I122">
        <f t="shared" si="8"/>
        <v>1998</v>
      </c>
      <c r="J122">
        <f t="shared" si="9"/>
        <v>1</v>
      </c>
      <c r="K122">
        <f t="shared" si="10"/>
        <v>12</v>
      </c>
      <c r="L122" s="4">
        <f t="shared" si="11"/>
        <v>35807</v>
      </c>
      <c r="M122" t="str">
        <f>IF(ISBLANK(D122), "brak danych",
IF(D122&lt;=Z1dod1!$B$2, Z1dod1!$C$2,
IF(D122&lt;=Z1dod1!$B$3, Z1dod1!$C$3,
IF(D122&lt;=Z1dod1!$B$4, Z1dod1!$C$4,
IF(D122&lt;=Z1dod1!$B$5, Z1dod1!$C$5,
IF(D122&lt;=Z1dod1!$B$6, Z1dod1!$C$6,
IF(D122&lt;=Z1dod1!$B$7, Z1dod1!$C$7,
IF(D122&lt;Z1dod1!$B$8, Z1dod1!$C$8,
"Dyrektor"))))))))</f>
        <v>starszy_nad_sprzętem</v>
      </c>
      <c r="N122">
        <f>VLOOKUP(_xlfn.CONCAT(B122,C122),Z1dod1!$H$2:$I$207,2,FALSE)</f>
        <v>62</v>
      </c>
    </row>
    <row r="123" spans="1:14">
      <c r="A123">
        <v>122</v>
      </c>
      <c r="B123" s="16" t="s">
        <v>196</v>
      </c>
      <c r="C123" s="16" t="s">
        <v>198</v>
      </c>
      <c r="D123" s="18">
        <v>29246</v>
      </c>
      <c r="E123" s="16" t="s">
        <v>40</v>
      </c>
      <c r="F123" t="str">
        <f t="shared" si="6"/>
        <v>chyba ok</v>
      </c>
      <c r="G123" s="4">
        <f t="shared" si="7"/>
        <v>39258</v>
      </c>
      <c r="I123">
        <f t="shared" si="8"/>
        <v>2007</v>
      </c>
      <c r="J123">
        <f t="shared" si="9"/>
        <v>6</v>
      </c>
      <c r="K123">
        <f t="shared" si="10"/>
        <v>25</v>
      </c>
      <c r="L123" s="4">
        <f t="shared" si="11"/>
        <v>39258</v>
      </c>
      <c r="M123" t="str">
        <f>IF(ISBLANK(D123), "brak danych",
IF(D123&lt;=Z1dod1!$B$2, Z1dod1!$C$2,
IF(D123&lt;=Z1dod1!$B$3, Z1dod1!$C$3,
IF(D123&lt;=Z1dod1!$B$4, Z1dod1!$C$4,
IF(D123&lt;=Z1dod1!$B$5, Z1dod1!$C$5,
IF(D123&lt;=Z1dod1!$B$6, Z1dod1!$C$6,
IF(D123&lt;=Z1dod1!$B$7, Z1dod1!$C$7,
IF(D123&lt;Z1dod1!$B$8, Z1dod1!$C$8,
"Dyrektor"))))))))</f>
        <v>starszy_nad_szepraczami</v>
      </c>
      <c r="N123">
        <f>VLOOKUP(_xlfn.CONCAT(B123,C123),Z1dod1!$H$2:$I$207,2,FALSE)</f>
        <v>60</v>
      </c>
    </row>
    <row r="124" spans="1:14">
      <c r="A124">
        <v>123</v>
      </c>
      <c r="B124" s="16" t="s">
        <v>233</v>
      </c>
      <c r="C124" s="16" t="s">
        <v>200</v>
      </c>
      <c r="D124" s="16">
        <v>1886</v>
      </c>
      <c r="E124" s="16" t="s">
        <v>62</v>
      </c>
      <c r="F124" t="str">
        <f t="shared" si="6"/>
        <v>mała kwota</v>
      </c>
      <c r="G124" s="4">
        <f t="shared" si="7"/>
        <v>35850</v>
      </c>
      <c r="I124">
        <f t="shared" si="8"/>
        <v>1998</v>
      </c>
      <c r="J124">
        <f t="shared" si="9"/>
        <v>2</v>
      </c>
      <c r="K124">
        <f t="shared" si="10"/>
        <v>24</v>
      </c>
      <c r="L124" s="4">
        <f t="shared" si="11"/>
        <v>35850</v>
      </c>
      <c r="M124" t="str">
        <f>IF(ISBLANK(D124), "brak danych",
IF(D124&lt;=Z1dod1!$B$2, Z1dod1!$C$2,
IF(D124&lt;=Z1dod1!$B$3, Z1dod1!$C$3,
IF(D124&lt;=Z1dod1!$B$4, Z1dod1!$C$4,
IF(D124&lt;=Z1dod1!$B$5, Z1dod1!$C$5,
IF(D124&lt;=Z1dod1!$B$6, Z1dod1!$C$6,
IF(D124&lt;=Z1dod1!$B$7, Z1dod1!$C$7,
IF(D124&lt;Z1dod1!$B$8, Z1dod1!$C$8,
"Dyrektor"))))))))</f>
        <v>asystent</v>
      </c>
      <c r="N124">
        <f>VLOOKUP(_xlfn.CONCAT(B124,C124),Z1dod1!$H$2:$I$207,2,FALSE)</f>
        <v>25</v>
      </c>
    </row>
    <row r="125" spans="1:14">
      <c r="A125">
        <v>124</v>
      </c>
      <c r="B125" s="16" t="s">
        <v>184</v>
      </c>
      <c r="C125" s="16" t="s">
        <v>199</v>
      </c>
      <c r="D125" s="16">
        <v>7911</v>
      </c>
      <c r="E125" s="16" t="s">
        <v>30</v>
      </c>
      <c r="F125" t="str">
        <f t="shared" si="6"/>
        <v>chyba ok</v>
      </c>
      <c r="G125" s="4">
        <f t="shared" si="7"/>
        <v>38079</v>
      </c>
      <c r="I125">
        <f t="shared" si="8"/>
        <v>2004</v>
      </c>
      <c r="J125">
        <f t="shared" si="9"/>
        <v>4</v>
      </c>
      <c r="K125">
        <f t="shared" si="10"/>
        <v>2</v>
      </c>
      <c r="L125" s="4">
        <f t="shared" si="11"/>
        <v>38079</v>
      </c>
      <c r="M125" t="str">
        <f>IF(ISBLANK(D125), "brak danych",
IF(D125&lt;=Z1dod1!$B$2, Z1dod1!$C$2,
IF(D125&lt;=Z1dod1!$B$3, Z1dod1!$C$3,
IF(D125&lt;=Z1dod1!$B$4, Z1dod1!$C$4,
IF(D125&lt;=Z1dod1!$B$5, Z1dod1!$C$5,
IF(D125&lt;=Z1dod1!$B$6, Z1dod1!$C$6,
IF(D125&lt;=Z1dod1!$B$7, Z1dod1!$C$7,
IF(D125&lt;Z1dod1!$B$8, Z1dod1!$C$8,
"Dyrektor"))))))))</f>
        <v>kierownik_szczebla_2</v>
      </c>
      <c r="N125">
        <f>VLOOKUP(_xlfn.CONCAT(B125,C125),Z1dod1!$H$2:$I$207,2,FALSE)</f>
        <v>31</v>
      </c>
    </row>
    <row r="126" spans="1:14">
      <c r="A126">
        <v>125</v>
      </c>
      <c r="B126" s="16" t="s">
        <v>314</v>
      </c>
      <c r="C126" s="16" t="s">
        <v>198</v>
      </c>
      <c r="D126">
        <v>1463</v>
      </c>
      <c r="E126" s="3">
        <v>43456</v>
      </c>
      <c r="F126" t="str">
        <f t="shared" si="6"/>
        <v>mała kwota</v>
      </c>
      <c r="G126" s="4">
        <f t="shared" si="7"/>
        <v>43456</v>
      </c>
      <c r="I126">
        <f t="shared" si="8"/>
        <v>2018</v>
      </c>
      <c r="J126">
        <f t="shared" si="9"/>
        <v>12</v>
      </c>
      <c r="K126">
        <f t="shared" si="10"/>
        <v>22</v>
      </c>
      <c r="L126" s="4">
        <f t="shared" si="11"/>
        <v>43456</v>
      </c>
      <c r="M126" t="str">
        <f>IF(ISBLANK(D126), "brak danych",
IF(D126&lt;=Z1dod1!$B$2, Z1dod1!$C$2,
IF(D126&lt;=Z1dod1!$B$3, Z1dod1!$C$3,
IF(D126&lt;=Z1dod1!$B$4, Z1dod1!$C$4,
IF(D126&lt;=Z1dod1!$B$5, Z1dod1!$C$5,
IF(D126&lt;=Z1dod1!$B$6, Z1dod1!$C$6,
IF(D126&lt;=Z1dod1!$B$7, Z1dod1!$C$7,
IF(D126&lt;Z1dod1!$B$8, Z1dod1!$C$8,
"Dyrektor"))))))))</f>
        <v>staż_poł_etatu</v>
      </c>
      <c r="N126">
        <f>VLOOKUP(_xlfn.CONCAT(B126,C126),Z1dod1!$H$2:$I$207,2,FALSE)</f>
        <v>53</v>
      </c>
    </row>
    <row r="127" spans="1:14">
      <c r="A127">
        <v>126</v>
      </c>
      <c r="B127" s="16" t="s">
        <v>315</v>
      </c>
      <c r="C127" s="16" t="s">
        <v>198</v>
      </c>
      <c r="D127">
        <v>2413</v>
      </c>
      <c r="E127" s="3">
        <v>34735</v>
      </c>
      <c r="F127" t="str">
        <f t="shared" si="6"/>
        <v>chyba ok</v>
      </c>
      <c r="G127" s="4">
        <f t="shared" si="7"/>
        <v>34735</v>
      </c>
      <c r="I127">
        <f t="shared" si="8"/>
        <v>1995</v>
      </c>
      <c r="J127">
        <f t="shared" si="9"/>
        <v>2</v>
      </c>
      <c r="K127">
        <f t="shared" si="10"/>
        <v>5</v>
      </c>
      <c r="L127" s="4">
        <f t="shared" si="11"/>
        <v>34735</v>
      </c>
      <c r="M127" t="str">
        <f>IF(ISBLANK(D127), "brak danych",
IF(D127&lt;=Z1dod1!$B$2, Z1dod1!$C$2,
IF(D127&lt;=Z1dod1!$B$3, Z1dod1!$C$3,
IF(D127&lt;=Z1dod1!$B$4, Z1dod1!$C$4,
IF(D127&lt;=Z1dod1!$B$5, Z1dod1!$C$5,
IF(D127&lt;=Z1dod1!$B$6, Z1dod1!$C$6,
IF(D127&lt;=Z1dod1!$B$7, Z1dod1!$C$7,
IF(D127&lt;Z1dod1!$B$8, Z1dod1!$C$8,
"Dyrektor"))))))))</f>
        <v>asystent</v>
      </c>
      <c r="N127">
        <f>VLOOKUP(_xlfn.CONCAT(B127,C127),Z1dod1!$H$2:$I$207,2,FALSE)</f>
        <v>38</v>
      </c>
    </row>
    <row r="128" spans="1:14">
      <c r="A128">
        <v>127</v>
      </c>
      <c r="B128" s="16" t="s">
        <v>184</v>
      </c>
      <c r="C128" s="16" t="s">
        <v>201</v>
      </c>
      <c r="D128" s="18">
        <v>8021.48</v>
      </c>
      <c r="E128" s="16" t="s">
        <v>32</v>
      </c>
      <c r="F128" t="str">
        <f t="shared" si="6"/>
        <v>chyba ok</v>
      </c>
      <c r="G128" s="4" t="str">
        <f t="shared" si="7"/>
        <v>BRAK DATY</v>
      </c>
      <c r="I128" t="e">
        <f t="shared" si="8"/>
        <v>#VALUE!</v>
      </c>
      <c r="J128" t="e">
        <f t="shared" si="9"/>
        <v>#VALUE!</v>
      </c>
      <c r="K128" t="e">
        <f t="shared" si="10"/>
        <v>#VALUE!</v>
      </c>
      <c r="L128" s="4" t="e">
        <f t="shared" si="11"/>
        <v>#VALUE!</v>
      </c>
      <c r="M128" t="str">
        <f>IF(ISBLANK(D128), "brak danych",
IF(D128&lt;=Z1dod1!$B$2, Z1dod1!$C$2,
IF(D128&lt;=Z1dod1!$B$3, Z1dod1!$C$3,
IF(D128&lt;=Z1dod1!$B$4, Z1dod1!$C$4,
IF(D128&lt;=Z1dod1!$B$5, Z1dod1!$C$5,
IF(D128&lt;=Z1dod1!$B$6, Z1dod1!$C$6,
IF(D128&lt;=Z1dod1!$B$7, Z1dod1!$C$7,
IF(D128&lt;Z1dod1!$B$8, Z1dod1!$C$8,
"Dyrektor"))))))))</f>
        <v>kierownik_szczebla_2</v>
      </c>
      <c r="N128">
        <f>VLOOKUP(_xlfn.CONCAT(B128,C128),Z1dod1!$H$2:$I$207,2,FALSE)</f>
        <v>46</v>
      </c>
    </row>
    <row r="129" spans="1:14">
      <c r="A129">
        <v>128</v>
      </c>
      <c r="B129" s="16" t="s">
        <v>316</v>
      </c>
      <c r="C129" s="16" t="s">
        <v>240</v>
      </c>
      <c r="D129">
        <v>8799</v>
      </c>
      <c r="E129" s="3">
        <v>36137</v>
      </c>
      <c r="F129" t="str">
        <f t="shared" si="6"/>
        <v>chyba ok</v>
      </c>
      <c r="G129" s="4">
        <f t="shared" si="7"/>
        <v>36137</v>
      </c>
      <c r="I129">
        <f t="shared" si="8"/>
        <v>1998</v>
      </c>
      <c r="J129">
        <f t="shared" si="9"/>
        <v>12</v>
      </c>
      <c r="K129">
        <f t="shared" si="10"/>
        <v>8</v>
      </c>
      <c r="L129" s="4">
        <f t="shared" si="11"/>
        <v>36137</v>
      </c>
      <c r="M129" t="str">
        <f>IF(ISBLANK(D129), "brak danych",
IF(D129&lt;=Z1dod1!$B$2, Z1dod1!$C$2,
IF(D129&lt;=Z1dod1!$B$3, Z1dod1!$C$3,
IF(D129&lt;=Z1dod1!$B$4, Z1dod1!$C$4,
IF(D129&lt;=Z1dod1!$B$5, Z1dod1!$C$5,
IF(D129&lt;=Z1dod1!$B$6, Z1dod1!$C$6,
IF(D129&lt;=Z1dod1!$B$7, Z1dod1!$C$7,
IF(D129&lt;Z1dod1!$B$8, Z1dod1!$C$8,
"Dyrektor"))))))))</f>
        <v>kierownik_szczebla_2</v>
      </c>
      <c r="N129">
        <f>VLOOKUP(_xlfn.CONCAT(B129,C129),Z1dod1!$H$2:$I$207,2,FALSE)</f>
        <v>28</v>
      </c>
    </row>
    <row r="130" spans="1:14">
      <c r="A130">
        <v>129</v>
      </c>
      <c r="B130" s="16" t="s">
        <v>317</v>
      </c>
      <c r="C130" s="16" t="s">
        <v>318</v>
      </c>
      <c r="D130">
        <v>6424</v>
      </c>
      <c r="E130" s="3">
        <v>36473</v>
      </c>
      <c r="F130" t="str">
        <f t="shared" si="6"/>
        <v>chyba ok</v>
      </c>
      <c r="G130" s="4">
        <f t="shared" si="7"/>
        <v>36473</v>
      </c>
      <c r="I130">
        <f t="shared" si="8"/>
        <v>1999</v>
      </c>
      <c r="J130">
        <f t="shared" si="9"/>
        <v>11</v>
      </c>
      <c r="K130">
        <f t="shared" si="10"/>
        <v>9</v>
      </c>
      <c r="L130" s="4">
        <f t="shared" si="11"/>
        <v>36473</v>
      </c>
      <c r="M130" t="str">
        <f>IF(ISBLANK(D130), "brak danych",
IF(D130&lt;=Z1dod1!$B$2, Z1dod1!$C$2,
IF(D130&lt;=Z1dod1!$B$3, Z1dod1!$C$3,
IF(D130&lt;=Z1dod1!$B$4, Z1dod1!$C$4,
IF(D130&lt;=Z1dod1!$B$5, Z1dod1!$C$5,
IF(D130&lt;=Z1dod1!$B$6, Z1dod1!$C$6,
IF(D130&lt;=Z1dod1!$B$7, Z1dod1!$C$7,
IF(D130&lt;Z1dod1!$B$8, Z1dod1!$C$8,
"Dyrektor"))))))))</f>
        <v>kierownik_szczebla_2</v>
      </c>
      <c r="N130">
        <f>VLOOKUP(_xlfn.CONCAT(B130,C130),Z1dod1!$H$2:$I$207,2,FALSE)</f>
        <v>60</v>
      </c>
    </row>
    <row r="131" spans="1:14">
      <c r="A131">
        <v>130</v>
      </c>
      <c r="B131" s="16" t="s">
        <v>235</v>
      </c>
      <c r="C131" s="16" t="s">
        <v>202</v>
      </c>
      <c r="D131" s="16">
        <v>978.12</v>
      </c>
      <c r="E131" s="16" t="s">
        <v>98</v>
      </c>
      <c r="F131" t="str">
        <f t="shared" ref="F131:F194" si="12">IF(ISBLANK(D131),"puste",IF(D131&lt;2000,"mała kwota","chyba ok"))</f>
        <v>mała kwota</v>
      </c>
      <c r="G131" s="4" t="str">
        <f t="shared" ref="G131:G194" si="13">IF(OR(E131="invalid", E131="NaN",E131=""), "BRAK DATY", IFERROR(DATE(YEAR(E131),MONTH(E131),DAY(E131)),"BRAK DATY"))</f>
        <v>BRAK DATY</v>
      </c>
      <c r="I131" t="e">
        <f t="shared" ref="I131:I194" si="14">YEAR(E131)</f>
        <v>#NUM!</v>
      </c>
      <c r="J131" t="e">
        <f t="shared" ref="J131:J194" si="15">MONTH(E131)</f>
        <v>#NUM!</v>
      </c>
      <c r="K131" t="e">
        <f t="shared" ref="K131:K194" si="16">DAY(E131)</f>
        <v>#NUM!</v>
      </c>
      <c r="L131" s="4" t="e">
        <f t="shared" ref="L131:L194" si="17">DATE(I131,J131,K131)</f>
        <v>#NUM!</v>
      </c>
      <c r="M131" t="str">
        <f>IF(ISBLANK(D131), "brak danych",
IF(D131&lt;=Z1dod1!$B$2, Z1dod1!$C$2,
IF(D131&lt;=Z1dod1!$B$3, Z1dod1!$C$3,
IF(D131&lt;=Z1dod1!$B$4, Z1dod1!$C$4,
IF(D131&lt;=Z1dod1!$B$5, Z1dod1!$C$5,
IF(D131&lt;=Z1dod1!$B$6, Z1dod1!$C$6,
IF(D131&lt;=Z1dod1!$B$7, Z1dod1!$C$7,
IF(D131&lt;Z1dod1!$B$8, Z1dod1!$C$8,
"Dyrektor"))))))))</f>
        <v>staż_poł_etatu</v>
      </c>
      <c r="N131">
        <f>VLOOKUP(_xlfn.CONCAT(B131,C131),Z1dod1!$H$2:$I$207,2,FALSE)</f>
        <v>34</v>
      </c>
    </row>
    <row r="132" spans="1:14">
      <c r="A132">
        <v>131</v>
      </c>
      <c r="B132" s="16" t="s">
        <v>191</v>
      </c>
      <c r="C132" s="16" t="s">
        <v>201</v>
      </c>
      <c r="D132" s="18">
        <v>307481</v>
      </c>
      <c r="E132" s="16" t="s">
        <v>119</v>
      </c>
      <c r="F132" t="str">
        <f t="shared" si="12"/>
        <v>chyba ok</v>
      </c>
      <c r="G132" s="4">
        <f t="shared" si="13"/>
        <v>35212</v>
      </c>
      <c r="I132">
        <f t="shared" si="14"/>
        <v>1996</v>
      </c>
      <c r="J132">
        <f t="shared" si="15"/>
        <v>5</v>
      </c>
      <c r="K132">
        <f t="shared" si="16"/>
        <v>27</v>
      </c>
      <c r="L132" s="4">
        <f t="shared" si="17"/>
        <v>35212</v>
      </c>
      <c r="M132" t="str">
        <f>IF(ISBLANK(D132), "brak danych",
IF(D132&lt;=Z1dod1!$B$2, Z1dod1!$C$2,
IF(D132&lt;=Z1dod1!$B$3, Z1dod1!$C$3,
IF(D132&lt;=Z1dod1!$B$4, Z1dod1!$C$4,
IF(D132&lt;=Z1dod1!$B$5, Z1dod1!$C$5,
IF(D132&lt;=Z1dod1!$B$6, Z1dod1!$C$6,
IF(D132&lt;=Z1dod1!$B$7, Z1dod1!$C$7,
IF(D132&lt;Z1dod1!$B$8, Z1dod1!$C$8,
"Dyrektor"))))))))</f>
        <v>starszy_nad_szepraczami</v>
      </c>
      <c r="N132">
        <f>VLOOKUP(_xlfn.CONCAT(B132,C132),Z1dod1!$H$2:$I$207,2,FALSE)</f>
        <v>62</v>
      </c>
    </row>
    <row r="133" spans="1:14">
      <c r="A133">
        <v>132</v>
      </c>
      <c r="B133" s="16" t="s">
        <v>233</v>
      </c>
      <c r="C133" s="16" t="s">
        <v>202</v>
      </c>
      <c r="D133" s="16"/>
      <c r="E133" s="16" t="s">
        <v>68</v>
      </c>
      <c r="F133" t="str">
        <f t="shared" si="12"/>
        <v>puste</v>
      </c>
      <c r="G133" s="4" t="str">
        <f t="shared" si="13"/>
        <v>BRAK DATY</v>
      </c>
      <c r="I133" t="e">
        <f t="shared" si="14"/>
        <v>#VALUE!</v>
      </c>
      <c r="J133" t="e">
        <f t="shared" si="15"/>
        <v>#VALUE!</v>
      </c>
      <c r="K133" t="e">
        <f t="shared" si="16"/>
        <v>#VALUE!</v>
      </c>
      <c r="L133" s="4" t="e">
        <f t="shared" si="17"/>
        <v>#VALUE!</v>
      </c>
      <c r="M133" t="str">
        <f>IF(ISBLANK(D133), "brak danych",
IF(D133&lt;=Z1dod1!$B$2, Z1dod1!$C$2,
IF(D133&lt;=Z1dod1!$B$3, Z1dod1!$C$3,
IF(D133&lt;=Z1dod1!$B$4, Z1dod1!$C$4,
IF(D133&lt;=Z1dod1!$B$5, Z1dod1!$C$5,
IF(D133&lt;=Z1dod1!$B$6, Z1dod1!$C$6,
IF(D133&lt;=Z1dod1!$B$7, Z1dod1!$C$7,
IF(D133&lt;Z1dod1!$B$8, Z1dod1!$C$8,
"Dyrektor"))))))))</f>
        <v>brak danych</v>
      </c>
      <c r="N133">
        <f>VLOOKUP(_xlfn.CONCAT(B133,C133),Z1dod1!$H$2:$I$207,2,FALSE)</f>
        <v>30</v>
      </c>
    </row>
    <row r="134" spans="1:14">
      <c r="A134">
        <v>133</v>
      </c>
      <c r="B134" s="16" t="s">
        <v>191</v>
      </c>
      <c r="C134" s="16" t="s">
        <v>200</v>
      </c>
      <c r="D134" s="16"/>
      <c r="E134" s="16" t="s">
        <v>107</v>
      </c>
      <c r="F134" t="str">
        <f t="shared" si="12"/>
        <v>puste</v>
      </c>
      <c r="G134" s="4">
        <f t="shared" si="13"/>
        <v>37165</v>
      </c>
      <c r="I134">
        <f t="shared" si="14"/>
        <v>2001</v>
      </c>
      <c r="J134">
        <f t="shared" si="15"/>
        <v>10</v>
      </c>
      <c r="K134">
        <f t="shared" si="16"/>
        <v>1</v>
      </c>
      <c r="L134" s="4">
        <f t="shared" si="17"/>
        <v>37165</v>
      </c>
      <c r="M134" t="str">
        <f>IF(ISBLANK(D134), "brak danych",
IF(D134&lt;=Z1dod1!$B$2, Z1dod1!$C$2,
IF(D134&lt;=Z1dod1!$B$3, Z1dod1!$C$3,
IF(D134&lt;=Z1dod1!$B$4, Z1dod1!$C$4,
IF(D134&lt;=Z1dod1!$B$5, Z1dod1!$C$5,
IF(D134&lt;=Z1dod1!$B$6, Z1dod1!$C$6,
IF(D134&lt;=Z1dod1!$B$7, Z1dod1!$C$7,
IF(D134&lt;Z1dod1!$B$8, Z1dod1!$C$8,
"Dyrektor"))))))))</f>
        <v>brak danych</v>
      </c>
      <c r="N134">
        <f>VLOOKUP(_xlfn.CONCAT(B134,C134),Z1dod1!$H$2:$I$207,2,FALSE)</f>
        <v>43</v>
      </c>
    </row>
    <row r="135" spans="1:14">
      <c r="A135">
        <v>134</v>
      </c>
      <c r="B135" s="16" t="s">
        <v>191</v>
      </c>
      <c r="C135" s="16" t="s">
        <v>239</v>
      </c>
      <c r="D135" s="16">
        <v>5758</v>
      </c>
      <c r="E135" s="16"/>
      <c r="F135" t="str">
        <f t="shared" si="12"/>
        <v>chyba ok</v>
      </c>
      <c r="G135" s="4" t="str">
        <f t="shared" si="13"/>
        <v>BRAK DATY</v>
      </c>
      <c r="I135">
        <f t="shared" si="14"/>
        <v>1900</v>
      </c>
      <c r="J135">
        <f t="shared" si="15"/>
        <v>1</v>
      </c>
      <c r="K135">
        <f t="shared" si="16"/>
        <v>0</v>
      </c>
      <c r="L135" s="4">
        <f t="shared" si="17"/>
        <v>0</v>
      </c>
      <c r="M135" t="str">
        <f>IF(ISBLANK(D135), "brak danych",
IF(D135&lt;=Z1dod1!$B$2, Z1dod1!$C$2,
IF(D135&lt;=Z1dod1!$B$3, Z1dod1!$C$3,
IF(D135&lt;=Z1dod1!$B$4, Z1dod1!$C$4,
IF(D135&lt;=Z1dod1!$B$5, Z1dod1!$C$5,
IF(D135&lt;=Z1dod1!$B$6, Z1dod1!$C$6,
IF(D135&lt;=Z1dod1!$B$7, Z1dod1!$C$7,
IF(D135&lt;Z1dod1!$B$8, Z1dod1!$C$8,
"Dyrektor"))))))))</f>
        <v>kierownik_szczebla_2</v>
      </c>
      <c r="N135">
        <f>VLOOKUP(_xlfn.CONCAT(B135,C135),Z1dod1!$H$2:$I$207,2,FALSE)</f>
        <v>29</v>
      </c>
    </row>
    <row r="136" spans="1:14">
      <c r="A136">
        <v>135</v>
      </c>
      <c r="B136" s="16" t="s">
        <v>319</v>
      </c>
      <c r="C136" s="16" t="s">
        <v>197</v>
      </c>
      <c r="D136">
        <v>3139</v>
      </c>
      <c r="E136" s="3">
        <v>44735</v>
      </c>
      <c r="F136" t="str">
        <f t="shared" si="12"/>
        <v>chyba ok</v>
      </c>
      <c r="G136" s="4">
        <f t="shared" si="13"/>
        <v>44735</v>
      </c>
      <c r="I136">
        <f t="shared" si="14"/>
        <v>2022</v>
      </c>
      <c r="J136">
        <f t="shared" si="15"/>
        <v>6</v>
      </c>
      <c r="K136">
        <f t="shared" si="16"/>
        <v>23</v>
      </c>
      <c r="L136" s="4">
        <f t="shared" si="17"/>
        <v>44735</v>
      </c>
      <c r="M136" t="str">
        <f>IF(ISBLANK(D136), "brak danych",
IF(D136&lt;=Z1dod1!$B$2, Z1dod1!$C$2,
IF(D136&lt;=Z1dod1!$B$3, Z1dod1!$C$3,
IF(D136&lt;=Z1dod1!$B$4, Z1dod1!$C$4,
IF(D136&lt;=Z1dod1!$B$5, Z1dod1!$C$5,
IF(D136&lt;=Z1dod1!$B$6, Z1dod1!$C$6,
IF(D136&lt;=Z1dod1!$B$7, Z1dod1!$C$7,
IF(D136&lt;Z1dod1!$B$8, Z1dod1!$C$8,
"Dyrektor"))))))))</f>
        <v>starszy_nad_sprzętem</v>
      </c>
      <c r="N136">
        <f>VLOOKUP(_xlfn.CONCAT(B136,C136),Z1dod1!$H$2:$I$207,2,FALSE)</f>
        <v>19</v>
      </c>
    </row>
    <row r="137" spans="1:14">
      <c r="A137">
        <v>136</v>
      </c>
      <c r="B137" s="16" t="s">
        <v>320</v>
      </c>
      <c r="C137" s="16" t="s">
        <v>240</v>
      </c>
      <c r="D137">
        <v>1874</v>
      </c>
      <c r="E137" s="3">
        <v>43642</v>
      </c>
      <c r="F137" t="str">
        <f t="shared" si="12"/>
        <v>mała kwota</v>
      </c>
      <c r="G137" s="4">
        <f t="shared" si="13"/>
        <v>43642</v>
      </c>
      <c r="I137">
        <f t="shared" si="14"/>
        <v>2019</v>
      </c>
      <c r="J137">
        <f t="shared" si="15"/>
        <v>6</v>
      </c>
      <c r="K137">
        <f t="shared" si="16"/>
        <v>26</v>
      </c>
      <c r="L137" s="4">
        <f t="shared" si="17"/>
        <v>43642</v>
      </c>
      <c r="M137" t="str">
        <f>IF(ISBLANK(D137), "brak danych",
IF(D137&lt;=Z1dod1!$B$2, Z1dod1!$C$2,
IF(D137&lt;=Z1dod1!$B$3, Z1dod1!$C$3,
IF(D137&lt;=Z1dod1!$B$4, Z1dod1!$C$4,
IF(D137&lt;=Z1dod1!$B$5, Z1dod1!$C$5,
IF(D137&lt;=Z1dod1!$B$6, Z1dod1!$C$6,
IF(D137&lt;=Z1dod1!$B$7, Z1dod1!$C$7,
IF(D137&lt;Z1dod1!$B$8, Z1dod1!$C$8,
"Dyrektor"))))))))</f>
        <v>asystent</v>
      </c>
      <c r="N137">
        <f>VLOOKUP(_xlfn.CONCAT(B137,C137),Z1dod1!$H$2:$I$207,2,FALSE)</f>
        <v>36</v>
      </c>
    </row>
    <row r="138" spans="1:14">
      <c r="A138">
        <v>137</v>
      </c>
      <c r="B138" s="16" t="s">
        <v>321</v>
      </c>
      <c r="C138" s="16" t="s">
        <v>262</v>
      </c>
      <c r="D138">
        <v>7961</v>
      </c>
      <c r="E138" s="3">
        <v>43232</v>
      </c>
      <c r="F138" t="str">
        <f t="shared" si="12"/>
        <v>chyba ok</v>
      </c>
      <c r="G138" s="4">
        <f t="shared" si="13"/>
        <v>43232</v>
      </c>
      <c r="I138">
        <f t="shared" si="14"/>
        <v>2018</v>
      </c>
      <c r="J138">
        <f t="shared" si="15"/>
        <v>5</v>
      </c>
      <c r="K138">
        <f t="shared" si="16"/>
        <v>12</v>
      </c>
      <c r="L138" s="4">
        <f t="shared" si="17"/>
        <v>43232</v>
      </c>
      <c r="M138" t="str">
        <f>IF(ISBLANK(D138), "brak danych",
IF(D138&lt;=Z1dod1!$B$2, Z1dod1!$C$2,
IF(D138&lt;=Z1dod1!$B$3, Z1dod1!$C$3,
IF(D138&lt;=Z1dod1!$B$4, Z1dod1!$C$4,
IF(D138&lt;=Z1dod1!$B$5, Z1dod1!$C$5,
IF(D138&lt;=Z1dod1!$B$6, Z1dod1!$C$6,
IF(D138&lt;=Z1dod1!$B$7, Z1dod1!$C$7,
IF(D138&lt;Z1dod1!$B$8, Z1dod1!$C$8,
"Dyrektor"))))))))</f>
        <v>kierownik_szczebla_2</v>
      </c>
      <c r="N138">
        <f>VLOOKUP(_xlfn.CONCAT(B138,C138),Z1dod1!$H$2:$I$207,2,FALSE)</f>
        <v>56</v>
      </c>
    </row>
    <row r="139" spans="1:14">
      <c r="A139">
        <v>138</v>
      </c>
      <c r="B139" s="16" t="s">
        <v>184</v>
      </c>
      <c r="C139" s="16" t="s">
        <v>198</v>
      </c>
      <c r="D139" s="16">
        <v>1732.17</v>
      </c>
      <c r="E139" s="16" t="s">
        <v>29</v>
      </c>
      <c r="F139" t="str">
        <f t="shared" si="12"/>
        <v>mała kwota</v>
      </c>
      <c r="G139" s="4">
        <f t="shared" si="13"/>
        <v>33959</v>
      </c>
      <c r="I139">
        <f t="shared" si="14"/>
        <v>1992</v>
      </c>
      <c r="J139">
        <f t="shared" si="15"/>
        <v>12</v>
      </c>
      <c r="K139">
        <f t="shared" si="16"/>
        <v>21</v>
      </c>
      <c r="L139" s="4">
        <f t="shared" si="17"/>
        <v>33959</v>
      </c>
      <c r="M139" t="str">
        <f>IF(ISBLANK(D139), "brak danych",
IF(D139&lt;=Z1dod1!$B$2, Z1dod1!$C$2,
IF(D139&lt;=Z1dod1!$B$3, Z1dod1!$C$3,
IF(D139&lt;=Z1dod1!$B$4, Z1dod1!$C$4,
IF(D139&lt;=Z1dod1!$B$5, Z1dod1!$C$5,
IF(D139&lt;=Z1dod1!$B$6, Z1dod1!$C$6,
IF(D139&lt;=Z1dod1!$B$7, Z1dod1!$C$7,
IF(D139&lt;Z1dod1!$B$8, Z1dod1!$C$8,
"Dyrektor"))))))))</f>
        <v>asystent</v>
      </c>
      <c r="N139">
        <f>VLOOKUP(_xlfn.CONCAT(B139,C139),Z1dod1!$H$2:$I$207,2,FALSE)</f>
        <v>27</v>
      </c>
    </row>
    <row r="140" spans="1:14">
      <c r="A140">
        <v>139</v>
      </c>
      <c r="B140" s="16" t="s">
        <v>238</v>
      </c>
      <c r="C140" s="16" t="s">
        <v>197</v>
      </c>
      <c r="D140" s="16">
        <v>211.8</v>
      </c>
      <c r="E140" s="16" t="s">
        <v>57</v>
      </c>
      <c r="F140" t="str">
        <f t="shared" si="12"/>
        <v>mała kwota</v>
      </c>
      <c r="G140" s="4" t="str">
        <f t="shared" si="13"/>
        <v>BRAK DATY</v>
      </c>
      <c r="I140" t="e">
        <f t="shared" si="14"/>
        <v>#VALUE!</v>
      </c>
      <c r="J140" t="e">
        <f t="shared" si="15"/>
        <v>#VALUE!</v>
      </c>
      <c r="K140" t="e">
        <f t="shared" si="16"/>
        <v>#VALUE!</v>
      </c>
      <c r="L140" s="4" t="e">
        <f t="shared" si="17"/>
        <v>#VALUE!</v>
      </c>
      <c r="M140" t="str">
        <f>IF(ISBLANK(D140), "brak danych",
IF(D140&lt;=Z1dod1!$B$2, Z1dod1!$C$2,
IF(D140&lt;=Z1dod1!$B$3, Z1dod1!$C$3,
IF(D140&lt;=Z1dod1!$B$4, Z1dod1!$C$4,
IF(D140&lt;=Z1dod1!$B$5, Z1dod1!$C$5,
IF(D140&lt;=Z1dod1!$B$6, Z1dod1!$C$6,
IF(D140&lt;=Z1dod1!$B$7, Z1dod1!$C$7,
IF(D140&lt;Z1dod1!$B$8, Z1dod1!$C$8,
"Dyrektor"))))))))</f>
        <v>staż_poł_etatu</v>
      </c>
      <c r="N140">
        <f>VLOOKUP(_xlfn.CONCAT(B140,C140),Z1dod1!$H$2:$I$207,2,FALSE)</f>
        <v>37</v>
      </c>
    </row>
    <row r="141" spans="1:14">
      <c r="A141">
        <v>140</v>
      </c>
      <c r="B141" s="16" t="s">
        <v>322</v>
      </c>
      <c r="C141" s="16" t="s">
        <v>267</v>
      </c>
      <c r="D141">
        <v>6254</v>
      </c>
      <c r="E141" s="3">
        <v>42029</v>
      </c>
      <c r="F141" t="str">
        <f t="shared" si="12"/>
        <v>chyba ok</v>
      </c>
      <c r="G141" s="4">
        <f t="shared" si="13"/>
        <v>42029</v>
      </c>
      <c r="I141">
        <f t="shared" si="14"/>
        <v>2015</v>
      </c>
      <c r="J141">
        <f t="shared" si="15"/>
        <v>1</v>
      </c>
      <c r="K141">
        <f t="shared" si="16"/>
        <v>25</v>
      </c>
      <c r="L141" s="4">
        <f t="shared" si="17"/>
        <v>42029</v>
      </c>
      <c r="M141" t="str">
        <f>IF(ISBLANK(D141), "brak danych",
IF(D141&lt;=Z1dod1!$B$2, Z1dod1!$C$2,
IF(D141&lt;=Z1dod1!$B$3, Z1dod1!$C$3,
IF(D141&lt;=Z1dod1!$B$4, Z1dod1!$C$4,
IF(D141&lt;=Z1dod1!$B$5, Z1dod1!$C$5,
IF(D141&lt;=Z1dod1!$B$6, Z1dod1!$C$6,
IF(D141&lt;=Z1dod1!$B$7, Z1dod1!$C$7,
IF(D141&lt;Z1dod1!$B$8, Z1dod1!$C$8,
"Dyrektor"))))))))</f>
        <v>kierownik_szczebla_2</v>
      </c>
      <c r="N141">
        <f>VLOOKUP(_xlfn.CONCAT(B141,C141),Z1dod1!$H$2:$I$207,2,FALSE)</f>
        <v>34</v>
      </c>
    </row>
    <row r="142" spans="1:14">
      <c r="A142">
        <v>141</v>
      </c>
      <c r="B142" s="16" t="s">
        <v>238</v>
      </c>
      <c r="C142" s="16" t="s">
        <v>262</v>
      </c>
      <c r="D142">
        <v>7887</v>
      </c>
      <c r="E142" s="3">
        <v>41223</v>
      </c>
      <c r="F142" t="str">
        <f t="shared" si="12"/>
        <v>chyba ok</v>
      </c>
      <c r="G142" s="4">
        <f t="shared" si="13"/>
        <v>41223</v>
      </c>
      <c r="I142">
        <f t="shared" si="14"/>
        <v>2012</v>
      </c>
      <c r="J142">
        <f t="shared" si="15"/>
        <v>11</v>
      </c>
      <c r="K142">
        <f t="shared" si="16"/>
        <v>10</v>
      </c>
      <c r="L142" s="4">
        <f t="shared" si="17"/>
        <v>41223</v>
      </c>
      <c r="M142" t="str">
        <f>IF(ISBLANK(D142), "brak danych",
IF(D142&lt;=Z1dod1!$B$2, Z1dod1!$C$2,
IF(D142&lt;=Z1dod1!$B$3, Z1dod1!$C$3,
IF(D142&lt;=Z1dod1!$B$4, Z1dod1!$C$4,
IF(D142&lt;=Z1dod1!$B$5, Z1dod1!$C$5,
IF(D142&lt;=Z1dod1!$B$6, Z1dod1!$C$6,
IF(D142&lt;=Z1dod1!$B$7, Z1dod1!$C$7,
IF(D142&lt;Z1dod1!$B$8, Z1dod1!$C$8,
"Dyrektor"))))))))</f>
        <v>kierownik_szczebla_2</v>
      </c>
      <c r="N142">
        <f>VLOOKUP(_xlfn.CONCAT(B142,C142),Z1dod1!$H$2:$I$207,2,FALSE)</f>
        <v>46</v>
      </c>
    </row>
    <row r="143" spans="1:14">
      <c r="A143">
        <v>142</v>
      </c>
      <c r="B143" s="16" t="s">
        <v>323</v>
      </c>
      <c r="C143" s="16" t="s">
        <v>318</v>
      </c>
      <c r="D143">
        <v>8961</v>
      </c>
      <c r="E143" s="3">
        <v>39866</v>
      </c>
      <c r="F143" t="str">
        <f t="shared" si="12"/>
        <v>chyba ok</v>
      </c>
      <c r="G143" s="4">
        <f t="shared" si="13"/>
        <v>39866</v>
      </c>
      <c r="I143">
        <f t="shared" si="14"/>
        <v>2009</v>
      </c>
      <c r="J143">
        <f t="shared" si="15"/>
        <v>2</v>
      </c>
      <c r="K143">
        <f t="shared" si="16"/>
        <v>22</v>
      </c>
      <c r="L143" s="4">
        <f t="shared" si="17"/>
        <v>39866</v>
      </c>
      <c r="M143" t="str">
        <f>IF(ISBLANK(D143), "brak danych",
IF(D143&lt;=Z1dod1!$B$2, Z1dod1!$C$2,
IF(D143&lt;=Z1dod1!$B$3, Z1dod1!$C$3,
IF(D143&lt;=Z1dod1!$B$4, Z1dod1!$C$4,
IF(D143&lt;=Z1dod1!$B$5, Z1dod1!$C$5,
IF(D143&lt;=Z1dod1!$B$6, Z1dod1!$C$6,
IF(D143&lt;=Z1dod1!$B$7, Z1dod1!$C$7,
IF(D143&lt;Z1dod1!$B$8, Z1dod1!$C$8,
"Dyrektor"))))))))</f>
        <v>kierownik_szczebla_2</v>
      </c>
      <c r="N143">
        <f>VLOOKUP(_xlfn.CONCAT(B143,C143),Z1dod1!$H$2:$I$207,2,FALSE)</f>
        <v>57</v>
      </c>
    </row>
    <row r="144" spans="1:14">
      <c r="A144">
        <v>143</v>
      </c>
      <c r="B144" t="s">
        <v>195</v>
      </c>
      <c r="C144" t="s">
        <v>318</v>
      </c>
      <c r="D144" s="16"/>
      <c r="E144" s="16" t="s">
        <v>174</v>
      </c>
      <c r="F144" t="str">
        <f t="shared" si="12"/>
        <v>puste</v>
      </c>
      <c r="G144" s="4">
        <f t="shared" si="13"/>
        <v>36651</v>
      </c>
      <c r="I144">
        <f t="shared" si="14"/>
        <v>2000</v>
      </c>
      <c r="J144">
        <f t="shared" si="15"/>
        <v>5</v>
      </c>
      <c r="K144">
        <f t="shared" si="16"/>
        <v>5</v>
      </c>
      <c r="L144" s="4">
        <f t="shared" si="17"/>
        <v>36651</v>
      </c>
      <c r="M144" t="str">
        <f>IF(ISBLANK(D144), "brak danych",
IF(D144&lt;=Z1dod1!$B$2, Z1dod1!$C$2,
IF(D144&lt;=Z1dod1!$B$3, Z1dod1!$C$3,
IF(D144&lt;=Z1dod1!$B$4, Z1dod1!$C$4,
IF(D144&lt;=Z1dod1!$B$5, Z1dod1!$C$5,
IF(D144&lt;=Z1dod1!$B$6, Z1dod1!$C$6,
IF(D144&lt;=Z1dod1!$B$7, Z1dod1!$C$7,
IF(D144&lt;Z1dod1!$B$8, Z1dod1!$C$8,
"Dyrektor"))))))))</f>
        <v>brak danych</v>
      </c>
      <c r="N144">
        <f>VLOOKUP(_xlfn.CONCAT(B144,C144),Z1dod1!$H$2:$I$207,2,FALSE)</f>
        <v>43</v>
      </c>
    </row>
    <row r="145" spans="1:14">
      <c r="A145">
        <v>144</v>
      </c>
      <c r="B145" s="16" t="s">
        <v>279</v>
      </c>
      <c r="C145" s="16" t="s">
        <v>199</v>
      </c>
      <c r="D145">
        <v>1923</v>
      </c>
      <c r="E145" s="3">
        <v>35848</v>
      </c>
      <c r="F145" t="str">
        <f t="shared" si="12"/>
        <v>mała kwota</v>
      </c>
      <c r="G145" s="4">
        <f t="shared" si="13"/>
        <v>35848</v>
      </c>
      <c r="I145">
        <f t="shared" si="14"/>
        <v>1998</v>
      </c>
      <c r="J145">
        <f t="shared" si="15"/>
        <v>2</v>
      </c>
      <c r="K145">
        <f t="shared" si="16"/>
        <v>22</v>
      </c>
      <c r="L145" s="4">
        <f t="shared" si="17"/>
        <v>35848</v>
      </c>
      <c r="M145" t="str">
        <f>IF(ISBLANK(D145), "brak danych",
IF(D145&lt;=Z1dod1!$B$2, Z1dod1!$C$2,
IF(D145&lt;=Z1dod1!$B$3, Z1dod1!$C$3,
IF(D145&lt;=Z1dod1!$B$4, Z1dod1!$C$4,
IF(D145&lt;=Z1dod1!$B$5, Z1dod1!$C$5,
IF(D145&lt;=Z1dod1!$B$6, Z1dod1!$C$6,
IF(D145&lt;=Z1dod1!$B$7, Z1dod1!$C$7,
IF(D145&lt;Z1dod1!$B$8, Z1dod1!$C$8,
"Dyrektor"))))))))</f>
        <v>asystent</v>
      </c>
      <c r="N145">
        <f>VLOOKUP(_xlfn.CONCAT(B145,C145),Z1dod1!$H$2:$I$207,2,FALSE)</f>
        <v>63</v>
      </c>
    </row>
    <row r="146" spans="1:14">
      <c r="A146">
        <v>145</v>
      </c>
      <c r="B146" s="16" t="s">
        <v>324</v>
      </c>
      <c r="C146" s="16" t="s">
        <v>267</v>
      </c>
      <c r="D146">
        <v>2443</v>
      </c>
      <c r="E146" s="3">
        <v>37070</v>
      </c>
      <c r="F146" t="str">
        <f t="shared" si="12"/>
        <v>chyba ok</v>
      </c>
      <c r="G146" s="4">
        <f t="shared" si="13"/>
        <v>37070</v>
      </c>
      <c r="I146">
        <f t="shared" si="14"/>
        <v>2001</v>
      </c>
      <c r="J146">
        <f t="shared" si="15"/>
        <v>6</v>
      </c>
      <c r="K146">
        <f t="shared" si="16"/>
        <v>28</v>
      </c>
      <c r="L146" s="4">
        <f t="shared" si="17"/>
        <v>37070</v>
      </c>
      <c r="M146" t="str">
        <f>IF(ISBLANK(D146), "brak danych",
IF(D146&lt;=Z1dod1!$B$2, Z1dod1!$C$2,
IF(D146&lt;=Z1dod1!$B$3, Z1dod1!$C$3,
IF(D146&lt;=Z1dod1!$B$4, Z1dod1!$C$4,
IF(D146&lt;=Z1dod1!$B$5, Z1dod1!$C$5,
IF(D146&lt;=Z1dod1!$B$6, Z1dod1!$C$6,
IF(D146&lt;=Z1dod1!$B$7, Z1dod1!$C$7,
IF(D146&lt;Z1dod1!$B$8, Z1dod1!$C$8,
"Dyrektor"))))))))</f>
        <v>asystent</v>
      </c>
      <c r="N146">
        <f>VLOOKUP(_xlfn.CONCAT(B146,C146),Z1dod1!$H$2:$I$207,2,FALSE)</f>
        <v>18</v>
      </c>
    </row>
    <row r="147" spans="1:14">
      <c r="A147">
        <v>146</v>
      </c>
      <c r="B147" s="16" t="s">
        <v>237</v>
      </c>
      <c r="C147" s="16" t="s">
        <v>234</v>
      </c>
      <c r="D147" s="16">
        <v>597.42999999999995</v>
      </c>
      <c r="E147" s="16" t="s">
        <v>19</v>
      </c>
      <c r="F147" t="str">
        <f t="shared" si="12"/>
        <v>mała kwota</v>
      </c>
      <c r="G147" s="4">
        <f t="shared" si="13"/>
        <v>2007</v>
      </c>
      <c r="I147">
        <f t="shared" si="14"/>
        <v>1905</v>
      </c>
      <c r="J147">
        <f t="shared" si="15"/>
        <v>6</v>
      </c>
      <c r="K147">
        <f t="shared" si="16"/>
        <v>29</v>
      </c>
      <c r="L147" s="4">
        <f t="shared" si="17"/>
        <v>2007</v>
      </c>
      <c r="M147" t="str">
        <f>IF(ISBLANK(D147), "brak danych",
IF(D147&lt;=Z1dod1!$B$2, Z1dod1!$C$2,
IF(D147&lt;=Z1dod1!$B$3, Z1dod1!$C$3,
IF(D147&lt;=Z1dod1!$B$4, Z1dod1!$C$4,
IF(D147&lt;=Z1dod1!$B$5, Z1dod1!$C$5,
IF(D147&lt;=Z1dod1!$B$6, Z1dod1!$C$6,
IF(D147&lt;=Z1dod1!$B$7, Z1dod1!$C$7,
IF(D147&lt;Z1dod1!$B$8, Z1dod1!$C$8,
"Dyrektor"))))))))</f>
        <v>staż_poł_etatu</v>
      </c>
      <c r="N147">
        <f>VLOOKUP(_xlfn.CONCAT(B147,C147),Z1dod1!$H$2:$I$207,2,FALSE)</f>
        <v>33</v>
      </c>
    </row>
    <row r="148" spans="1:14">
      <c r="A148">
        <v>147</v>
      </c>
      <c r="B148" s="16" t="s">
        <v>236</v>
      </c>
      <c r="C148" s="16" t="s">
        <v>201</v>
      </c>
      <c r="D148" s="18">
        <v>5.109</v>
      </c>
      <c r="E148" s="16" t="s">
        <v>87</v>
      </c>
      <c r="F148" t="str">
        <f t="shared" si="12"/>
        <v>mała kwota</v>
      </c>
      <c r="G148" s="4" t="str">
        <f t="shared" si="13"/>
        <v>BRAK DATY</v>
      </c>
      <c r="I148" t="e">
        <f t="shared" si="14"/>
        <v>#VALUE!</v>
      </c>
      <c r="J148" t="e">
        <f t="shared" si="15"/>
        <v>#VALUE!</v>
      </c>
      <c r="K148" t="e">
        <f t="shared" si="16"/>
        <v>#VALUE!</v>
      </c>
      <c r="L148" s="4" t="e">
        <f t="shared" si="17"/>
        <v>#VALUE!</v>
      </c>
      <c r="M148" t="str">
        <f>IF(ISBLANK(D148), "brak danych",
IF(D148&lt;=Z1dod1!$B$2, Z1dod1!$C$2,
IF(D148&lt;=Z1dod1!$B$3, Z1dod1!$C$3,
IF(D148&lt;=Z1dod1!$B$4, Z1dod1!$C$4,
IF(D148&lt;=Z1dod1!$B$5, Z1dod1!$C$5,
IF(D148&lt;=Z1dod1!$B$6, Z1dod1!$C$6,
IF(D148&lt;=Z1dod1!$B$7, Z1dod1!$C$7,
IF(D148&lt;Z1dod1!$B$8, Z1dod1!$C$8,
"Dyrektor"))))))))</f>
        <v>staż_poł_etatu</v>
      </c>
      <c r="N148">
        <f>VLOOKUP(_xlfn.CONCAT(B148,C148),Z1dod1!$H$2:$I$207,2,FALSE)</f>
        <v>39</v>
      </c>
    </row>
    <row r="149" spans="1:14">
      <c r="A149">
        <v>148</v>
      </c>
      <c r="B149" s="16" t="s">
        <v>325</v>
      </c>
      <c r="C149" s="16" t="s">
        <v>197</v>
      </c>
      <c r="D149">
        <v>8603</v>
      </c>
      <c r="E149" s="3">
        <v>41741</v>
      </c>
      <c r="F149" t="str">
        <f t="shared" si="12"/>
        <v>chyba ok</v>
      </c>
      <c r="G149" s="4">
        <f t="shared" si="13"/>
        <v>41741</v>
      </c>
      <c r="I149">
        <f t="shared" si="14"/>
        <v>2014</v>
      </c>
      <c r="J149">
        <f t="shared" si="15"/>
        <v>4</v>
      </c>
      <c r="K149">
        <f t="shared" si="16"/>
        <v>12</v>
      </c>
      <c r="L149" s="4">
        <f t="shared" si="17"/>
        <v>41741</v>
      </c>
      <c r="M149" t="str">
        <f>IF(ISBLANK(D149), "brak danych",
IF(D149&lt;=Z1dod1!$B$2, Z1dod1!$C$2,
IF(D149&lt;=Z1dod1!$B$3, Z1dod1!$C$3,
IF(D149&lt;=Z1dod1!$B$4, Z1dod1!$C$4,
IF(D149&lt;=Z1dod1!$B$5, Z1dod1!$C$5,
IF(D149&lt;=Z1dod1!$B$6, Z1dod1!$C$6,
IF(D149&lt;=Z1dod1!$B$7, Z1dod1!$C$7,
IF(D149&lt;Z1dod1!$B$8, Z1dod1!$C$8,
"Dyrektor"))))))))</f>
        <v>kierownik_szczebla_2</v>
      </c>
      <c r="N149">
        <f>VLOOKUP(_xlfn.CONCAT(B149,C149),Z1dod1!$H$2:$I$207,2,FALSE)</f>
        <v>20</v>
      </c>
    </row>
    <row r="150" spans="1:14">
      <c r="A150">
        <v>149</v>
      </c>
      <c r="B150" s="16" t="s">
        <v>326</v>
      </c>
      <c r="C150" s="16" t="s">
        <v>197</v>
      </c>
      <c r="D150">
        <v>8726</v>
      </c>
      <c r="E150" s="3">
        <v>41521</v>
      </c>
      <c r="F150" t="str">
        <f t="shared" si="12"/>
        <v>chyba ok</v>
      </c>
      <c r="G150" s="4">
        <f t="shared" si="13"/>
        <v>41521</v>
      </c>
      <c r="I150">
        <f t="shared" si="14"/>
        <v>2013</v>
      </c>
      <c r="J150">
        <f t="shared" si="15"/>
        <v>9</v>
      </c>
      <c r="K150">
        <f t="shared" si="16"/>
        <v>4</v>
      </c>
      <c r="L150" s="4">
        <f t="shared" si="17"/>
        <v>41521</v>
      </c>
      <c r="M150" t="str">
        <f>IF(ISBLANK(D150), "brak danych",
IF(D150&lt;=Z1dod1!$B$2, Z1dod1!$C$2,
IF(D150&lt;=Z1dod1!$B$3, Z1dod1!$C$3,
IF(D150&lt;=Z1dod1!$B$4, Z1dod1!$C$4,
IF(D150&lt;=Z1dod1!$B$5, Z1dod1!$C$5,
IF(D150&lt;=Z1dod1!$B$6, Z1dod1!$C$6,
IF(D150&lt;=Z1dod1!$B$7, Z1dod1!$C$7,
IF(D150&lt;Z1dod1!$B$8, Z1dod1!$C$8,
"Dyrektor"))))))))</f>
        <v>kierownik_szczebla_2</v>
      </c>
      <c r="N150">
        <f>VLOOKUP(_xlfn.CONCAT(B150,C150),Z1dod1!$H$2:$I$207,2,FALSE)</f>
        <v>65</v>
      </c>
    </row>
    <row r="151" spans="1:14">
      <c r="A151">
        <v>150</v>
      </c>
      <c r="B151" s="16" t="s">
        <v>327</v>
      </c>
      <c r="C151" s="16" t="s">
        <v>264</v>
      </c>
      <c r="D151">
        <v>1314</v>
      </c>
      <c r="E151" s="3">
        <v>38396</v>
      </c>
      <c r="F151" t="str">
        <f t="shared" si="12"/>
        <v>mała kwota</v>
      </c>
      <c r="G151" s="4">
        <f t="shared" si="13"/>
        <v>38396</v>
      </c>
      <c r="I151">
        <f t="shared" si="14"/>
        <v>2005</v>
      </c>
      <c r="J151">
        <f t="shared" si="15"/>
        <v>2</v>
      </c>
      <c r="K151">
        <f t="shared" si="16"/>
        <v>13</v>
      </c>
      <c r="L151" s="4">
        <f t="shared" si="17"/>
        <v>38396</v>
      </c>
      <c r="M151" t="str">
        <f>IF(ISBLANK(D151), "brak danych",
IF(D151&lt;=Z1dod1!$B$2, Z1dod1!$C$2,
IF(D151&lt;=Z1dod1!$B$3, Z1dod1!$C$3,
IF(D151&lt;=Z1dod1!$B$4, Z1dod1!$C$4,
IF(D151&lt;=Z1dod1!$B$5, Z1dod1!$C$5,
IF(D151&lt;=Z1dod1!$B$6, Z1dod1!$C$6,
IF(D151&lt;=Z1dod1!$B$7, Z1dod1!$C$7,
IF(D151&lt;Z1dod1!$B$8, Z1dod1!$C$8,
"Dyrektor"))))))))</f>
        <v>staż_poł_etatu</v>
      </c>
      <c r="N151">
        <f>VLOOKUP(_xlfn.CONCAT(B151,C151),Z1dod1!$H$2:$I$207,2,FALSE)</f>
        <v>23</v>
      </c>
    </row>
    <row r="152" spans="1:14">
      <c r="A152">
        <v>151</v>
      </c>
      <c r="B152" s="16" t="s">
        <v>328</v>
      </c>
      <c r="C152" s="16" t="s">
        <v>298</v>
      </c>
      <c r="D152">
        <v>2041</v>
      </c>
      <c r="E152" s="3">
        <v>38642</v>
      </c>
      <c r="F152" t="str">
        <f t="shared" si="12"/>
        <v>chyba ok</v>
      </c>
      <c r="G152" s="4">
        <f t="shared" si="13"/>
        <v>38642</v>
      </c>
      <c r="I152">
        <f t="shared" si="14"/>
        <v>2005</v>
      </c>
      <c r="J152">
        <f t="shared" si="15"/>
        <v>10</v>
      </c>
      <c r="K152">
        <f t="shared" si="16"/>
        <v>17</v>
      </c>
      <c r="L152" s="4">
        <f t="shared" si="17"/>
        <v>38642</v>
      </c>
      <c r="M152" t="str">
        <f>IF(ISBLANK(D152), "brak danych",
IF(D152&lt;=Z1dod1!$B$2, Z1dod1!$C$2,
IF(D152&lt;=Z1dod1!$B$3, Z1dod1!$C$3,
IF(D152&lt;=Z1dod1!$B$4, Z1dod1!$C$4,
IF(D152&lt;=Z1dod1!$B$5, Z1dod1!$C$5,
IF(D152&lt;=Z1dod1!$B$6, Z1dod1!$C$6,
IF(D152&lt;=Z1dod1!$B$7, Z1dod1!$C$7,
IF(D152&lt;Z1dod1!$B$8, Z1dod1!$C$8,
"Dyrektor"))))))))</f>
        <v>asystent</v>
      </c>
      <c r="N152">
        <f>VLOOKUP(_xlfn.CONCAT(B152,C152),Z1dod1!$H$2:$I$207,2,FALSE)</f>
        <v>64</v>
      </c>
    </row>
    <row r="153" spans="1:14">
      <c r="A153">
        <v>152</v>
      </c>
      <c r="B153" s="16" t="s">
        <v>192</v>
      </c>
      <c r="C153" s="16" t="s">
        <v>245</v>
      </c>
      <c r="D153" s="16">
        <v>7223</v>
      </c>
      <c r="E153" s="16" t="s">
        <v>33</v>
      </c>
      <c r="F153" t="str">
        <f t="shared" si="12"/>
        <v>chyba ok</v>
      </c>
      <c r="G153" s="4" t="str">
        <f t="shared" si="13"/>
        <v>BRAK DATY</v>
      </c>
      <c r="I153" t="e">
        <f t="shared" si="14"/>
        <v>#VALUE!</v>
      </c>
      <c r="J153" t="e">
        <f t="shared" si="15"/>
        <v>#VALUE!</v>
      </c>
      <c r="K153" t="e">
        <f t="shared" si="16"/>
        <v>#VALUE!</v>
      </c>
      <c r="L153" s="4" t="e">
        <f t="shared" si="17"/>
        <v>#VALUE!</v>
      </c>
      <c r="M153" t="str">
        <f>IF(ISBLANK(D153), "brak danych",
IF(D153&lt;=Z1dod1!$B$2, Z1dod1!$C$2,
IF(D153&lt;=Z1dod1!$B$3, Z1dod1!$C$3,
IF(D153&lt;=Z1dod1!$B$4, Z1dod1!$C$4,
IF(D153&lt;=Z1dod1!$B$5, Z1dod1!$C$5,
IF(D153&lt;=Z1dod1!$B$6, Z1dod1!$C$6,
IF(D153&lt;=Z1dod1!$B$7, Z1dod1!$C$7,
IF(D153&lt;Z1dod1!$B$8, Z1dod1!$C$8,
"Dyrektor"))))))))</f>
        <v>kierownik_szczebla_2</v>
      </c>
      <c r="N153">
        <f>VLOOKUP(_xlfn.CONCAT(B153,C153),Z1dod1!$H$2:$I$207,2,FALSE)</f>
        <v>30</v>
      </c>
    </row>
    <row r="154" spans="1:14">
      <c r="A154">
        <v>153</v>
      </c>
      <c r="B154" s="16" t="s">
        <v>183</v>
      </c>
      <c r="C154" s="16" t="s">
        <v>239</v>
      </c>
      <c r="D154" s="18">
        <v>5.7510000000000003</v>
      </c>
      <c r="E154" s="16" t="s">
        <v>125</v>
      </c>
      <c r="F154" t="str">
        <f t="shared" si="12"/>
        <v>mała kwota</v>
      </c>
      <c r="G154" s="4" t="str">
        <f t="shared" si="13"/>
        <v>BRAK DATY</v>
      </c>
      <c r="I154" t="e">
        <f t="shared" si="14"/>
        <v>#NUM!</v>
      </c>
      <c r="J154" t="e">
        <f t="shared" si="15"/>
        <v>#NUM!</v>
      </c>
      <c r="K154" t="e">
        <f t="shared" si="16"/>
        <v>#NUM!</v>
      </c>
      <c r="L154" s="4" t="e">
        <f t="shared" si="17"/>
        <v>#NUM!</v>
      </c>
      <c r="M154" t="str">
        <f>IF(ISBLANK(D154), "brak danych",
IF(D154&lt;=Z1dod1!$B$2, Z1dod1!$C$2,
IF(D154&lt;=Z1dod1!$B$3, Z1dod1!$C$3,
IF(D154&lt;=Z1dod1!$B$4, Z1dod1!$C$4,
IF(D154&lt;=Z1dod1!$B$5, Z1dod1!$C$5,
IF(D154&lt;=Z1dod1!$B$6, Z1dod1!$C$6,
IF(D154&lt;=Z1dod1!$B$7, Z1dod1!$C$7,
IF(D154&lt;Z1dod1!$B$8, Z1dod1!$C$8,
"Dyrektor"))))))))</f>
        <v>staż_poł_etatu</v>
      </c>
      <c r="N154">
        <f>VLOOKUP(_xlfn.CONCAT(B154,C154),Z1dod1!$H$2:$I$207,2,FALSE)</f>
        <v>41</v>
      </c>
    </row>
    <row r="155" spans="1:14">
      <c r="A155">
        <v>154</v>
      </c>
      <c r="B155" s="16" t="s">
        <v>233</v>
      </c>
      <c r="C155" s="16" t="s">
        <v>294</v>
      </c>
      <c r="D155" s="16">
        <v>481.94</v>
      </c>
      <c r="E155" s="16" t="s">
        <v>140</v>
      </c>
      <c r="F155" t="str">
        <f t="shared" si="12"/>
        <v>mała kwota</v>
      </c>
      <c r="G155" s="4" t="str">
        <f t="shared" si="13"/>
        <v>BRAK DATY</v>
      </c>
      <c r="I155" t="e">
        <f t="shared" si="14"/>
        <v>#VALUE!</v>
      </c>
      <c r="J155" t="e">
        <f t="shared" si="15"/>
        <v>#VALUE!</v>
      </c>
      <c r="K155" t="e">
        <f t="shared" si="16"/>
        <v>#VALUE!</v>
      </c>
      <c r="L155" s="4" t="e">
        <f t="shared" si="17"/>
        <v>#VALUE!</v>
      </c>
      <c r="M155" t="str">
        <f>IF(ISBLANK(D155), "brak danych",
IF(D155&lt;=Z1dod1!$B$2, Z1dod1!$C$2,
IF(D155&lt;=Z1dod1!$B$3, Z1dod1!$C$3,
IF(D155&lt;=Z1dod1!$B$4, Z1dod1!$C$4,
IF(D155&lt;=Z1dod1!$B$5, Z1dod1!$C$5,
IF(D155&lt;=Z1dod1!$B$6, Z1dod1!$C$6,
IF(D155&lt;=Z1dod1!$B$7, Z1dod1!$C$7,
IF(D155&lt;Z1dod1!$B$8, Z1dod1!$C$8,
"Dyrektor"))))))))</f>
        <v>staż_poł_etatu</v>
      </c>
      <c r="N155">
        <f>VLOOKUP(_xlfn.CONCAT(B155,C155),Z1dod1!$H$2:$I$207,2,FALSE)</f>
        <v>61</v>
      </c>
    </row>
    <row r="156" spans="1:14">
      <c r="A156">
        <v>155</v>
      </c>
      <c r="B156" s="16" t="s">
        <v>183</v>
      </c>
      <c r="C156" s="16" t="s">
        <v>197</v>
      </c>
      <c r="D156" s="16">
        <v>2587.88</v>
      </c>
      <c r="E156" t="s">
        <v>254</v>
      </c>
      <c r="F156" t="str">
        <f t="shared" si="12"/>
        <v>chyba ok</v>
      </c>
      <c r="G156" s="4" t="str">
        <f t="shared" si="13"/>
        <v>BRAK DATY</v>
      </c>
      <c r="I156" t="e">
        <f t="shared" si="14"/>
        <v>#VALUE!</v>
      </c>
      <c r="J156" t="e">
        <f t="shared" si="15"/>
        <v>#VALUE!</v>
      </c>
      <c r="K156" t="e">
        <f t="shared" si="16"/>
        <v>#VALUE!</v>
      </c>
      <c r="L156" s="4" t="e">
        <f t="shared" si="17"/>
        <v>#VALUE!</v>
      </c>
      <c r="M156" t="str">
        <f>IF(ISBLANK(D156), "brak danych",
IF(D156&lt;=Z1dod1!$B$2, Z1dod1!$C$2,
IF(D156&lt;=Z1dod1!$B$3, Z1dod1!$C$3,
IF(D156&lt;=Z1dod1!$B$4, Z1dod1!$C$4,
IF(D156&lt;=Z1dod1!$B$5, Z1dod1!$C$5,
IF(D156&lt;=Z1dod1!$B$6, Z1dod1!$C$6,
IF(D156&lt;=Z1dod1!$B$7, Z1dod1!$C$7,
IF(D156&lt;Z1dod1!$B$8, Z1dod1!$C$8,
"Dyrektor"))))))))</f>
        <v>starszy_nad_sprzętem</v>
      </c>
      <c r="N156">
        <f>VLOOKUP(_xlfn.CONCAT(B156,C156),Z1dod1!$H$2:$I$207,2,FALSE)</f>
        <v>59</v>
      </c>
    </row>
    <row r="157" spans="1:14">
      <c r="A157">
        <v>156</v>
      </c>
      <c r="B157" s="16" t="s">
        <v>329</v>
      </c>
      <c r="C157" s="16" t="s">
        <v>318</v>
      </c>
      <c r="D157">
        <v>6144</v>
      </c>
      <c r="E157" s="3">
        <v>44181</v>
      </c>
      <c r="F157" t="str">
        <f t="shared" si="12"/>
        <v>chyba ok</v>
      </c>
      <c r="G157" s="4">
        <f t="shared" si="13"/>
        <v>44181</v>
      </c>
      <c r="I157">
        <f t="shared" si="14"/>
        <v>2020</v>
      </c>
      <c r="J157">
        <f t="shared" si="15"/>
        <v>12</v>
      </c>
      <c r="K157">
        <f t="shared" si="16"/>
        <v>16</v>
      </c>
      <c r="L157" s="4">
        <f t="shared" si="17"/>
        <v>44181</v>
      </c>
      <c r="M157" t="str">
        <f>IF(ISBLANK(D157), "brak danych",
IF(D157&lt;=Z1dod1!$B$2, Z1dod1!$C$2,
IF(D157&lt;=Z1dod1!$B$3, Z1dod1!$C$3,
IF(D157&lt;=Z1dod1!$B$4, Z1dod1!$C$4,
IF(D157&lt;=Z1dod1!$B$5, Z1dod1!$C$5,
IF(D157&lt;=Z1dod1!$B$6, Z1dod1!$C$6,
IF(D157&lt;=Z1dod1!$B$7, Z1dod1!$C$7,
IF(D157&lt;Z1dod1!$B$8, Z1dod1!$C$8,
"Dyrektor"))))))))</f>
        <v>kierownik_szczebla_2</v>
      </c>
      <c r="N157">
        <f>VLOOKUP(_xlfn.CONCAT(B157,C157),Z1dod1!$H$2:$I$207,2,FALSE)</f>
        <v>51</v>
      </c>
    </row>
    <row r="158" spans="1:14">
      <c r="A158">
        <v>157</v>
      </c>
      <c r="B158" s="16" t="s">
        <v>330</v>
      </c>
      <c r="C158" s="16" t="s">
        <v>198</v>
      </c>
      <c r="D158">
        <v>6019</v>
      </c>
      <c r="E158" s="3">
        <v>36927</v>
      </c>
      <c r="F158" t="str">
        <f t="shared" si="12"/>
        <v>chyba ok</v>
      </c>
      <c r="G158" s="4">
        <f t="shared" si="13"/>
        <v>36927</v>
      </c>
      <c r="I158">
        <f t="shared" si="14"/>
        <v>2001</v>
      </c>
      <c r="J158">
        <f t="shared" si="15"/>
        <v>2</v>
      </c>
      <c r="K158">
        <f t="shared" si="16"/>
        <v>5</v>
      </c>
      <c r="L158" s="4">
        <f t="shared" si="17"/>
        <v>36927</v>
      </c>
      <c r="M158" t="str">
        <f>IF(ISBLANK(D158), "brak danych",
IF(D158&lt;=Z1dod1!$B$2, Z1dod1!$C$2,
IF(D158&lt;=Z1dod1!$B$3, Z1dod1!$C$3,
IF(D158&lt;=Z1dod1!$B$4, Z1dod1!$C$4,
IF(D158&lt;=Z1dod1!$B$5, Z1dod1!$C$5,
IF(D158&lt;=Z1dod1!$B$6, Z1dod1!$C$6,
IF(D158&lt;=Z1dod1!$B$7, Z1dod1!$C$7,
IF(D158&lt;Z1dod1!$B$8, Z1dod1!$C$8,
"Dyrektor"))))))))</f>
        <v>kierownik_szczebla_2</v>
      </c>
      <c r="N158">
        <f>VLOOKUP(_xlfn.CONCAT(B158,C158),Z1dod1!$H$2:$I$207,2,FALSE)</f>
        <v>33</v>
      </c>
    </row>
    <row r="159" spans="1:14">
      <c r="A159">
        <v>158</v>
      </c>
      <c r="B159" s="16" t="s">
        <v>331</v>
      </c>
      <c r="C159" s="16" t="s">
        <v>197</v>
      </c>
      <c r="D159" s="18">
        <v>8303.3700000000008</v>
      </c>
      <c r="E159" s="16" t="s">
        <v>152</v>
      </c>
      <c r="F159" t="str">
        <f t="shared" si="12"/>
        <v>chyba ok</v>
      </c>
      <c r="G159" s="4">
        <f t="shared" si="13"/>
        <v>1998</v>
      </c>
      <c r="I159">
        <f t="shared" si="14"/>
        <v>1905</v>
      </c>
      <c r="J159">
        <f t="shared" si="15"/>
        <v>6</v>
      </c>
      <c r="K159">
        <f t="shared" si="16"/>
        <v>20</v>
      </c>
      <c r="L159" s="4">
        <f t="shared" si="17"/>
        <v>1998</v>
      </c>
      <c r="M159" t="str">
        <f>IF(ISBLANK(D159), "brak danych",
IF(D159&lt;=Z1dod1!$B$2, Z1dod1!$C$2,
IF(D159&lt;=Z1dod1!$B$3, Z1dod1!$C$3,
IF(D159&lt;=Z1dod1!$B$4, Z1dod1!$C$4,
IF(D159&lt;=Z1dod1!$B$5, Z1dod1!$C$5,
IF(D159&lt;=Z1dod1!$B$6, Z1dod1!$C$6,
IF(D159&lt;=Z1dod1!$B$7, Z1dod1!$C$7,
IF(D159&lt;Z1dod1!$B$8, Z1dod1!$C$8,
"Dyrektor"))))))))</f>
        <v>kierownik_szczebla_2</v>
      </c>
      <c r="N159">
        <f>VLOOKUP(_xlfn.CONCAT(B159,C159),Z1dod1!$H$2:$I$207,2,FALSE)</f>
        <v>53</v>
      </c>
    </row>
    <row r="160" spans="1:14">
      <c r="A160">
        <v>159</v>
      </c>
      <c r="B160" s="16" t="s">
        <v>332</v>
      </c>
      <c r="C160" s="16" t="s">
        <v>264</v>
      </c>
      <c r="D160" s="18">
        <v>6.6079999999999997</v>
      </c>
      <c r="E160" s="16"/>
      <c r="F160" t="str">
        <f t="shared" si="12"/>
        <v>mała kwota</v>
      </c>
      <c r="G160" s="4" t="str">
        <f t="shared" si="13"/>
        <v>BRAK DATY</v>
      </c>
      <c r="I160">
        <f t="shared" si="14"/>
        <v>1900</v>
      </c>
      <c r="J160">
        <f t="shared" si="15"/>
        <v>1</v>
      </c>
      <c r="K160">
        <f t="shared" si="16"/>
        <v>0</v>
      </c>
      <c r="L160" s="4">
        <f t="shared" si="17"/>
        <v>0</v>
      </c>
      <c r="M160" t="str">
        <f>IF(ISBLANK(D160), "brak danych",
IF(D160&lt;=Z1dod1!$B$2, Z1dod1!$C$2,
IF(D160&lt;=Z1dod1!$B$3, Z1dod1!$C$3,
IF(D160&lt;=Z1dod1!$B$4, Z1dod1!$C$4,
IF(D160&lt;=Z1dod1!$B$5, Z1dod1!$C$5,
IF(D160&lt;=Z1dod1!$B$6, Z1dod1!$C$6,
IF(D160&lt;=Z1dod1!$B$7, Z1dod1!$C$7,
IF(D160&lt;Z1dod1!$B$8, Z1dod1!$C$8,
"Dyrektor"))))))))</f>
        <v>staż_poł_etatu</v>
      </c>
      <c r="N160">
        <f>VLOOKUP(_xlfn.CONCAT(B160,C160),Z1dod1!$H$2:$I$207,2,FALSE)</f>
        <v>31</v>
      </c>
    </row>
    <row r="161" spans="1:14">
      <c r="A161">
        <v>160</v>
      </c>
      <c r="B161" s="16" t="s">
        <v>183</v>
      </c>
      <c r="C161" s="16" t="s">
        <v>202</v>
      </c>
      <c r="D161" s="16">
        <v>2073.15</v>
      </c>
      <c r="E161" s="16" t="s">
        <v>130</v>
      </c>
      <c r="F161" t="str">
        <f t="shared" si="12"/>
        <v>chyba ok</v>
      </c>
      <c r="G161" s="4">
        <f t="shared" si="13"/>
        <v>38539</v>
      </c>
      <c r="I161">
        <f t="shared" si="14"/>
        <v>2005</v>
      </c>
      <c r="J161">
        <f t="shared" si="15"/>
        <v>7</v>
      </c>
      <c r="K161">
        <f t="shared" si="16"/>
        <v>6</v>
      </c>
      <c r="L161" s="4">
        <f t="shared" si="17"/>
        <v>38539</v>
      </c>
      <c r="M161" t="str">
        <f>IF(ISBLANK(D161), "brak danych",
IF(D161&lt;=Z1dod1!$B$2, Z1dod1!$C$2,
IF(D161&lt;=Z1dod1!$B$3, Z1dod1!$C$3,
IF(D161&lt;=Z1dod1!$B$4, Z1dod1!$C$4,
IF(D161&lt;=Z1dod1!$B$5, Z1dod1!$C$5,
IF(D161&lt;=Z1dod1!$B$6, Z1dod1!$C$6,
IF(D161&lt;=Z1dod1!$B$7, Z1dod1!$C$7,
IF(D161&lt;Z1dod1!$B$8, Z1dod1!$C$8,
"Dyrektor"))))))))</f>
        <v>asystent</v>
      </c>
      <c r="N161">
        <f>VLOOKUP(_xlfn.CONCAT(B161,C161),Z1dod1!$H$2:$I$207,2,FALSE)</f>
        <v>62</v>
      </c>
    </row>
    <row r="162" spans="1:14">
      <c r="A162">
        <v>161</v>
      </c>
      <c r="B162" s="16" t="s">
        <v>236</v>
      </c>
      <c r="C162" s="16" t="s">
        <v>240</v>
      </c>
      <c r="D162" s="16"/>
      <c r="E162" s="16" t="s">
        <v>82</v>
      </c>
      <c r="F162" t="str">
        <f t="shared" si="12"/>
        <v>puste</v>
      </c>
      <c r="G162" s="4" t="str">
        <f t="shared" si="13"/>
        <v>BRAK DATY</v>
      </c>
      <c r="I162" t="e">
        <f t="shared" si="14"/>
        <v>#NUM!</v>
      </c>
      <c r="J162" t="e">
        <f t="shared" si="15"/>
        <v>#NUM!</v>
      </c>
      <c r="K162" t="e">
        <f t="shared" si="16"/>
        <v>#NUM!</v>
      </c>
      <c r="L162" s="4" t="e">
        <f t="shared" si="17"/>
        <v>#NUM!</v>
      </c>
      <c r="M162" t="str">
        <f>IF(ISBLANK(D162), "brak danych",
IF(D162&lt;=Z1dod1!$B$2, Z1dod1!$C$2,
IF(D162&lt;=Z1dod1!$B$3, Z1dod1!$C$3,
IF(D162&lt;=Z1dod1!$B$4, Z1dod1!$C$4,
IF(D162&lt;=Z1dod1!$B$5, Z1dod1!$C$5,
IF(D162&lt;=Z1dod1!$B$6, Z1dod1!$C$6,
IF(D162&lt;=Z1dod1!$B$7, Z1dod1!$C$7,
IF(D162&lt;Z1dod1!$B$8, Z1dod1!$C$8,
"Dyrektor"))))))))</f>
        <v>brak danych</v>
      </c>
      <c r="N162">
        <f>VLOOKUP(_xlfn.CONCAT(B162,C162),Z1dod1!$H$2:$I$207,2,FALSE)</f>
        <v>31</v>
      </c>
    </row>
    <row r="163" spans="1:14">
      <c r="A163">
        <v>162</v>
      </c>
      <c r="B163" s="16" t="s">
        <v>308</v>
      </c>
      <c r="C163" s="16" t="s">
        <v>318</v>
      </c>
      <c r="D163">
        <v>4485</v>
      </c>
      <c r="E163" s="3">
        <v>36171</v>
      </c>
      <c r="F163" t="str">
        <f t="shared" si="12"/>
        <v>chyba ok</v>
      </c>
      <c r="G163" s="4">
        <f t="shared" si="13"/>
        <v>36171</v>
      </c>
      <c r="I163">
        <f t="shared" si="14"/>
        <v>1999</v>
      </c>
      <c r="J163">
        <f t="shared" si="15"/>
        <v>1</v>
      </c>
      <c r="K163">
        <f t="shared" si="16"/>
        <v>11</v>
      </c>
      <c r="L163" s="4">
        <f t="shared" si="17"/>
        <v>36171</v>
      </c>
      <c r="M163" t="str">
        <f>IF(ISBLANK(D163), "brak danych",
IF(D163&lt;=Z1dod1!$B$2, Z1dod1!$C$2,
IF(D163&lt;=Z1dod1!$B$3, Z1dod1!$C$3,
IF(D163&lt;=Z1dod1!$B$4, Z1dod1!$C$4,
IF(D163&lt;=Z1dod1!$B$5, Z1dod1!$C$5,
IF(D163&lt;=Z1dod1!$B$6, Z1dod1!$C$6,
IF(D163&lt;=Z1dod1!$B$7, Z1dod1!$C$7,
IF(D163&lt;Z1dod1!$B$8, Z1dod1!$C$8,
"Dyrektor"))))))))</f>
        <v>kierownik_szczebla_1</v>
      </c>
      <c r="N163">
        <f>VLOOKUP(_xlfn.CONCAT(B163,C163),Z1dod1!$H$2:$I$207,2,FALSE)</f>
        <v>31</v>
      </c>
    </row>
    <row r="164" spans="1:14">
      <c r="A164">
        <v>163</v>
      </c>
      <c r="B164" s="16" t="s">
        <v>235</v>
      </c>
      <c r="C164" s="16" t="s">
        <v>234</v>
      </c>
      <c r="D164" s="18">
        <v>201</v>
      </c>
      <c r="E164" s="16" t="s">
        <v>89</v>
      </c>
      <c r="F164" t="str">
        <f t="shared" si="12"/>
        <v>mała kwota</v>
      </c>
      <c r="G164" s="4">
        <f t="shared" si="13"/>
        <v>36567</v>
      </c>
      <c r="I164">
        <f t="shared" si="14"/>
        <v>2000</v>
      </c>
      <c r="J164">
        <f t="shared" si="15"/>
        <v>2</v>
      </c>
      <c r="K164">
        <f t="shared" si="16"/>
        <v>11</v>
      </c>
      <c r="L164" s="4">
        <f t="shared" si="17"/>
        <v>36567</v>
      </c>
      <c r="M164" t="str">
        <f>IF(ISBLANK(D164), "brak danych",
IF(D164&lt;=Z1dod1!$B$2, Z1dod1!$C$2,
IF(D164&lt;=Z1dod1!$B$3, Z1dod1!$C$3,
IF(D164&lt;=Z1dod1!$B$4, Z1dod1!$C$4,
IF(D164&lt;=Z1dod1!$B$5, Z1dod1!$C$5,
IF(D164&lt;=Z1dod1!$B$6, Z1dod1!$C$6,
IF(D164&lt;=Z1dod1!$B$7, Z1dod1!$C$7,
IF(D164&lt;Z1dod1!$B$8, Z1dod1!$C$8,
"Dyrektor"))))))))</f>
        <v>staż_poł_etatu</v>
      </c>
      <c r="N164">
        <f>VLOOKUP(_xlfn.CONCAT(B164,C164),Z1dod1!$H$2:$I$207,2,FALSE)</f>
        <v>35</v>
      </c>
    </row>
    <row r="165" spans="1:14">
      <c r="A165">
        <v>164</v>
      </c>
      <c r="B165" s="16" t="s">
        <v>333</v>
      </c>
      <c r="C165" s="16" t="s">
        <v>298</v>
      </c>
      <c r="D165" s="18">
        <v>8185.72</v>
      </c>
      <c r="E165" s="16" t="s">
        <v>161</v>
      </c>
      <c r="F165" t="str">
        <f t="shared" si="12"/>
        <v>chyba ok</v>
      </c>
      <c r="G165" s="4">
        <f t="shared" si="13"/>
        <v>37204</v>
      </c>
      <c r="I165">
        <f t="shared" si="14"/>
        <v>2001</v>
      </c>
      <c r="J165">
        <f t="shared" si="15"/>
        <v>11</v>
      </c>
      <c r="K165">
        <f t="shared" si="16"/>
        <v>9</v>
      </c>
      <c r="L165" s="4">
        <f t="shared" si="17"/>
        <v>37204</v>
      </c>
      <c r="M165" t="str">
        <f>IF(ISBLANK(D165), "brak danych",
IF(D165&lt;=Z1dod1!$B$2, Z1dod1!$C$2,
IF(D165&lt;=Z1dod1!$B$3, Z1dod1!$C$3,
IF(D165&lt;=Z1dod1!$B$4, Z1dod1!$C$4,
IF(D165&lt;=Z1dod1!$B$5, Z1dod1!$C$5,
IF(D165&lt;=Z1dod1!$B$6, Z1dod1!$C$6,
IF(D165&lt;=Z1dod1!$B$7, Z1dod1!$C$7,
IF(D165&lt;Z1dod1!$B$8, Z1dod1!$C$8,
"Dyrektor"))))))))</f>
        <v>kierownik_szczebla_2</v>
      </c>
      <c r="N165">
        <f>VLOOKUP(_xlfn.CONCAT(B165,C165),Z1dod1!$H$2:$I$207,2,FALSE)</f>
        <v>47</v>
      </c>
    </row>
    <row r="166" spans="1:14">
      <c r="A166">
        <v>165</v>
      </c>
      <c r="B166" s="16" t="s">
        <v>334</v>
      </c>
      <c r="C166" s="16" t="s">
        <v>294</v>
      </c>
      <c r="D166">
        <v>4084</v>
      </c>
      <c r="E166" s="3">
        <v>37524</v>
      </c>
      <c r="F166" t="str">
        <f t="shared" si="12"/>
        <v>chyba ok</v>
      </c>
      <c r="G166" s="4">
        <f t="shared" si="13"/>
        <v>37524</v>
      </c>
      <c r="I166">
        <f t="shared" si="14"/>
        <v>2002</v>
      </c>
      <c r="J166">
        <f t="shared" si="15"/>
        <v>9</v>
      </c>
      <c r="K166">
        <f t="shared" si="16"/>
        <v>25</v>
      </c>
      <c r="L166" s="4">
        <f t="shared" si="17"/>
        <v>37524</v>
      </c>
      <c r="M166" t="str">
        <f>IF(ISBLANK(D166), "brak danych",
IF(D166&lt;=Z1dod1!$B$2, Z1dod1!$C$2,
IF(D166&lt;=Z1dod1!$B$3, Z1dod1!$C$3,
IF(D166&lt;=Z1dod1!$B$4, Z1dod1!$C$4,
IF(D166&lt;=Z1dod1!$B$5, Z1dod1!$C$5,
IF(D166&lt;=Z1dod1!$B$6, Z1dod1!$C$6,
IF(D166&lt;=Z1dod1!$B$7, Z1dod1!$C$7,
IF(D166&lt;Z1dod1!$B$8, Z1dod1!$C$8,
"Dyrektor"))))))))</f>
        <v>kierownik_szczebla_1</v>
      </c>
      <c r="N166">
        <f>VLOOKUP(_xlfn.CONCAT(B166,C166),Z1dod1!$H$2:$I$207,2,FALSE)</f>
        <v>60</v>
      </c>
    </row>
    <row r="167" spans="1:14">
      <c r="A167">
        <v>166</v>
      </c>
      <c r="B167" s="16" t="s">
        <v>233</v>
      </c>
      <c r="C167" s="16" t="s">
        <v>201</v>
      </c>
      <c r="D167" s="16">
        <v>4761.2700000000004</v>
      </c>
      <c r="E167" s="16" t="s">
        <v>72</v>
      </c>
      <c r="F167" t="str">
        <f t="shared" si="12"/>
        <v>chyba ok</v>
      </c>
      <c r="G167" s="4" t="str">
        <f t="shared" si="13"/>
        <v>BRAK DATY</v>
      </c>
      <c r="I167" t="e">
        <f t="shared" si="14"/>
        <v>#VALUE!</v>
      </c>
      <c r="J167" t="e">
        <f t="shared" si="15"/>
        <v>#VALUE!</v>
      </c>
      <c r="K167" t="e">
        <f t="shared" si="16"/>
        <v>#VALUE!</v>
      </c>
      <c r="L167" s="4" t="e">
        <f t="shared" si="17"/>
        <v>#VALUE!</v>
      </c>
      <c r="M167" t="str">
        <f>IF(ISBLANK(D167), "brak danych",
IF(D167&lt;=Z1dod1!$B$2, Z1dod1!$C$2,
IF(D167&lt;=Z1dod1!$B$3, Z1dod1!$C$3,
IF(D167&lt;=Z1dod1!$B$4, Z1dod1!$C$4,
IF(D167&lt;=Z1dod1!$B$5, Z1dod1!$C$5,
IF(D167&lt;=Z1dod1!$B$6, Z1dod1!$C$6,
IF(D167&lt;=Z1dod1!$B$7, Z1dod1!$C$7,
IF(D167&lt;Z1dod1!$B$8, Z1dod1!$C$8,
"Dyrektor"))))))))</f>
        <v>kierownik_szczebla_1</v>
      </c>
      <c r="N167">
        <f>VLOOKUP(_xlfn.CONCAT(B167,C167),Z1dod1!$H$2:$I$207,2,FALSE)</f>
        <v>62</v>
      </c>
    </row>
    <row r="168" spans="1:14">
      <c r="A168">
        <v>167</v>
      </c>
      <c r="B168" s="16" t="s">
        <v>335</v>
      </c>
      <c r="C168" s="16" t="s">
        <v>294</v>
      </c>
      <c r="D168" s="18">
        <v>1.823</v>
      </c>
      <c r="E168" s="4">
        <v>44168</v>
      </c>
      <c r="F168" t="str">
        <f t="shared" si="12"/>
        <v>mała kwota</v>
      </c>
      <c r="G168" s="4">
        <f t="shared" si="13"/>
        <v>44168</v>
      </c>
      <c r="I168">
        <f t="shared" si="14"/>
        <v>2020</v>
      </c>
      <c r="J168">
        <f t="shared" si="15"/>
        <v>12</v>
      </c>
      <c r="K168">
        <f t="shared" si="16"/>
        <v>3</v>
      </c>
      <c r="L168" s="4">
        <f t="shared" si="17"/>
        <v>44168</v>
      </c>
      <c r="M168" t="str">
        <f>IF(ISBLANK(D168), "brak danych",
IF(D168&lt;=Z1dod1!$B$2, Z1dod1!$C$2,
IF(D168&lt;=Z1dod1!$B$3, Z1dod1!$C$3,
IF(D168&lt;=Z1dod1!$B$4, Z1dod1!$C$4,
IF(D168&lt;=Z1dod1!$B$5, Z1dod1!$C$5,
IF(D168&lt;=Z1dod1!$B$6, Z1dod1!$C$6,
IF(D168&lt;=Z1dod1!$B$7, Z1dod1!$C$7,
IF(D168&lt;Z1dod1!$B$8, Z1dod1!$C$8,
"Dyrektor"))))))))</f>
        <v>staż_poł_etatu</v>
      </c>
      <c r="N168">
        <f>VLOOKUP(_xlfn.CONCAT(B168,C168),Z1dod1!$H$2:$I$207,2,FALSE)</f>
        <v>38</v>
      </c>
    </row>
    <row r="169" spans="1:14">
      <c r="A169">
        <v>168</v>
      </c>
      <c r="B169" s="16" t="s">
        <v>336</v>
      </c>
      <c r="C169" s="16" t="s">
        <v>291</v>
      </c>
      <c r="D169" s="16">
        <v>247.1</v>
      </c>
      <c r="E169" s="16" t="s">
        <v>166</v>
      </c>
      <c r="F169" t="str">
        <f t="shared" si="12"/>
        <v>mała kwota</v>
      </c>
      <c r="G169" s="4" t="str">
        <f t="shared" si="13"/>
        <v>BRAK DATY</v>
      </c>
      <c r="I169" t="e">
        <f t="shared" si="14"/>
        <v>#VALUE!</v>
      </c>
      <c r="J169" t="e">
        <f t="shared" si="15"/>
        <v>#VALUE!</v>
      </c>
      <c r="K169" t="e">
        <f t="shared" si="16"/>
        <v>#VALUE!</v>
      </c>
      <c r="L169" s="4" t="e">
        <f t="shared" si="17"/>
        <v>#VALUE!</v>
      </c>
      <c r="M169" t="str">
        <f>IF(ISBLANK(D169), "brak danych",
IF(D169&lt;=Z1dod1!$B$2, Z1dod1!$C$2,
IF(D169&lt;=Z1dod1!$B$3, Z1dod1!$C$3,
IF(D169&lt;=Z1dod1!$B$4, Z1dod1!$C$4,
IF(D169&lt;=Z1dod1!$B$5, Z1dod1!$C$5,
IF(D169&lt;=Z1dod1!$B$6, Z1dod1!$C$6,
IF(D169&lt;=Z1dod1!$B$7, Z1dod1!$C$7,
IF(D169&lt;Z1dod1!$B$8, Z1dod1!$C$8,
"Dyrektor"))))))))</f>
        <v>staż_poł_etatu</v>
      </c>
      <c r="N169">
        <f>VLOOKUP(_xlfn.CONCAT(B169,C169),Z1dod1!$H$2:$I$207,2,FALSE)</f>
        <v>41</v>
      </c>
    </row>
    <row r="170" spans="1:14">
      <c r="A170">
        <v>169</v>
      </c>
      <c r="B170" s="16" t="s">
        <v>235</v>
      </c>
      <c r="C170" s="16" t="s">
        <v>200</v>
      </c>
      <c r="D170" s="16">
        <v>306.74</v>
      </c>
      <c r="E170" s="4">
        <v>33043</v>
      </c>
      <c r="F170" t="str">
        <f t="shared" si="12"/>
        <v>mała kwota</v>
      </c>
      <c r="G170" s="4">
        <f t="shared" si="13"/>
        <v>33043</v>
      </c>
      <c r="I170">
        <f t="shared" si="14"/>
        <v>1990</v>
      </c>
      <c r="J170">
        <f t="shared" si="15"/>
        <v>6</v>
      </c>
      <c r="K170">
        <f t="shared" si="16"/>
        <v>19</v>
      </c>
      <c r="L170" s="4">
        <f t="shared" si="17"/>
        <v>33043</v>
      </c>
      <c r="M170" t="str">
        <f>IF(ISBLANK(D170), "brak danych",
IF(D170&lt;=Z1dod1!$B$2, Z1dod1!$C$2,
IF(D170&lt;=Z1dod1!$B$3, Z1dod1!$C$3,
IF(D170&lt;=Z1dod1!$B$4, Z1dod1!$C$4,
IF(D170&lt;=Z1dod1!$B$5, Z1dod1!$C$5,
IF(D170&lt;=Z1dod1!$B$6, Z1dod1!$C$6,
IF(D170&lt;=Z1dod1!$B$7, Z1dod1!$C$7,
IF(D170&lt;Z1dod1!$B$8, Z1dod1!$C$8,
"Dyrektor"))))))))</f>
        <v>staż_poł_etatu</v>
      </c>
      <c r="N170">
        <f>VLOOKUP(_xlfn.CONCAT(B170,C170),Z1dod1!$H$2:$I$207,2,FALSE)</f>
        <v>52</v>
      </c>
    </row>
    <row r="171" spans="1:14">
      <c r="A171">
        <v>170</v>
      </c>
      <c r="B171" s="16" t="s">
        <v>191</v>
      </c>
      <c r="C171" s="16" t="s">
        <v>234</v>
      </c>
      <c r="D171" s="18">
        <v>65303</v>
      </c>
      <c r="E171" s="16" t="s">
        <v>106</v>
      </c>
      <c r="F171" t="str">
        <f t="shared" si="12"/>
        <v>chyba ok</v>
      </c>
      <c r="G171" s="4">
        <f t="shared" si="13"/>
        <v>37261</v>
      </c>
      <c r="I171">
        <f t="shared" si="14"/>
        <v>2002</v>
      </c>
      <c r="J171">
        <f t="shared" si="15"/>
        <v>1</v>
      </c>
      <c r="K171">
        <f t="shared" si="16"/>
        <v>5</v>
      </c>
      <c r="L171" s="4">
        <f t="shared" si="17"/>
        <v>37261</v>
      </c>
      <c r="M171" t="str">
        <f>IF(ISBLANK(D171), "brak danych",
IF(D171&lt;=Z1dod1!$B$2, Z1dod1!$C$2,
IF(D171&lt;=Z1dod1!$B$3, Z1dod1!$C$3,
IF(D171&lt;=Z1dod1!$B$4, Z1dod1!$C$4,
IF(D171&lt;=Z1dod1!$B$5, Z1dod1!$C$5,
IF(D171&lt;=Z1dod1!$B$6, Z1dod1!$C$6,
IF(D171&lt;=Z1dod1!$B$7, Z1dod1!$C$7,
IF(D171&lt;Z1dod1!$B$8, Z1dod1!$C$8,
"Dyrektor"))))))))</f>
        <v>starszy_nad_szepraczami</v>
      </c>
      <c r="N171">
        <f>VLOOKUP(_xlfn.CONCAT(B171,C171),Z1dod1!$H$2:$I$207,2,FALSE)</f>
        <v>30</v>
      </c>
    </row>
    <row r="172" spans="1:14">
      <c r="A172">
        <v>171</v>
      </c>
      <c r="B172" s="16" t="s">
        <v>337</v>
      </c>
      <c r="C172" s="16" t="s">
        <v>199</v>
      </c>
      <c r="D172">
        <v>7226</v>
      </c>
      <c r="E172" s="3">
        <v>39013</v>
      </c>
      <c r="F172" t="str">
        <f t="shared" si="12"/>
        <v>chyba ok</v>
      </c>
      <c r="G172" s="4">
        <f t="shared" si="13"/>
        <v>39013</v>
      </c>
      <c r="I172">
        <f t="shared" si="14"/>
        <v>2006</v>
      </c>
      <c r="J172">
        <f t="shared" si="15"/>
        <v>10</v>
      </c>
      <c r="K172">
        <f t="shared" si="16"/>
        <v>23</v>
      </c>
      <c r="L172" s="4">
        <f t="shared" si="17"/>
        <v>39013</v>
      </c>
      <c r="M172" t="str">
        <f>IF(ISBLANK(D172), "brak danych",
IF(D172&lt;=Z1dod1!$B$2, Z1dod1!$C$2,
IF(D172&lt;=Z1dod1!$B$3, Z1dod1!$C$3,
IF(D172&lt;=Z1dod1!$B$4, Z1dod1!$C$4,
IF(D172&lt;=Z1dod1!$B$5, Z1dod1!$C$5,
IF(D172&lt;=Z1dod1!$B$6, Z1dod1!$C$6,
IF(D172&lt;=Z1dod1!$B$7, Z1dod1!$C$7,
IF(D172&lt;Z1dod1!$B$8, Z1dod1!$C$8,
"Dyrektor"))))))))</f>
        <v>kierownik_szczebla_2</v>
      </c>
      <c r="N172">
        <f>VLOOKUP(_xlfn.CONCAT(B172,C172),Z1dod1!$H$2:$I$207,2,FALSE)</f>
        <v>61</v>
      </c>
    </row>
    <row r="173" spans="1:14">
      <c r="A173">
        <v>172</v>
      </c>
      <c r="B173" s="16" t="s">
        <v>233</v>
      </c>
      <c r="C173" s="16" t="s">
        <v>232</v>
      </c>
      <c r="D173" s="18">
        <v>50652</v>
      </c>
      <c r="E173" s="16" t="s">
        <v>66</v>
      </c>
      <c r="F173" t="str">
        <f t="shared" si="12"/>
        <v>chyba ok</v>
      </c>
      <c r="G173" s="4" t="str">
        <f t="shared" si="13"/>
        <v>BRAK DATY</v>
      </c>
      <c r="I173" t="e">
        <f t="shared" si="14"/>
        <v>#NUM!</v>
      </c>
      <c r="J173" t="e">
        <f t="shared" si="15"/>
        <v>#NUM!</v>
      </c>
      <c r="K173" t="e">
        <f t="shared" si="16"/>
        <v>#NUM!</v>
      </c>
      <c r="L173" s="4" t="e">
        <f t="shared" si="17"/>
        <v>#NUM!</v>
      </c>
      <c r="M173" t="str">
        <f>IF(ISBLANK(D173), "brak danych",
IF(D173&lt;=Z1dod1!$B$2, Z1dod1!$C$2,
IF(D173&lt;=Z1dod1!$B$3, Z1dod1!$C$3,
IF(D173&lt;=Z1dod1!$B$4, Z1dod1!$C$4,
IF(D173&lt;=Z1dod1!$B$5, Z1dod1!$C$5,
IF(D173&lt;=Z1dod1!$B$6, Z1dod1!$C$6,
IF(D173&lt;=Z1dod1!$B$7, Z1dod1!$C$7,
IF(D173&lt;Z1dod1!$B$8, Z1dod1!$C$8,
"Dyrektor"))))))))</f>
        <v>starszy_nad_szepraczami</v>
      </c>
      <c r="N173">
        <f>VLOOKUP(_xlfn.CONCAT(B173,C173),Z1dod1!$H$2:$I$207,2,FALSE)</f>
        <v>47</v>
      </c>
    </row>
    <row r="174" spans="1:14">
      <c r="A174">
        <v>173</v>
      </c>
      <c r="B174" s="16" t="s">
        <v>235</v>
      </c>
      <c r="C174" s="16" t="s">
        <v>199</v>
      </c>
      <c r="D174" s="16">
        <v>908.26</v>
      </c>
      <c r="E174" s="16" t="s">
        <v>102</v>
      </c>
      <c r="F174" t="str">
        <f t="shared" si="12"/>
        <v>mała kwota</v>
      </c>
      <c r="G174" s="4">
        <f t="shared" si="13"/>
        <v>1995</v>
      </c>
      <c r="I174">
        <f t="shared" si="14"/>
        <v>1905</v>
      </c>
      <c r="J174">
        <f t="shared" si="15"/>
        <v>6</v>
      </c>
      <c r="K174">
        <f t="shared" si="16"/>
        <v>17</v>
      </c>
      <c r="L174" s="4">
        <f t="shared" si="17"/>
        <v>1995</v>
      </c>
      <c r="M174" t="str">
        <f>IF(ISBLANK(D174), "brak danych",
IF(D174&lt;=Z1dod1!$B$2, Z1dod1!$C$2,
IF(D174&lt;=Z1dod1!$B$3, Z1dod1!$C$3,
IF(D174&lt;=Z1dod1!$B$4, Z1dod1!$C$4,
IF(D174&lt;=Z1dod1!$B$5, Z1dod1!$C$5,
IF(D174&lt;=Z1dod1!$B$6, Z1dod1!$C$6,
IF(D174&lt;=Z1dod1!$B$7, Z1dod1!$C$7,
IF(D174&lt;Z1dod1!$B$8, Z1dod1!$C$8,
"Dyrektor"))))))))</f>
        <v>staż_poł_etatu</v>
      </c>
      <c r="N174">
        <f>VLOOKUP(_xlfn.CONCAT(B174,C174),Z1dod1!$H$2:$I$207,2,FALSE)</f>
        <v>50</v>
      </c>
    </row>
    <row r="175" spans="1:14">
      <c r="A175">
        <v>174</v>
      </c>
      <c r="B175" s="16" t="s">
        <v>329</v>
      </c>
      <c r="C175" s="16" t="s">
        <v>239</v>
      </c>
      <c r="D175">
        <v>7165</v>
      </c>
      <c r="E175" s="3">
        <v>34918</v>
      </c>
      <c r="F175" t="str">
        <f t="shared" si="12"/>
        <v>chyba ok</v>
      </c>
      <c r="G175" s="4">
        <f t="shared" si="13"/>
        <v>34918</v>
      </c>
      <c r="I175">
        <f t="shared" si="14"/>
        <v>1995</v>
      </c>
      <c r="J175">
        <f t="shared" si="15"/>
        <v>8</v>
      </c>
      <c r="K175">
        <f t="shared" si="16"/>
        <v>7</v>
      </c>
      <c r="L175" s="4">
        <f t="shared" si="17"/>
        <v>34918</v>
      </c>
      <c r="M175" t="str">
        <f>IF(ISBLANK(D175), "brak danych",
IF(D175&lt;=Z1dod1!$B$2, Z1dod1!$C$2,
IF(D175&lt;=Z1dod1!$B$3, Z1dod1!$C$3,
IF(D175&lt;=Z1dod1!$B$4, Z1dod1!$C$4,
IF(D175&lt;=Z1dod1!$B$5, Z1dod1!$C$5,
IF(D175&lt;=Z1dod1!$B$6, Z1dod1!$C$6,
IF(D175&lt;=Z1dod1!$B$7, Z1dod1!$C$7,
IF(D175&lt;Z1dod1!$B$8, Z1dod1!$C$8,
"Dyrektor"))))))))</f>
        <v>kierownik_szczebla_2</v>
      </c>
      <c r="N175">
        <f>VLOOKUP(_xlfn.CONCAT(B175,C175),Z1dod1!$H$2:$I$207,2,FALSE)</f>
        <v>29</v>
      </c>
    </row>
    <row r="176" spans="1:14">
      <c r="A176">
        <v>175</v>
      </c>
      <c r="B176" s="16" t="s">
        <v>183</v>
      </c>
      <c r="C176" s="16" t="s">
        <v>234</v>
      </c>
      <c r="D176" s="16"/>
      <c r="E176" s="16" t="s">
        <v>122</v>
      </c>
      <c r="F176" t="str">
        <f t="shared" si="12"/>
        <v>puste</v>
      </c>
      <c r="G176" s="4">
        <f t="shared" si="13"/>
        <v>37933</v>
      </c>
      <c r="I176">
        <f t="shared" si="14"/>
        <v>2003</v>
      </c>
      <c r="J176">
        <f t="shared" si="15"/>
        <v>11</v>
      </c>
      <c r="K176">
        <f t="shared" si="16"/>
        <v>8</v>
      </c>
      <c r="L176" s="4">
        <f t="shared" si="17"/>
        <v>37933</v>
      </c>
      <c r="M176" t="str">
        <f>IF(ISBLANK(D176), "brak danych",
IF(D176&lt;=Z1dod1!$B$2, Z1dod1!$C$2,
IF(D176&lt;=Z1dod1!$B$3, Z1dod1!$C$3,
IF(D176&lt;=Z1dod1!$B$4, Z1dod1!$C$4,
IF(D176&lt;=Z1dod1!$B$5, Z1dod1!$C$5,
IF(D176&lt;=Z1dod1!$B$6, Z1dod1!$C$6,
IF(D176&lt;=Z1dod1!$B$7, Z1dod1!$C$7,
IF(D176&lt;Z1dod1!$B$8, Z1dod1!$C$8,
"Dyrektor"))))))))</f>
        <v>brak danych</v>
      </c>
      <c r="N176">
        <f>VLOOKUP(_xlfn.CONCAT(B176,C176),Z1dod1!$H$2:$I$207,2,FALSE)</f>
        <v>53</v>
      </c>
    </row>
    <row r="177" spans="1:14">
      <c r="A177">
        <v>176</v>
      </c>
      <c r="B177" s="16" t="s">
        <v>283</v>
      </c>
      <c r="C177" s="16" t="s">
        <v>239</v>
      </c>
      <c r="D177">
        <v>6047</v>
      </c>
      <c r="E177" s="3">
        <v>38631</v>
      </c>
      <c r="F177" t="str">
        <f t="shared" si="12"/>
        <v>chyba ok</v>
      </c>
      <c r="G177" s="4">
        <f t="shared" si="13"/>
        <v>38631</v>
      </c>
      <c r="I177">
        <f t="shared" si="14"/>
        <v>2005</v>
      </c>
      <c r="J177">
        <f t="shared" si="15"/>
        <v>10</v>
      </c>
      <c r="K177">
        <f t="shared" si="16"/>
        <v>6</v>
      </c>
      <c r="L177" s="4">
        <f t="shared" si="17"/>
        <v>38631</v>
      </c>
      <c r="M177" t="str">
        <f>IF(ISBLANK(D177), "brak danych",
IF(D177&lt;=Z1dod1!$B$2, Z1dod1!$C$2,
IF(D177&lt;=Z1dod1!$B$3, Z1dod1!$C$3,
IF(D177&lt;=Z1dod1!$B$4, Z1dod1!$C$4,
IF(D177&lt;=Z1dod1!$B$5, Z1dod1!$C$5,
IF(D177&lt;=Z1dod1!$B$6, Z1dod1!$C$6,
IF(D177&lt;=Z1dod1!$B$7, Z1dod1!$C$7,
IF(D177&lt;Z1dod1!$B$8, Z1dod1!$C$8,
"Dyrektor"))))))))</f>
        <v>kierownik_szczebla_2</v>
      </c>
      <c r="N177">
        <f>VLOOKUP(_xlfn.CONCAT(B177,C177),Z1dod1!$H$2:$I$207,2,FALSE)</f>
        <v>54</v>
      </c>
    </row>
    <row r="178" spans="1:14">
      <c r="A178">
        <v>177</v>
      </c>
      <c r="B178" s="16" t="s">
        <v>196</v>
      </c>
      <c r="C178" s="16" t="s">
        <v>197</v>
      </c>
      <c r="D178" s="18">
        <v>338461</v>
      </c>
      <c r="E178" s="4">
        <v>38451</v>
      </c>
      <c r="F178" t="str">
        <f t="shared" si="12"/>
        <v>chyba ok</v>
      </c>
      <c r="G178" s="4">
        <f t="shared" si="13"/>
        <v>38451</v>
      </c>
      <c r="I178">
        <f t="shared" si="14"/>
        <v>2005</v>
      </c>
      <c r="J178">
        <f t="shared" si="15"/>
        <v>4</v>
      </c>
      <c r="K178">
        <f t="shared" si="16"/>
        <v>9</v>
      </c>
      <c r="L178" s="4">
        <f t="shared" si="17"/>
        <v>38451</v>
      </c>
      <c r="M178" t="str">
        <f>IF(ISBLANK(D178), "brak danych",
IF(D178&lt;=Z1dod1!$B$2, Z1dod1!$C$2,
IF(D178&lt;=Z1dod1!$B$3, Z1dod1!$C$3,
IF(D178&lt;=Z1dod1!$B$4, Z1dod1!$C$4,
IF(D178&lt;=Z1dod1!$B$5, Z1dod1!$C$5,
IF(D178&lt;=Z1dod1!$B$6, Z1dod1!$C$6,
IF(D178&lt;=Z1dod1!$B$7, Z1dod1!$C$7,
IF(D178&lt;Z1dod1!$B$8, Z1dod1!$C$8,
"Dyrektor"))))))))</f>
        <v>starszy_nad_szepraczami</v>
      </c>
      <c r="N178">
        <f>VLOOKUP(_xlfn.CONCAT(B178,C178),Z1dod1!$H$2:$I$207,2,FALSE)</f>
        <v>53</v>
      </c>
    </row>
    <row r="179" spans="1:14">
      <c r="A179">
        <v>178</v>
      </c>
      <c r="B179" s="16" t="s">
        <v>338</v>
      </c>
      <c r="C179" s="16" t="s">
        <v>267</v>
      </c>
      <c r="D179">
        <v>3723</v>
      </c>
      <c r="E179" s="3">
        <v>37874</v>
      </c>
      <c r="F179" t="str">
        <f t="shared" si="12"/>
        <v>chyba ok</v>
      </c>
      <c r="G179" s="4">
        <f t="shared" si="13"/>
        <v>37874</v>
      </c>
      <c r="I179">
        <f t="shared" si="14"/>
        <v>2003</v>
      </c>
      <c r="J179">
        <f t="shared" si="15"/>
        <v>9</v>
      </c>
      <c r="K179">
        <f t="shared" si="16"/>
        <v>10</v>
      </c>
      <c r="L179" s="4">
        <f t="shared" si="17"/>
        <v>37874</v>
      </c>
      <c r="M179" t="str">
        <f>IF(ISBLANK(D179), "brak danych",
IF(D179&lt;=Z1dod1!$B$2, Z1dod1!$C$2,
IF(D179&lt;=Z1dod1!$B$3, Z1dod1!$C$3,
IF(D179&lt;=Z1dod1!$B$4, Z1dod1!$C$4,
IF(D179&lt;=Z1dod1!$B$5, Z1dod1!$C$5,
IF(D179&lt;=Z1dod1!$B$6, Z1dod1!$C$6,
IF(D179&lt;=Z1dod1!$B$7, Z1dod1!$C$7,
IF(D179&lt;Z1dod1!$B$8, Z1dod1!$C$8,
"Dyrektor"))))))))</f>
        <v>starszy_nad_sprzętem</v>
      </c>
      <c r="N179">
        <f>VLOOKUP(_xlfn.CONCAT(B179,C179),Z1dod1!$H$2:$I$207,2,FALSE)</f>
        <v>40</v>
      </c>
    </row>
    <row r="180" spans="1:14">
      <c r="A180">
        <v>179</v>
      </c>
      <c r="B180" s="16" t="s">
        <v>339</v>
      </c>
      <c r="C180" s="16" t="s">
        <v>298</v>
      </c>
      <c r="D180">
        <v>1439</v>
      </c>
      <c r="E180" s="3">
        <v>35419</v>
      </c>
      <c r="F180" t="str">
        <f t="shared" si="12"/>
        <v>mała kwota</v>
      </c>
      <c r="G180" s="4">
        <f t="shared" si="13"/>
        <v>35419</v>
      </c>
      <c r="I180">
        <f t="shared" si="14"/>
        <v>1996</v>
      </c>
      <c r="J180">
        <f t="shared" si="15"/>
        <v>12</v>
      </c>
      <c r="K180">
        <f t="shared" si="16"/>
        <v>20</v>
      </c>
      <c r="L180" s="4">
        <f t="shared" si="17"/>
        <v>35419</v>
      </c>
      <c r="M180" t="str">
        <f>IF(ISBLANK(D180), "brak danych",
IF(D180&lt;=Z1dod1!$B$2, Z1dod1!$C$2,
IF(D180&lt;=Z1dod1!$B$3, Z1dod1!$C$3,
IF(D180&lt;=Z1dod1!$B$4, Z1dod1!$C$4,
IF(D180&lt;=Z1dod1!$B$5, Z1dod1!$C$5,
IF(D180&lt;=Z1dod1!$B$6, Z1dod1!$C$6,
IF(D180&lt;=Z1dod1!$B$7, Z1dod1!$C$7,
IF(D180&lt;Z1dod1!$B$8, Z1dod1!$C$8,
"Dyrektor"))))))))</f>
        <v>staż_poł_etatu</v>
      </c>
      <c r="N180">
        <f>VLOOKUP(_xlfn.CONCAT(B180,C180),Z1dod1!$H$2:$I$207,2,FALSE)</f>
        <v>49</v>
      </c>
    </row>
    <row r="181" spans="1:14">
      <c r="A181">
        <v>180</v>
      </c>
      <c r="B181" s="16" t="s">
        <v>196</v>
      </c>
      <c r="C181" s="16" t="s">
        <v>232</v>
      </c>
      <c r="D181" s="16">
        <v>6584</v>
      </c>
      <c r="E181" s="16" t="s">
        <v>38</v>
      </c>
      <c r="F181" t="str">
        <f t="shared" si="12"/>
        <v>chyba ok</v>
      </c>
      <c r="G181" s="4">
        <f t="shared" si="13"/>
        <v>37694</v>
      </c>
      <c r="I181">
        <f t="shared" si="14"/>
        <v>2003</v>
      </c>
      <c r="J181">
        <f t="shared" si="15"/>
        <v>3</v>
      </c>
      <c r="K181">
        <f t="shared" si="16"/>
        <v>14</v>
      </c>
      <c r="L181" s="4">
        <f t="shared" si="17"/>
        <v>37694</v>
      </c>
      <c r="M181" t="str">
        <f>IF(ISBLANK(D181), "brak danych",
IF(D181&lt;=Z1dod1!$B$2, Z1dod1!$C$2,
IF(D181&lt;=Z1dod1!$B$3, Z1dod1!$C$3,
IF(D181&lt;=Z1dod1!$B$4, Z1dod1!$C$4,
IF(D181&lt;=Z1dod1!$B$5, Z1dod1!$C$5,
IF(D181&lt;=Z1dod1!$B$6, Z1dod1!$C$6,
IF(D181&lt;=Z1dod1!$B$7, Z1dod1!$C$7,
IF(D181&lt;Z1dod1!$B$8, Z1dod1!$C$8,
"Dyrektor"))))))))</f>
        <v>kierownik_szczebla_2</v>
      </c>
      <c r="N181">
        <f>VLOOKUP(_xlfn.CONCAT(B181,C181),Z1dod1!$H$2:$I$207,2,FALSE)</f>
        <v>18</v>
      </c>
    </row>
    <row r="182" spans="1:14">
      <c r="A182">
        <v>181</v>
      </c>
      <c r="B182" s="16" t="s">
        <v>236</v>
      </c>
      <c r="C182" s="16" t="s">
        <v>232</v>
      </c>
      <c r="D182" s="18">
        <v>2.3940000000000001</v>
      </c>
      <c r="E182" s="16" t="s">
        <v>76</v>
      </c>
      <c r="F182" t="str">
        <f t="shared" si="12"/>
        <v>mała kwota</v>
      </c>
      <c r="G182" s="4">
        <f t="shared" si="13"/>
        <v>2008</v>
      </c>
      <c r="I182">
        <f t="shared" si="14"/>
        <v>1905</v>
      </c>
      <c r="J182">
        <f t="shared" si="15"/>
        <v>6</v>
      </c>
      <c r="K182">
        <f t="shared" si="16"/>
        <v>30</v>
      </c>
      <c r="L182" s="4">
        <f t="shared" si="17"/>
        <v>2008</v>
      </c>
      <c r="M182" t="str">
        <f>IF(ISBLANK(D182), "brak danych",
IF(D182&lt;=Z1dod1!$B$2, Z1dod1!$C$2,
IF(D182&lt;=Z1dod1!$B$3, Z1dod1!$C$3,
IF(D182&lt;=Z1dod1!$B$4, Z1dod1!$C$4,
IF(D182&lt;=Z1dod1!$B$5, Z1dod1!$C$5,
IF(D182&lt;=Z1dod1!$B$6, Z1dod1!$C$6,
IF(D182&lt;=Z1dod1!$B$7, Z1dod1!$C$7,
IF(D182&lt;Z1dod1!$B$8, Z1dod1!$C$8,
"Dyrektor"))))))))</f>
        <v>staż_poł_etatu</v>
      </c>
      <c r="N182">
        <f>VLOOKUP(_xlfn.CONCAT(B182,C182),Z1dod1!$H$2:$I$207,2,FALSE)</f>
        <v>50</v>
      </c>
    </row>
    <row r="183" spans="1:14">
      <c r="A183">
        <v>182</v>
      </c>
      <c r="B183" s="16" t="s">
        <v>238</v>
      </c>
      <c r="C183" s="16" t="s">
        <v>234</v>
      </c>
      <c r="D183" s="16">
        <v>141.41999999999999</v>
      </c>
      <c r="E183" t="s">
        <v>253</v>
      </c>
      <c r="F183" t="str">
        <f t="shared" si="12"/>
        <v>mała kwota</v>
      </c>
      <c r="G183" s="4" t="str">
        <f t="shared" si="13"/>
        <v>BRAK DATY</v>
      </c>
      <c r="I183" t="e">
        <f t="shared" si="14"/>
        <v>#VALUE!</v>
      </c>
      <c r="J183" t="e">
        <f t="shared" si="15"/>
        <v>#VALUE!</v>
      </c>
      <c r="K183" t="e">
        <f t="shared" si="16"/>
        <v>#VALUE!</v>
      </c>
      <c r="L183" s="4" t="e">
        <f t="shared" si="17"/>
        <v>#VALUE!</v>
      </c>
      <c r="M183" t="str">
        <f>IF(ISBLANK(D183), "brak danych",
IF(D183&lt;=Z1dod1!$B$2, Z1dod1!$C$2,
IF(D183&lt;=Z1dod1!$B$3, Z1dod1!$C$3,
IF(D183&lt;=Z1dod1!$B$4, Z1dod1!$C$4,
IF(D183&lt;=Z1dod1!$B$5, Z1dod1!$C$5,
IF(D183&lt;=Z1dod1!$B$6, Z1dod1!$C$6,
IF(D183&lt;=Z1dod1!$B$7, Z1dod1!$C$7,
IF(D183&lt;Z1dod1!$B$8, Z1dod1!$C$8,
"Dyrektor"))))))))</f>
        <v>staż_poł_etatu</v>
      </c>
      <c r="N183">
        <f>VLOOKUP(_xlfn.CONCAT(B183,C183),Z1dod1!$H$2:$I$207,2,FALSE)</f>
        <v>31</v>
      </c>
    </row>
    <row r="184" spans="1:14">
      <c r="A184">
        <v>183</v>
      </c>
      <c r="B184" t="s">
        <v>340</v>
      </c>
      <c r="C184" t="s">
        <v>199</v>
      </c>
      <c r="D184">
        <v>5237</v>
      </c>
      <c r="E184" s="3">
        <v>38074</v>
      </c>
      <c r="F184" t="str">
        <f t="shared" si="12"/>
        <v>chyba ok</v>
      </c>
      <c r="G184" s="4">
        <f t="shared" si="13"/>
        <v>38074</v>
      </c>
      <c r="I184">
        <f t="shared" si="14"/>
        <v>2004</v>
      </c>
      <c r="J184">
        <f t="shared" si="15"/>
        <v>3</v>
      </c>
      <c r="K184">
        <f t="shared" si="16"/>
        <v>28</v>
      </c>
      <c r="L184" s="4">
        <f t="shared" si="17"/>
        <v>38074</v>
      </c>
      <c r="M184" t="str">
        <f>IF(ISBLANK(D184), "brak danych",
IF(D184&lt;=Z1dod1!$B$2, Z1dod1!$C$2,
IF(D184&lt;=Z1dod1!$B$3, Z1dod1!$C$3,
IF(D184&lt;=Z1dod1!$B$4, Z1dod1!$C$4,
IF(D184&lt;=Z1dod1!$B$5, Z1dod1!$C$5,
IF(D184&lt;=Z1dod1!$B$6, Z1dod1!$C$6,
IF(D184&lt;=Z1dod1!$B$7, Z1dod1!$C$7,
IF(D184&lt;Z1dod1!$B$8, Z1dod1!$C$8,
"Dyrektor"))))))))</f>
        <v>kierownik_szczebla_1</v>
      </c>
      <c r="N184">
        <f>VLOOKUP(_xlfn.CONCAT(B184,C184),Z1dod1!$H$2:$I$207,2,FALSE)</f>
        <v>38</v>
      </c>
    </row>
    <row r="185" spans="1:14">
      <c r="A185">
        <v>184</v>
      </c>
      <c r="B185" t="s">
        <v>341</v>
      </c>
      <c r="C185" t="s">
        <v>298</v>
      </c>
      <c r="D185" s="18">
        <v>5972.14</v>
      </c>
      <c r="E185" s="4">
        <v>36525</v>
      </c>
      <c r="F185" t="str">
        <f t="shared" si="12"/>
        <v>chyba ok</v>
      </c>
      <c r="G185" s="4">
        <f t="shared" si="13"/>
        <v>36525</v>
      </c>
      <c r="I185">
        <f t="shared" si="14"/>
        <v>1999</v>
      </c>
      <c r="J185">
        <f t="shared" si="15"/>
        <v>12</v>
      </c>
      <c r="K185">
        <f t="shared" si="16"/>
        <v>31</v>
      </c>
      <c r="L185" s="4">
        <f t="shared" si="17"/>
        <v>36525</v>
      </c>
      <c r="M185" t="str">
        <f>IF(ISBLANK(D185), "brak danych",
IF(D185&lt;=Z1dod1!$B$2, Z1dod1!$C$2,
IF(D185&lt;=Z1dod1!$B$3, Z1dod1!$C$3,
IF(D185&lt;=Z1dod1!$B$4, Z1dod1!$C$4,
IF(D185&lt;=Z1dod1!$B$5, Z1dod1!$C$5,
IF(D185&lt;=Z1dod1!$B$6, Z1dod1!$C$6,
IF(D185&lt;=Z1dod1!$B$7, Z1dod1!$C$7,
IF(D185&lt;Z1dod1!$B$8, Z1dod1!$C$8,
"Dyrektor"))))))))</f>
        <v>kierownik_szczebla_2</v>
      </c>
      <c r="N185">
        <f>VLOOKUP(_xlfn.CONCAT(B185,C185),Z1dod1!$H$2:$I$207,2,FALSE)</f>
        <v>32</v>
      </c>
    </row>
    <row r="186" spans="1:14">
      <c r="A186">
        <v>185</v>
      </c>
      <c r="B186" s="16" t="s">
        <v>188</v>
      </c>
      <c r="C186" s="16" t="s">
        <v>198</v>
      </c>
      <c r="D186">
        <v>5519</v>
      </c>
      <c r="E186" s="3">
        <v>37752</v>
      </c>
      <c r="F186" t="str">
        <f t="shared" si="12"/>
        <v>chyba ok</v>
      </c>
      <c r="G186" s="4">
        <f t="shared" si="13"/>
        <v>37752</v>
      </c>
      <c r="I186">
        <f t="shared" si="14"/>
        <v>2003</v>
      </c>
      <c r="J186">
        <f t="shared" si="15"/>
        <v>5</v>
      </c>
      <c r="K186">
        <f t="shared" si="16"/>
        <v>11</v>
      </c>
      <c r="L186" s="4">
        <f t="shared" si="17"/>
        <v>37752</v>
      </c>
      <c r="M186" t="str">
        <f>IF(ISBLANK(D186), "brak danych",
IF(D186&lt;=Z1dod1!$B$2, Z1dod1!$C$2,
IF(D186&lt;=Z1dod1!$B$3, Z1dod1!$C$3,
IF(D186&lt;=Z1dod1!$B$4, Z1dod1!$C$4,
IF(D186&lt;=Z1dod1!$B$5, Z1dod1!$C$5,
IF(D186&lt;=Z1dod1!$B$6, Z1dod1!$C$6,
IF(D186&lt;=Z1dod1!$B$7, Z1dod1!$C$7,
IF(D186&lt;Z1dod1!$B$8, Z1dod1!$C$8,
"Dyrektor"))))))))</f>
        <v>kierownik_szczebla_2</v>
      </c>
      <c r="N186">
        <f>VLOOKUP(_xlfn.CONCAT(B186,C186),Z1dod1!$H$2:$I$207,2,FALSE)</f>
        <v>28</v>
      </c>
    </row>
    <row r="187" spans="1:14">
      <c r="A187">
        <v>186</v>
      </c>
      <c r="B187" s="16" t="s">
        <v>184</v>
      </c>
      <c r="C187" s="16" t="s">
        <v>239</v>
      </c>
      <c r="D187" s="18">
        <v>2.2599999999999998</v>
      </c>
      <c r="E187" s="16" t="s">
        <v>27</v>
      </c>
      <c r="F187" t="str">
        <f t="shared" si="12"/>
        <v>mała kwota</v>
      </c>
      <c r="G187" s="4" t="str">
        <f t="shared" si="13"/>
        <v>BRAK DATY</v>
      </c>
      <c r="I187" t="e">
        <f t="shared" si="14"/>
        <v>#VALUE!</v>
      </c>
      <c r="J187" t="e">
        <f t="shared" si="15"/>
        <v>#VALUE!</v>
      </c>
      <c r="K187" t="e">
        <f t="shared" si="16"/>
        <v>#VALUE!</v>
      </c>
      <c r="L187" s="4" t="e">
        <f t="shared" si="17"/>
        <v>#VALUE!</v>
      </c>
      <c r="M187" t="str">
        <f>IF(ISBLANK(D187), "brak danych",
IF(D187&lt;=Z1dod1!$B$2, Z1dod1!$C$2,
IF(D187&lt;=Z1dod1!$B$3, Z1dod1!$C$3,
IF(D187&lt;=Z1dod1!$B$4, Z1dod1!$C$4,
IF(D187&lt;=Z1dod1!$B$5, Z1dod1!$C$5,
IF(D187&lt;=Z1dod1!$B$6, Z1dod1!$C$6,
IF(D187&lt;=Z1dod1!$B$7, Z1dod1!$C$7,
IF(D187&lt;Z1dod1!$B$8, Z1dod1!$C$8,
"Dyrektor"))))))))</f>
        <v>staż_poł_etatu</v>
      </c>
      <c r="N187">
        <f>VLOOKUP(_xlfn.CONCAT(B187,C187),Z1dod1!$H$2:$I$207,2,FALSE)</f>
        <v>64</v>
      </c>
    </row>
    <row r="188" spans="1:14">
      <c r="A188">
        <v>187</v>
      </c>
      <c r="B188" s="16" t="s">
        <v>196</v>
      </c>
      <c r="C188" s="16" t="s">
        <v>199</v>
      </c>
      <c r="D188" s="16">
        <v>432.35</v>
      </c>
      <c r="E188" s="16" t="s">
        <v>45</v>
      </c>
      <c r="F188" t="str">
        <f t="shared" si="12"/>
        <v>mała kwota</v>
      </c>
      <c r="G188" s="4">
        <f t="shared" si="13"/>
        <v>2009</v>
      </c>
      <c r="I188">
        <f t="shared" si="14"/>
        <v>1905</v>
      </c>
      <c r="J188">
        <f t="shared" si="15"/>
        <v>7</v>
      </c>
      <c r="K188">
        <f t="shared" si="16"/>
        <v>1</v>
      </c>
      <c r="L188" s="4">
        <f t="shared" si="17"/>
        <v>2009</v>
      </c>
      <c r="M188" t="str">
        <f>IF(ISBLANK(D188), "brak danych",
IF(D188&lt;=Z1dod1!$B$2, Z1dod1!$C$2,
IF(D188&lt;=Z1dod1!$B$3, Z1dod1!$C$3,
IF(D188&lt;=Z1dod1!$B$4, Z1dod1!$C$4,
IF(D188&lt;=Z1dod1!$B$5, Z1dod1!$C$5,
IF(D188&lt;=Z1dod1!$B$6, Z1dod1!$C$6,
IF(D188&lt;=Z1dod1!$B$7, Z1dod1!$C$7,
IF(D188&lt;Z1dod1!$B$8, Z1dod1!$C$8,
"Dyrektor"))))))))</f>
        <v>staż_poł_etatu</v>
      </c>
      <c r="N188">
        <f>VLOOKUP(_xlfn.CONCAT(B188,C188),Z1dod1!$H$2:$I$207,2,FALSE)</f>
        <v>37</v>
      </c>
    </row>
    <row r="189" spans="1:14">
      <c r="A189">
        <v>188</v>
      </c>
      <c r="B189" s="16" t="s">
        <v>191</v>
      </c>
      <c r="C189" s="16" t="s">
        <v>202</v>
      </c>
      <c r="D189" s="18">
        <v>8.8369999999999997</v>
      </c>
      <c r="E189" s="16" t="s">
        <v>45</v>
      </c>
      <c r="F189" t="str">
        <f t="shared" si="12"/>
        <v>mała kwota</v>
      </c>
      <c r="G189" s="4">
        <f t="shared" si="13"/>
        <v>2009</v>
      </c>
      <c r="I189">
        <f t="shared" si="14"/>
        <v>1905</v>
      </c>
      <c r="J189">
        <f t="shared" si="15"/>
        <v>7</v>
      </c>
      <c r="K189">
        <f t="shared" si="16"/>
        <v>1</v>
      </c>
      <c r="L189" s="4">
        <f t="shared" si="17"/>
        <v>2009</v>
      </c>
      <c r="M189" t="str">
        <f>IF(ISBLANK(D189), "brak danych",
IF(D189&lt;=Z1dod1!$B$2, Z1dod1!$C$2,
IF(D189&lt;=Z1dod1!$B$3, Z1dod1!$C$3,
IF(D189&lt;=Z1dod1!$B$4, Z1dod1!$C$4,
IF(D189&lt;=Z1dod1!$B$5, Z1dod1!$C$5,
IF(D189&lt;=Z1dod1!$B$6, Z1dod1!$C$6,
IF(D189&lt;=Z1dod1!$B$7, Z1dod1!$C$7,
IF(D189&lt;Z1dod1!$B$8, Z1dod1!$C$8,
"Dyrektor"))))))))</f>
        <v>staż_poł_etatu</v>
      </c>
      <c r="N189">
        <f>VLOOKUP(_xlfn.CONCAT(B189,C189),Z1dod1!$H$2:$I$207,2,FALSE)</f>
        <v>50</v>
      </c>
    </row>
    <row r="190" spans="1:14">
      <c r="A190">
        <v>189</v>
      </c>
      <c r="B190" s="16" t="s">
        <v>183</v>
      </c>
      <c r="C190" s="16" t="s">
        <v>198</v>
      </c>
      <c r="D190" s="16"/>
      <c r="E190" s="16" t="s">
        <v>128</v>
      </c>
      <c r="F190" t="str">
        <f t="shared" si="12"/>
        <v>puste</v>
      </c>
      <c r="G190" s="4">
        <f t="shared" si="13"/>
        <v>37601</v>
      </c>
      <c r="I190">
        <f t="shared" si="14"/>
        <v>2002</v>
      </c>
      <c r="J190">
        <f t="shared" si="15"/>
        <v>12</v>
      </c>
      <c r="K190">
        <f t="shared" si="16"/>
        <v>11</v>
      </c>
      <c r="L190" s="4">
        <f t="shared" si="17"/>
        <v>37601</v>
      </c>
      <c r="M190" t="str">
        <f>IF(ISBLANK(D190), "brak danych",
IF(D190&lt;=Z1dod1!$B$2, Z1dod1!$C$2,
IF(D190&lt;=Z1dod1!$B$3, Z1dod1!$C$3,
IF(D190&lt;=Z1dod1!$B$4, Z1dod1!$C$4,
IF(D190&lt;=Z1dod1!$B$5, Z1dod1!$C$5,
IF(D190&lt;=Z1dod1!$B$6, Z1dod1!$C$6,
IF(D190&lt;=Z1dod1!$B$7, Z1dod1!$C$7,
IF(D190&lt;Z1dod1!$B$8, Z1dod1!$C$8,
"Dyrektor"))))))))</f>
        <v>brak danych</v>
      </c>
      <c r="N190">
        <f>VLOOKUP(_xlfn.CONCAT(B190,C190),Z1dod1!$H$2:$I$207,2,FALSE)</f>
        <v>48</v>
      </c>
    </row>
    <row r="191" spans="1:14">
      <c r="A191">
        <v>190</v>
      </c>
      <c r="B191" s="16" t="s">
        <v>309</v>
      </c>
      <c r="C191" s="16" t="s">
        <v>294</v>
      </c>
      <c r="D191" s="18">
        <v>5945.83</v>
      </c>
      <c r="E191" s="4">
        <v>31118</v>
      </c>
      <c r="F191" t="str">
        <f t="shared" si="12"/>
        <v>chyba ok</v>
      </c>
      <c r="G191" s="4">
        <f t="shared" si="13"/>
        <v>31118</v>
      </c>
      <c r="I191">
        <f t="shared" si="14"/>
        <v>1985</v>
      </c>
      <c r="J191">
        <f t="shared" si="15"/>
        <v>3</v>
      </c>
      <c r="K191">
        <f t="shared" si="16"/>
        <v>12</v>
      </c>
      <c r="L191" s="4">
        <f t="shared" si="17"/>
        <v>31118</v>
      </c>
      <c r="M191" t="str">
        <f>IF(ISBLANK(D191), "brak danych",
IF(D191&lt;=Z1dod1!$B$2, Z1dod1!$C$2,
IF(D191&lt;=Z1dod1!$B$3, Z1dod1!$C$3,
IF(D191&lt;=Z1dod1!$B$4, Z1dod1!$C$4,
IF(D191&lt;=Z1dod1!$B$5, Z1dod1!$C$5,
IF(D191&lt;=Z1dod1!$B$6, Z1dod1!$C$6,
IF(D191&lt;=Z1dod1!$B$7, Z1dod1!$C$7,
IF(D191&lt;Z1dod1!$B$8, Z1dod1!$C$8,
"Dyrektor"))))))))</f>
        <v>kierownik_szczebla_2</v>
      </c>
      <c r="N191">
        <f>VLOOKUP(_xlfn.CONCAT(B191,C191),Z1dod1!$H$2:$I$207,2,FALSE)</f>
        <v>18</v>
      </c>
    </row>
    <row r="192" spans="1:14">
      <c r="A192">
        <v>191</v>
      </c>
      <c r="B192" s="16" t="s">
        <v>196</v>
      </c>
      <c r="C192" s="16" t="s">
        <v>240</v>
      </c>
      <c r="D192" s="18">
        <v>9.57</v>
      </c>
      <c r="E192" s="16" t="s">
        <v>42</v>
      </c>
      <c r="F192" t="str">
        <f t="shared" si="12"/>
        <v>mała kwota</v>
      </c>
      <c r="G192" s="4">
        <f t="shared" si="13"/>
        <v>33833</v>
      </c>
      <c r="I192">
        <f t="shared" si="14"/>
        <v>1992</v>
      </c>
      <c r="J192">
        <f t="shared" si="15"/>
        <v>8</v>
      </c>
      <c r="K192">
        <f t="shared" si="16"/>
        <v>17</v>
      </c>
      <c r="L192" s="4">
        <f t="shared" si="17"/>
        <v>33833</v>
      </c>
      <c r="M192" t="str">
        <f>IF(ISBLANK(D192), "brak danych",
IF(D192&lt;=Z1dod1!$B$2, Z1dod1!$C$2,
IF(D192&lt;=Z1dod1!$B$3, Z1dod1!$C$3,
IF(D192&lt;=Z1dod1!$B$4, Z1dod1!$C$4,
IF(D192&lt;=Z1dod1!$B$5, Z1dod1!$C$5,
IF(D192&lt;=Z1dod1!$B$6, Z1dod1!$C$6,
IF(D192&lt;=Z1dod1!$B$7, Z1dod1!$C$7,
IF(D192&lt;Z1dod1!$B$8, Z1dod1!$C$8,
"Dyrektor"))))))))</f>
        <v>staż_poł_etatu</v>
      </c>
      <c r="N192">
        <f>VLOOKUP(_xlfn.CONCAT(B192,C192),Z1dod1!$H$2:$I$207,2,FALSE)</f>
        <v>34</v>
      </c>
    </row>
    <row r="193" spans="1:14">
      <c r="A193">
        <v>192</v>
      </c>
      <c r="B193" s="16" t="s">
        <v>191</v>
      </c>
      <c r="C193" s="16" t="s">
        <v>197</v>
      </c>
      <c r="D193" s="18">
        <v>7650.34</v>
      </c>
      <c r="E193" s="16" t="s">
        <v>115</v>
      </c>
      <c r="F193" t="str">
        <f t="shared" si="12"/>
        <v>chyba ok</v>
      </c>
      <c r="G193" s="4">
        <f t="shared" si="13"/>
        <v>32881</v>
      </c>
      <c r="I193">
        <f t="shared" si="14"/>
        <v>1990</v>
      </c>
      <c r="J193">
        <f t="shared" si="15"/>
        <v>1</v>
      </c>
      <c r="K193">
        <f t="shared" si="16"/>
        <v>8</v>
      </c>
      <c r="L193" s="4">
        <f t="shared" si="17"/>
        <v>32881</v>
      </c>
      <c r="M193" t="str">
        <f>IF(ISBLANK(D193), "brak danych",
IF(D193&lt;=Z1dod1!$B$2, Z1dod1!$C$2,
IF(D193&lt;=Z1dod1!$B$3, Z1dod1!$C$3,
IF(D193&lt;=Z1dod1!$B$4, Z1dod1!$C$4,
IF(D193&lt;=Z1dod1!$B$5, Z1dod1!$C$5,
IF(D193&lt;=Z1dod1!$B$6, Z1dod1!$C$6,
IF(D193&lt;=Z1dod1!$B$7, Z1dod1!$C$7,
IF(D193&lt;Z1dod1!$B$8, Z1dod1!$C$8,
"Dyrektor"))))))))</f>
        <v>kierownik_szczebla_2</v>
      </c>
      <c r="N193">
        <f>VLOOKUP(_xlfn.CONCAT(B193,C193),Z1dod1!$H$2:$I$207,2,FALSE)</f>
        <v>23</v>
      </c>
    </row>
    <row r="194" spans="1:14">
      <c r="A194">
        <v>193</v>
      </c>
      <c r="B194" s="16" t="s">
        <v>238</v>
      </c>
      <c r="C194" s="16" t="s">
        <v>202</v>
      </c>
      <c r="D194" s="18">
        <v>1.5269999999999999</v>
      </c>
      <c r="E194" s="16"/>
      <c r="F194" t="str">
        <f t="shared" si="12"/>
        <v>mała kwota</v>
      </c>
      <c r="G194" s="4" t="str">
        <f t="shared" si="13"/>
        <v>BRAK DATY</v>
      </c>
      <c r="I194">
        <f t="shared" si="14"/>
        <v>1900</v>
      </c>
      <c r="J194">
        <f t="shared" si="15"/>
        <v>1</v>
      </c>
      <c r="K194">
        <f t="shared" si="16"/>
        <v>0</v>
      </c>
      <c r="L194" s="4">
        <f t="shared" si="17"/>
        <v>0</v>
      </c>
      <c r="M194" t="str">
        <f>IF(ISBLANK(D194), "brak danych",
IF(D194&lt;=Z1dod1!$B$2, Z1dod1!$C$2,
IF(D194&lt;=Z1dod1!$B$3, Z1dod1!$C$3,
IF(D194&lt;=Z1dod1!$B$4, Z1dod1!$C$4,
IF(D194&lt;=Z1dod1!$B$5, Z1dod1!$C$5,
IF(D194&lt;=Z1dod1!$B$6, Z1dod1!$C$6,
IF(D194&lt;=Z1dod1!$B$7, Z1dod1!$C$7,
IF(D194&lt;Z1dod1!$B$8, Z1dod1!$C$8,
"Dyrektor"))))))))</f>
        <v>staż_poł_etatu</v>
      </c>
      <c r="N194">
        <f>VLOOKUP(_xlfn.CONCAT(B194,C194),Z1dod1!$H$2:$I$207,2,FALSE)</f>
        <v>35</v>
      </c>
    </row>
    <row r="195" spans="1:14">
      <c r="A195">
        <v>194</v>
      </c>
      <c r="B195" s="16" t="s">
        <v>342</v>
      </c>
      <c r="C195" s="16" t="s">
        <v>267</v>
      </c>
      <c r="D195">
        <v>4722</v>
      </c>
      <c r="E195" s="3">
        <v>37262</v>
      </c>
      <c r="F195" t="str">
        <f t="shared" ref="F195:F207" si="18">IF(ISBLANK(D195),"puste",IF(D195&lt;2000,"mała kwota","chyba ok"))</f>
        <v>chyba ok</v>
      </c>
      <c r="G195" s="4">
        <f t="shared" ref="G195:G207" si="19">IF(OR(E195="invalid", E195="NaN",E195=""), "BRAK DATY", IFERROR(DATE(YEAR(E195),MONTH(E195),DAY(E195)),"BRAK DATY"))</f>
        <v>37262</v>
      </c>
      <c r="I195">
        <f t="shared" ref="I195:I207" si="20">YEAR(E195)</f>
        <v>2002</v>
      </c>
      <c r="J195">
        <f t="shared" ref="J195:J207" si="21">MONTH(E195)</f>
        <v>1</v>
      </c>
      <c r="K195">
        <f t="shared" ref="K195:K207" si="22">DAY(E195)</f>
        <v>6</v>
      </c>
      <c r="L195" s="4">
        <f t="shared" ref="L195:L207" si="23">DATE(I195,J195,K195)</f>
        <v>37262</v>
      </c>
      <c r="M195" t="str">
        <f>IF(ISBLANK(D195), "brak danych",
IF(D195&lt;=Z1dod1!$B$2, Z1dod1!$C$2,
IF(D195&lt;=Z1dod1!$B$3, Z1dod1!$C$3,
IF(D195&lt;=Z1dod1!$B$4, Z1dod1!$C$4,
IF(D195&lt;=Z1dod1!$B$5, Z1dod1!$C$5,
IF(D195&lt;=Z1dod1!$B$6, Z1dod1!$C$6,
IF(D195&lt;=Z1dod1!$B$7, Z1dod1!$C$7,
IF(D195&lt;Z1dod1!$B$8, Z1dod1!$C$8,
"Dyrektor"))))))))</f>
        <v>kierownik_szczebla_1</v>
      </c>
      <c r="N195">
        <f>VLOOKUP(_xlfn.CONCAT(B195,C195),Z1dod1!$H$2:$I$207,2,FALSE)</f>
        <v>29</v>
      </c>
    </row>
    <row r="196" spans="1:14">
      <c r="A196">
        <v>195</v>
      </c>
      <c r="B196" s="16" t="s">
        <v>192</v>
      </c>
      <c r="C196" s="16" t="s">
        <v>234</v>
      </c>
      <c r="D196" s="16">
        <v>9663</v>
      </c>
      <c r="E196" s="16" t="s">
        <v>159</v>
      </c>
      <c r="F196" t="str">
        <f t="shared" si="18"/>
        <v>chyba ok</v>
      </c>
      <c r="G196" s="4" t="str">
        <f t="shared" si="19"/>
        <v>BRAK DATY</v>
      </c>
      <c r="I196" t="e">
        <f t="shared" si="20"/>
        <v>#VALUE!</v>
      </c>
      <c r="J196" t="e">
        <f t="shared" si="21"/>
        <v>#VALUE!</v>
      </c>
      <c r="K196" t="e">
        <f t="shared" si="22"/>
        <v>#VALUE!</v>
      </c>
      <c r="L196" s="4" t="e">
        <f t="shared" si="23"/>
        <v>#VALUE!</v>
      </c>
      <c r="M196" t="str">
        <f>IF(ISBLANK(D196), "brak danych",
IF(D196&lt;=Z1dod1!$B$2, Z1dod1!$C$2,
IF(D196&lt;=Z1dod1!$B$3, Z1dod1!$C$3,
IF(D196&lt;=Z1dod1!$B$4, Z1dod1!$C$4,
IF(D196&lt;=Z1dod1!$B$5, Z1dod1!$C$5,
IF(D196&lt;=Z1dod1!$B$6, Z1dod1!$C$6,
IF(D196&lt;=Z1dod1!$B$7, Z1dod1!$C$7,
IF(D196&lt;Z1dod1!$B$8, Z1dod1!$C$8,
"Dyrektor"))))))))</f>
        <v>kierownik_szczebla_2</v>
      </c>
      <c r="N196">
        <f>VLOOKUP(_xlfn.CONCAT(B196,C196),Z1dod1!$H$2:$I$207,2,FALSE)</f>
        <v>27</v>
      </c>
    </row>
    <row r="197" spans="1:14">
      <c r="A197">
        <v>196</v>
      </c>
      <c r="B197" s="16" t="s">
        <v>189</v>
      </c>
      <c r="C197" s="16" t="s">
        <v>199</v>
      </c>
      <c r="D197" s="16"/>
      <c r="E197" s="16" t="s">
        <v>158</v>
      </c>
      <c r="F197" t="str">
        <f t="shared" si="18"/>
        <v>puste</v>
      </c>
      <c r="G197" s="4">
        <f t="shared" si="19"/>
        <v>2002</v>
      </c>
      <c r="I197">
        <f t="shared" si="20"/>
        <v>1905</v>
      </c>
      <c r="J197">
        <f t="shared" si="21"/>
        <v>6</v>
      </c>
      <c r="K197">
        <f t="shared" si="22"/>
        <v>24</v>
      </c>
      <c r="L197" s="4">
        <f t="shared" si="23"/>
        <v>2002</v>
      </c>
      <c r="M197" t="str">
        <f>IF(ISBLANK(D197), "brak danych",
IF(D197&lt;=Z1dod1!$B$2, Z1dod1!$C$2,
IF(D197&lt;=Z1dod1!$B$3, Z1dod1!$C$3,
IF(D197&lt;=Z1dod1!$B$4, Z1dod1!$C$4,
IF(D197&lt;=Z1dod1!$B$5, Z1dod1!$C$5,
IF(D197&lt;=Z1dod1!$B$6, Z1dod1!$C$6,
IF(D197&lt;=Z1dod1!$B$7, Z1dod1!$C$7,
IF(D197&lt;Z1dod1!$B$8, Z1dod1!$C$8,
"Dyrektor"))))))))</f>
        <v>brak danych</v>
      </c>
      <c r="N197">
        <f>VLOOKUP(_xlfn.CONCAT(B197,C197),Z1dod1!$H$2:$I$207,2,FALSE)</f>
        <v>43</v>
      </c>
    </row>
    <row r="198" spans="1:14">
      <c r="A198">
        <v>197</v>
      </c>
      <c r="B198" t="s">
        <v>343</v>
      </c>
      <c r="C198" t="s">
        <v>267</v>
      </c>
      <c r="D198">
        <v>4514</v>
      </c>
      <c r="E198" s="3">
        <v>40486</v>
      </c>
      <c r="F198" t="str">
        <f t="shared" si="18"/>
        <v>chyba ok</v>
      </c>
      <c r="G198" s="4">
        <f t="shared" si="19"/>
        <v>40486</v>
      </c>
      <c r="I198">
        <f t="shared" si="20"/>
        <v>2010</v>
      </c>
      <c r="J198">
        <f t="shared" si="21"/>
        <v>11</v>
      </c>
      <c r="K198">
        <f t="shared" si="22"/>
        <v>4</v>
      </c>
      <c r="L198" s="4">
        <f t="shared" si="23"/>
        <v>40486</v>
      </c>
      <c r="M198" t="str">
        <f>IF(ISBLANK(D198), "brak danych",
IF(D198&lt;=Z1dod1!$B$2, Z1dod1!$C$2,
IF(D198&lt;=Z1dod1!$B$3, Z1dod1!$C$3,
IF(D198&lt;=Z1dod1!$B$4, Z1dod1!$C$4,
IF(D198&lt;=Z1dod1!$B$5, Z1dod1!$C$5,
IF(D198&lt;=Z1dod1!$B$6, Z1dod1!$C$6,
IF(D198&lt;=Z1dod1!$B$7, Z1dod1!$C$7,
IF(D198&lt;Z1dod1!$B$8, Z1dod1!$C$8,
"Dyrektor"))))))))</f>
        <v>kierownik_szczebla_1</v>
      </c>
      <c r="N198">
        <f>VLOOKUP(_xlfn.CONCAT(B198,C198),Z1dod1!$H$2:$I$207,2,FALSE)</f>
        <v>46</v>
      </c>
    </row>
    <row r="199" spans="1:14">
      <c r="A199">
        <v>198</v>
      </c>
      <c r="B199" s="16" t="s">
        <v>344</v>
      </c>
      <c r="C199" s="16" t="s">
        <v>298</v>
      </c>
      <c r="D199">
        <v>2029</v>
      </c>
      <c r="E199" s="3">
        <v>42032</v>
      </c>
      <c r="F199" t="str">
        <f t="shared" si="18"/>
        <v>chyba ok</v>
      </c>
      <c r="G199" s="4">
        <f t="shared" si="19"/>
        <v>42032</v>
      </c>
      <c r="I199">
        <f t="shared" si="20"/>
        <v>2015</v>
      </c>
      <c r="J199">
        <f t="shared" si="21"/>
        <v>1</v>
      </c>
      <c r="K199">
        <f t="shared" si="22"/>
        <v>28</v>
      </c>
      <c r="L199" s="4">
        <f t="shared" si="23"/>
        <v>42032</v>
      </c>
      <c r="M199" t="str">
        <f>IF(ISBLANK(D199), "brak danych",
IF(D199&lt;=Z1dod1!$B$2, Z1dod1!$C$2,
IF(D199&lt;=Z1dod1!$B$3, Z1dod1!$C$3,
IF(D199&lt;=Z1dod1!$B$4, Z1dod1!$C$4,
IF(D199&lt;=Z1dod1!$B$5, Z1dod1!$C$5,
IF(D199&lt;=Z1dod1!$B$6, Z1dod1!$C$6,
IF(D199&lt;=Z1dod1!$B$7, Z1dod1!$C$7,
IF(D199&lt;Z1dod1!$B$8, Z1dod1!$C$8,
"Dyrektor"))))))))</f>
        <v>asystent</v>
      </c>
      <c r="N199">
        <f>VLOOKUP(_xlfn.CONCAT(B199,C199),Z1dod1!$H$2:$I$207,2,FALSE)</f>
        <v>33</v>
      </c>
    </row>
    <row r="200" spans="1:14">
      <c r="A200">
        <v>199</v>
      </c>
      <c r="B200" s="16" t="s">
        <v>345</v>
      </c>
      <c r="C200" s="16" t="s">
        <v>294</v>
      </c>
      <c r="D200">
        <v>7619</v>
      </c>
      <c r="E200" s="3">
        <v>39452</v>
      </c>
      <c r="F200" t="str">
        <f t="shared" si="18"/>
        <v>chyba ok</v>
      </c>
      <c r="G200" s="4">
        <f t="shared" si="19"/>
        <v>39452</v>
      </c>
      <c r="I200">
        <f t="shared" si="20"/>
        <v>2008</v>
      </c>
      <c r="J200">
        <f t="shared" si="21"/>
        <v>1</v>
      </c>
      <c r="K200">
        <f t="shared" si="22"/>
        <v>5</v>
      </c>
      <c r="L200" s="4">
        <f t="shared" si="23"/>
        <v>39452</v>
      </c>
      <c r="M200" t="str">
        <f>IF(ISBLANK(D200), "brak danych",
IF(D200&lt;=Z1dod1!$B$2, Z1dod1!$C$2,
IF(D200&lt;=Z1dod1!$B$3, Z1dod1!$C$3,
IF(D200&lt;=Z1dod1!$B$4, Z1dod1!$C$4,
IF(D200&lt;=Z1dod1!$B$5, Z1dod1!$C$5,
IF(D200&lt;=Z1dod1!$B$6, Z1dod1!$C$6,
IF(D200&lt;=Z1dod1!$B$7, Z1dod1!$C$7,
IF(D200&lt;Z1dod1!$B$8, Z1dod1!$C$8,
"Dyrektor"))))))))</f>
        <v>kierownik_szczebla_2</v>
      </c>
      <c r="N200">
        <f>VLOOKUP(_xlfn.CONCAT(B200,C200),Z1dod1!$H$2:$I$207,2,FALSE)</f>
        <v>38</v>
      </c>
    </row>
    <row r="201" spans="1:14">
      <c r="A201">
        <v>200</v>
      </c>
      <c r="B201" s="16" t="s">
        <v>191</v>
      </c>
      <c r="C201" s="16" t="s">
        <v>198</v>
      </c>
      <c r="D201" s="16">
        <v>716.8</v>
      </c>
      <c r="E201" s="16" t="s">
        <v>111</v>
      </c>
      <c r="F201" t="str">
        <f t="shared" si="18"/>
        <v>mała kwota</v>
      </c>
      <c r="G201" s="4">
        <f t="shared" si="19"/>
        <v>35341</v>
      </c>
      <c r="I201">
        <f t="shared" si="20"/>
        <v>1996</v>
      </c>
      <c r="J201">
        <f t="shared" si="21"/>
        <v>10</v>
      </c>
      <c r="K201">
        <f t="shared" si="22"/>
        <v>3</v>
      </c>
      <c r="L201" s="4">
        <f t="shared" si="23"/>
        <v>35341</v>
      </c>
      <c r="M201" t="str">
        <f>IF(ISBLANK(D201), "brak danych",
IF(D201&lt;=Z1dod1!$B$2, Z1dod1!$C$2,
IF(D201&lt;=Z1dod1!$B$3, Z1dod1!$C$3,
IF(D201&lt;=Z1dod1!$B$4, Z1dod1!$C$4,
IF(D201&lt;=Z1dod1!$B$5, Z1dod1!$C$5,
IF(D201&lt;=Z1dod1!$B$6, Z1dod1!$C$6,
IF(D201&lt;=Z1dod1!$B$7, Z1dod1!$C$7,
IF(D201&lt;Z1dod1!$B$8, Z1dod1!$C$8,
"Dyrektor"))))))))</f>
        <v>staż_poł_etatu</v>
      </c>
      <c r="N201">
        <f>VLOOKUP(_xlfn.CONCAT(B201,C201),Z1dod1!$H$2:$I$207,2,FALSE)</f>
        <v>36</v>
      </c>
    </row>
    <row r="202" spans="1:14">
      <c r="A202">
        <v>201</v>
      </c>
      <c r="B202" s="16" t="s">
        <v>241</v>
      </c>
      <c r="C202" s="16" t="s">
        <v>239</v>
      </c>
      <c r="D202" s="16">
        <v>8252</v>
      </c>
      <c r="E202" t="s">
        <v>248</v>
      </c>
      <c r="F202" t="str">
        <f t="shared" si="18"/>
        <v>chyba ok</v>
      </c>
      <c r="G202" s="4" t="str">
        <f t="shared" si="19"/>
        <v>BRAK DATY</v>
      </c>
      <c r="I202" t="e">
        <f t="shared" si="20"/>
        <v>#VALUE!</v>
      </c>
      <c r="J202" t="e">
        <f t="shared" si="21"/>
        <v>#VALUE!</v>
      </c>
      <c r="K202" t="e">
        <f t="shared" si="22"/>
        <v>#VALUE!</v>
      </c>
      <c r="L202" s="4" t="e">
        <f t="shared" si="23"/>
        <v>#VALUE!</v>
      </c>
      <c r="M202" t="str">
        <f>IF(ISBLANK(D202), "brak danych",
IF(D202&lt;=Z1dod1!$B$2, Z1dod1!$C$2,
IF(D202&lt;=Z1dod1!$B$3, Z1dod1!$C$3,
IF(D202&lt;=Z1dod1!$B$4, Z1dod1!$C$4,
IF(D202&lt;=Z1dod1!$B$5, Z1dod1!$C$5,
IF(D202&lt;=Z1dod1!$B$6, Z1dod1!$C$6,
IF(D202&lt;=Z1dod1!$B$7, Z1dod1!$C$7,
IF(D202&lt;Z1dod1!$B$8, Z1dod1!$C$8,
"Dyrektor"))))))))</f>
        <v>kierownik_szczebla_2</v>
      </c>
      <c r="N202">
        <f>VLOOKUP(_xlfn.CONCAT(B202,C202),Z1dod1!$H$2:$I$207,2,FALSE)</f>
        <v>59</v>
      </c>
    </row>
    <row r="203" spans="1:14">
      <c r="A203">
        <v>202</v>
      </c>
      <c r="B203" s="16" t="s">
        <v>346</v>
      </c>
      <c r="C203" s="16" t="s">
        <v>198</v>
      </c>
      <c r="D203">
        <v>6341</v>
      </c>
      <c r="E203" s="3">
        <v>44000</v>
      </c>
      <c r="F203" t="str">
        <f t="shared" si="18"/>
        <v>chyba ok</v>
      </c>
      <c r="G203" s="4">
        <f t="shared" si="19"/>
        <v>44000</v>
      </c>
      <c r="I203">
        <f t="shared" si="20"/>
        <v>2020</v>
      </c>
      <c r="J203">
        <f t="shared" si="21"/>
        <v>6</v>
      </c>
      <c r="K203">
        <f t="shared" si="22"/>
        <v>18</v>
      </c>
      <c r="L203" s="4">
        <f t="shared" si="23"/>
        <v>44000</v>
      </c>
      <c r="M203" t="str">
        <f>IF(ISBLANK(D203), "brak danych",
IF(D203&lt;=Z1dod1!$B$2, Z1dod1!$C$2,
IF(D203&lt;=Z1dod1!$B$3, Z1dod1!$C$3,
IF(D203&lt;=Z1dod1!$B$4, Z1dod1!$C$4,
IF(D203&lt;=Z1dod1!$B$5, Z1dod1!$C$5,
IF(D203&lt;=Z1dod1!$B$6, Z1dod1!$C$6,
IF(D203&lt;=Z1dod1!$B$7, Z1dod1!$C$7,
IF(D203&lt;Z1dod1!$B$8, Z1dod1!$C$8,
"Dyrektor"))))))))</f>
        <v>kierownik_szczebla_2</v>
      </c>
      <c r="N203">
        <f>VLOOKUP(_xlfn.CONCAT(B203,C203),Z1dod1!$H$2:$I$207,2,FALSE)</f>
        <v>42</v>
      </c>
    </row>
    <row r="204" spans="1:14">
      <c r="A204">
        <v>203</v>
      </c>
      <c r="B204" s="16" t="s">
        <v>241</v>
      </c>
      <c r="C204" s="16" t="s">
        <v>197</v>
      </c>
      <c r="D204" s="18">
        <v>697</v>
      </c>
      <c r="E204" s="16" t="s">
        <v>15</v>
      </c>
      <c r="F204" t="str">
        <f t="shared" si="18"/>
        <v>mała kwota</v>
      </c>
      <c r="G204" s="4" t="str">
        <f t="shared" si="19"/>
        <v>BRAK DATY</v>
      </c>
      <c r="I204" t="e">
        <f t="shared" si="20"/>
        <v>#NUM!</v>
      </c>
      <c r="J204" t="e">
        <f t="shared" si="21"/>
        <v>#NUM!</v>
      </c>
      <c r="K204" t="e">
        <f t="shared" si="22"/>
        <v>#NUM!</v>
      </c>
      <c r="L204" s="4" t="e">
        <f t="shared" si="23"/>
        <v>#NUM!</v>
      </c>
      <c r="M204" t="str">
        <f>IF(ISBLANK(D204), "brak danych",
IF(D204&lt;=Z1dod1!$B$2, Z1dod1!$C$2,
IF(D204&lt;=Z1dod1!$B$3, Z1dod1!$C$3,
IF(D204&lt;=Z1dod1!$B$4, Z1dod1!$C$4,
IF(D204&lt;=Z1dod1!$B$5, Z1dod1!$C$5,
IF(D204&lt;=Z1dod1!$B$6, Z1dod1!$C$6,
IF(D204&lt;=Z1dod1!$B$7, Z1dod1!$C$7,
IF(D204&lt;Z1dod1!$B$8, Z1dod1!$C$8,
"Dyrektor"))))))))</f>
        <v>staż_poł_etatu</v>
      </c>
      <c r="N204">
        <f>VLOOKUP(_xlfn.CONCAT(B204,C204),Z1dod1!$H$2:$I$207,2,FALSE)</f>
        <v>60</v>
      </c>
    </row>
    <row r="205" spans="1:14">
      <c r="A205">
        <v>204</v>
      </c>
      <c r="B205" s="16" t="s">
        <v>237</v>
      </c>
      <c r="C205" s="16" t="s">
        <v>197</v>
      </c>
      <c r="D205" s="16">
        <v>2406</v>
      </c>
      <c r="E205" s="16"/>
      <c r="F205" t="str">
        <f t="shared" si="18"/>
        <v>chyba ok</v>
      </c>
      <c r="G205" s="4" t="str">
        <f t="shared" si="19"/>
        <v>BRAK DATY</v>
      </c>
      <c r="I205">
        <f t="shared" si="20"/>
        <v>1900</v>
      </c>
      <c r="J205">
        <f t="shared" si="21"/>
        <v>1</v>
      </c>
      <c r="K205">
        <f t="shared" si="22"/>
        <v>0</v>
      </c>
      <c r="L205" s="4">
        <f t="shared" si="23"/>
        <v>0</v>
      </c>
      <c r="M205" t="str">
        <f>IF(ISBLANK(D205), "brak danych",
IF(D205&lt;=Z1dod1!$B$2, Z1dod1!$C$2,
IF(D205&lt;=Z1dod1!$B$3, Z1dod1!$C$3,
IF(D205&lt;=Z1dod1!$B$4, Z1dod1!$C$4,
IF(D205&lt;=Z1dod1!$B$5, Z1dod1!$C$5,
IF(D205&lt;=Z1dod1!$B$6, Z1dod1!$C$6,
IF(D205&lt;=Z1dod1!$B$7, Z1dod1!$C$7,
IF(D205&lt;Z1dod1!$B$8, Z1dod1!$C$8,
"Dyrektor"))))))))</f>
        <v>asystent</v>
      </c>
      <c r="N205">
        <f>VLOOKUP(_xlfn.CONCAT(B205,C205),Z1dod1!$H$2:$I$207,2,FALSE)</f>
        <v>38</v>
      </c>
    </row>
    <row r="206" spans="1:14">
      <c r="A206">
        <v>205</v>
      </c>
      <c r="B206" s="16" t="s">
        <v>241</v>
      </c>
      <c r="C206" s="16" t="s">
        <v>240</v>
      </c>
      <c r="D206" s="16">
        <v>752.18</v>
      </c>
      <c r="E206" s="16" t="s">
        <v>13</v>
      </c>
      <c r="F206" t="str">
        <f t="shared" si="18"/>
        <v>mała kwota</v>
      </c>
      <c r="G206" s="4">
        <f t="shared" si="19"/>
        <v>39609</v>
      </c>
      <c r="I206">
        <f t="shared" si="20"/>
        <v>2008</v>
      </c>
      <c r="J206">
        <f t="shared" si="21"/>
        <v>6</v>
      </c>
      <c r="K206">
        <f t="shared" si="22"/>
        <v>10</v>
      </c>
      <c r="L206" s="4">
        <f t="shared" si="23"/>
        <v>39609</v>
      </c>
      <c r="M206" t="str">
        <f>IF(ISBLANK(D206), "brak danych",
IF(D206&lt;=Z1dod1!$B$2, Z1dod1!$C$2,
IF(D206&lt;=Z1dod1!$B$3, Z1dod1!$C$3,
IF(D206&lt;=Z1dod1!$B$4, Z1dod1!$C$4,
IF(D206&lt;=Z1dod1!$B$5, Z1dod1!$C$5,
IF(D206&lt;=Z1dod1!$B$6, Z1dod1!$C$6,
IF(D206&lt;=Z1dod1!$B$7, Z1dod1!$C$7,
IF(D206&lt;Z1dod1!$B$8, Z1dod1!$C$8,
"Dyrektor"))))))))</f>
        <v>staż_poł_etatu</v>
      </c>
      <c r="N206">
        <f>VLOOKUP(_xlfn.CONCAT(B206,C206),Z1dod1!$H$2:$I$207,2,FALSE)</f>
        <v>29</v>
      </c>
    </row>
    <row r="207" spans="1:14">
      <c r="A207">
        <v>206</v>
      </c>
      <c r="B207" s="16" t="s">
        <v>276</v>
      </c>
      <c r="C207" s="16" t="s">
        <v>267</v>
      </c>
      <c r="D207" s="16"/>
      <c r="E207" s="16"/>
      <c r="F207" t="str">
        <f t="shared" si="18"/>
        <v>puste</v>
      </c>
      <c r="G207" s="4" t="str">
        <f t="shared" si="19"/>
        <v>BRAK DATY</v>
      </c>
      <c r="I207">
        <f t="shared" si="20"/>
        <v>1900</v>
      </c>
      <c r="J207">
        <f t="shared" si="21"/>
        <v>1</v>
      </c>
      <c r="K207">
        <f t="shared" si="22"/>
        <v>0</v>
      </c>
      <c r="L207" s="4">
        <f t="shared" si="23"/>
        <v>0</v>
      </c>
      <c r="M207" t="str">
        <f>IF(ISBLANK(D207), "brak danych",
IF(D207&lt;=Z1dod1!$B$2, Z1dod1!$C$2,
IF(D207&lt;=Z1dod1!$B$3, Z1dod1!$C$3,
IF(D207&lt;=Z1dod1!$B$4, Z1dod1!$C$4,
IF(D207&lt;=Z1dod1!$B$5, Z1dod1!$C$5,
IF(D207&lt;=Z1dod1!$B$6, Z1dod1!$C$6,
IF(D207&lt;=Z1dod1!$B$7, Z1dod1!$C$7,
IF(D207&lt;Z1dod1!$B$8, Z1dod1!$C$8,
"Dyrektor"))))))))</f>
        <v>brak danych</v>
      </c>
      <c r="N207">
        <f>VLOOKUP(_xlfn.CONCAT(B207,C207),Z1dod1!$H$2:$I$207,2,FALSE)</f>
        <v>18</v>
      </c>
    </row>
  </sheetData>
  <conditionalFormatting sqref="D2:D207">
    <cfRule type="expression" dxfId="15" priority="5">
      <formula>ISBLANK(D2)</formula>
    </cfRule>
  </conditionalFormatting>
  <conditionalFormatting sqref="F2:F207">
    <cfRule type="containsText" dxfId="14" priority="2" operator="containsText" text="mała kwota">
      <formula>NOT(ISERROR(SEARCH("mała kwota",F2)))</formula>
    </cfRule>
    <cfRule type="containsText" dxfId="13" priority="3" operator="containsText" text="puste">
      <formula>NOT(ISERROR(SEARCH("puste",F2)))</formula>
    </cfRule>
    <cfRule type="containsText" dxfId="12" priority="4" operator="containsText" text="chyba ok">
      <formula>NOT(ISERROR(SEARCH("chyba ok",F2)))</formula>
    </cfRule>
  </conditionalFormatting>
  <conditionalFormatting sqref="M2:M207">
    <cfRule type="cellIs" dxfId="11" priority="1" stopIfTrue="1" operator="equal">
      <formula>"Dyrektor"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BA4B-E3C8-431C-B1A5-ECA3B19FD20C}">
  <dimension ref="A1:I207"/>
  <sheetViews>
    <sheetView workbookViewId="0">
      <selection activeCell="D12" sqref="D12"/>
    </sheetView>
  </sheetViews>
  <sheetFormatPr defaultRowHeight="15"/>
  <cols>
    <col min="1" max="1" width="22.5703125" customWidth="1"/>
    <col min="2" max="2" width="25.140625" customWidth="1"/>
    <col min="3" max="3" width="28.42578125" customWidth="1"/>
    <col min="6" max="8" width="13.42578125" customWidth="1"/>
  </cols>
  <sheetData>
    <row r="1" spans="1:9">
      <c r="A1" s="6"/>
      <c r="B1" s="7" t="s">
        <v>229</v>
      </c>
      <c r="C1" s="8" t="s">
        <v>217</v>
      </c>
      <c r="F1" s="6" t="s">
        <v>247</v>
      </c>
      <c r="G1" s="7" t="s">
        <v>204</v>
      </c>
      <c r="H1" s="7" t="s">
        <v>555</v>
      </c>
      <c r="I1" s="8" t="s">
        <v>219</v>
      </c>
    </row>
    <row r="2" spans="1:9">
      <c r="A2" s="9" t="s">
        <v>218</v>
      </c>
      <c r="B2" s="10">
        <v>1500</v>
      </c>
      <c r="C2" s="11" t="s">
        <v>220</v>
      </c>
      <c r="F2" s="9" t="s">
        <v>194</v>
      </c>
      <c r="G2" s="10" t="s">
        <v>242</v>
      </c>
      <c r="H2" s="10" t="s">
        <v>411</v>
      </c>
      <c r="I2" s="11">
        <v>60</v>
      </c>
    </row>
    <row r="3" spans="1:9">
      <c r="A3" s="9" t="s">
        <v>218</v>
      </c>
      <c r="B3" s="10">
        <v>2500</v>
      </c>
      <c r="C3" s="11" t="s">
        <v>221</v>
      </c>
      <c r="F3" s="9" t="s">
        <v>192</v>
      </c>
      <c r="G3" s="10" t="s">
        <v>245</v>
      </c>
      <c r="H3" s="10" t="s">
        <v>500</v>
      </c>
      <c r="I3" s="11">
        <v>30</v>
      </c>
    </row>
    <row r="4" spans="1:9">
      <c r="A4" s="9" t="s">
        <v>218</v>
      </c>
      <c r="B4" s="10">
        <v>4000</v>
      </c>
      <c r="C4" s="11" t="s">
        <v>222</v>
      </c>
      <c r="F4" s="9" t="s">
        <v>237</v>
      </c>
      <c r="G4" s="10" t="s">
        <v>264</v>
      </c>
      <c r="H4" s="10" t="s">
        <v>366</v>
      </c>
      <c r="I4" s="11">
        <v>29</v>
      </c>
    </row>
    <row r="5" spans="1:9">
      <c r="A5" s="9" t="s">
        <v>218</v>
      </c>
      <c r="B5" s="10">
        <v>5500</v>
      </c>
      <c r="C5" s="11" t="s">
        <v>223</v>
      </c>
      <c r="F5" s="9" t="s">
        <v>304</v>
      </c>
      <c r="G5" s="10" t="s">
        <v>264</v>
      </c>
      <c r="H5" s="10" t="s">
        <v>452</v>
      </c>
      <c r="I5" s="11">
        <v>50</v>
      </c>
    </row>
    <row r="6" spans="1:9">
      <c r="A6" s="9" t="s">
        <v>218</v>
      </c>
      <c r="B6" s="10">
        <v>10000</v>
      </c>
      <c r="C6" s="11" t="s">
        <v>224</v>
      </c>
      <c r="F6" s="9" t="s">
        <v>284</v>
      </c>
      <c r="G6" s="10" t="s">
        <v>264</v>
      </c>
      <c r="H6" s="10" t="s">
        <v>408</v>
      </c>
      <c r="I6" s="11">
        <v>23</v>
      </c>
    </row>
    <row r="7" spans="1:9">
      <c r="A7" s="9" t="s">
        <v>218</v>
      </c>
      <c r="B7" s="10">
        <v>25000</v>
      </c>
      <c r="C7" s="11" t="s">
        <v>225</v>
      </c>
      <c r="F7" s="9" t="s">
        <v>332</v>
      </c>
      <c r="G7" s="10" t="s">
        <v>264</v>
      </c>
      <c r="H7" s="10" t="s">
        <v>507</v>
      </c>
      <c r="I7" s="11">
        <v>31</v>
      </c>
    </row>
    <row r="8" spans="1:9">
      <c r="A8" s="9" t="s">
        <v>218</v>
      </c>
      <c r="B8" s="10">
        <v>677089</v>
      </c>
      <c r="C8" s="11" t="s">
        <v>227</v>
      </c>
      <c r="F8" s="9" t="s">
        <v>327</v>
      </c>
      <c r="G8" s="10" t="s">
        <v>264</v>
      </c>
      <c r="H8" s="10" t="s">
        <v>498</v>
      </c>
      <c r="I8" s="11">
        <v>23</v>
      </c>
    </row>
    <row r="9" spans="1:9" ht="15.75" thickBot="1">
      <c r="A9" s="12"/>
      <c r="B9" s="13">
        <v>677089</v>
      </c>
      <c r="C9" s="14" t="s">
        <v>226</v>
      </c>
      <c r="F9" s="9" t="s">
        <v>287</v>
      </c>
      <c r="G9" s="10" t="s">
        <v>264</v>
      </c>
      <c r="H9" s="10" t="s">
        <v>423</v>
      </c>
      <c r="I9" s="11">
        <v>22</v>
      </c>
    </row>
    <row r="10" spans="1:9">
      <c r="F10" s="9" t="s">
        <v>309</v>
      </c>
      <c r="G10" s="10" t="s">
        <v>264</v>
      </c>
      <c r="H10" s="10" t="s">
        <v>462</v>
      </c>
      <c r="I10" s="11">
        <v>63</v>
      </c>
    </row>
    <row r="11" spans="1:9">
      <c r="F11" s="9" t="s">
        <v>241</v>
      </c>
      <c r="G11" s="10" t="s">
        <v>234</v>
      </c>
      <c r="H11" s="10" t="s">
        <v>412</v>
      </c>
      <c r="I11" s="11">
        <v>51</v>
      </c>
    </row>
    <row r="12" spans="1:9">
      <c r="F12" s="9" t="s">
        <v>237</v>
      </c>
      <c r="G12" s="10" t="s">
        <v>234</v>
      </c>
      <c r="H12" s="10" t="s">
        <v>494</v>
      </c>
      <c r="I12" s="11">
        <v>33</v>
      </c>
    </row>
    <row r="13" spans="1:9">
      <c r="F13" s="9" t="s">
        <v>184</v>
      </c>
      <c r="G13" s="10" t="s">
        <v>234</v>
      </c>
      <c r="H13" s="10" t="s">
        <v>436</v>
      </c>
      <c r="I13" s="11">
        <v>64</v>
      </c>
    </row>
    <row r="14" spans="1:9">
      <c r="F14" s="9" t="s">
        <v>258</v>
      </c>
      <c r="G14" s="10" t="s">
        <v>234</v>
      </c>
      <c r="H14" s="10" t="s">
        <v>356</v>
      </c>
      <c r="I14" s="11">
        <v>59</v>
      </c>
    </row>
    <row r="15" spans="1:9">
      <c r="F15" s="9" t="s">
        <v>187</v>
      </c>
      <c r="G15" s="10" t="s">
        <v>234</v>
      </c>
      <c r="H15" s="10" t="s">
        <v>354</v>
      </c>
      <c r="I15" s="11">
        <v>45</v>
      </c>
    </row>
    <row r="16" spans="1:9">
      <c r="F16" s="9" t="s">
        <v>192</v>
      </c>
      <c r="G16" s="10" t="s">
        <v>234</v>
      </c>
      <c r="H16" s="10" t="s">
        <v>543</v>
      </c>
      <c r="I16" s="11">
        <v>27</v>
      </c>
    </row>
    <row r="17" spans="6:9">
      <c r="F17" s="9" t="s">
        <v>196</v>
      </c>
      <c r="G17" s="10" t="s">
        <v>234</v>
      </c>
      <c r="H17" s="10" t="s">
        <v>353</v>
      </c>
      <c r="I17" s="11">
        <v>40</v>
      </c>
    </row>
    <row r="18" spans="6:9">
      <c r="F18" s="9" t="s">
        <v>238</v>
      </c>
      <c r="G18" s="10" t="s">
        <v>234</v>
      </c>
      <c r="H18" s="10" t="s">
        <v>530</v>
      </c>
      <c r="I18" s="11">
        <v>31</v>
      </c>
    </row>
    <row r="19" spans="6:9">
      <c r="F19" s="9" t="s">
        <v>233</v>
      </c>
      <c r="G19" s="10" t="s">
        <v>234</v>
      </c>
      <c r="H19" s="10" t="s">
        <v>430</v>
      </c>
      <c r="I19" s="11">
        <v>40</v>
      </c>
    </row>
    <row r="20" spans="6:9">
      <c r="F20" s="9" t="s">
        <v>256</v>
      </c>
      <c r="G20" s="10" t="s">
        <v>234</v>
      </c>
      <c r="H20" s="10" t="s">
        <v>383</v>
      </c>
      <c r="I20" s="11">
        <v>30</v>
      </c>
    </row>
    <row r="21" spans="6:9">
      <c r="F21" s="9" t="s">
        <v>236</v>
      </c>
      <c r="G21" s="10" t="s">
        <v>234</v>
      </c>
      <c r="H21" s="10" t="s">
        <v>385</v>
      </c>
      <c r="I21" s="11">
        <v>61</v>
      </c>
    </row>
    <row r="22" spans="6:9">
      <c r="F22" s="9" t="s">
        <v>235</v>
      </c>
      <c r="G22" s="10" t="s">
        <v>234</v>
      </c>
      <c r="H22" s="10" t="s">
        <v>511</v>
      </c>
      <c r="I22" s="11">
        <v>35</v>
      </c>
    </row>
    <row r="23" spans="6:9">
      <c r="F23" s="9" t="s">
        <v>191</v>
      </c>
      <c r="G23" s="10" t="s">
        <v>234</v>
      </c>
      <c r="H23" s="10" t="s">
        <v>518</v>
      </c>
      <c r="I23" s="11">
        <v>30</v>
      </c>
    </row>
    <row r="24" spans="6:9">
      <c r="F24" s="9" t="s">
        <v>183</v>
      </c>
      <c r="G24" s="10" t="s">
        <v>234</v>
      </c>
      <c r="H24" s="10" t="s">
        <v>523</v>
      </c>
      <c r="I24" s="11">
        <v>53</v>
      </c>
    </row>
    <row r="25" spans="6:9">
      <c r="F25" s="9" t="s">
        <v>195</v>
      </c>
      <c r="G25" s="10" t="s">
        <v>244</v>
      </c>
      <c r="H25" s="10" t="s">
        <v>391</v>
      </c>
      <c r="I25" s="11">
        <v>59</v>
      </c>
    </row>
    <row r="26" spans="6:9">
      <c r="F26" s="9" t="s">
        <v>336</v>
      </c>
      <c r="G26" s="10" t="s">
        <v>291</v>
      </c>
      <c r="H26" s="10" t="s">
        <v>516</v>
      </c>
      <c r="I26" s="11">
        <v>41</v>
      </c>
    </row>
    <row r="27" spans="6:9">
      <c r="F27" s="9" t="s">
        <v>304</v>
      </c>
      <c r="G27" s="10" t="s">
        <v>291</v>
      </c>
      <c r="H27" s="10" t="s">
        <v>465</v>
      </c>
      <c r="I27" s="11">
        <v>49</v>
      </c>
    </row>
    <row r="28" spans="6:9">
      <c r="F28" s="9" t="s">
        <v>290</v>
      </c>
      <c r="G28" s="10" t="s">
        <v>291</v>
      </c>
      <c r="H28" s="10" t="s">
        <v>427</v>
      </c>
      <c r="I28" s="11">
        <v>34</v>
      </c>
    </row>
    <row r="29" spans="6:9">
      <c r="F29" s="9" t="s">
        <v>302</v>
      </c>
      <c r="G29" s="10" t="s">
        <v>291</v>
      </c>
      <c r="H29" s="10" t="s">
        <v>447</v>
      </c>
      <c r="I29" s="11">
        <v>52</v>
      </c>
    </row>
    <row r="30" spans="6:9">
      <c r="F30" s="9" t="s">
        <v>310</v>
      </c>
      <c r="G30" s="10" t="s">
        <v>291</v>
      </c>
      <c r="H30" s="10" t="s">
        <v>464</v>
      </c>
      <c r="I30" s="11">
        <v>50</v>
      </c>
    </row>
    <row r="31" spans="6:9">
      <c r="F31" s="9" t="s">
        <v>275</v>
      </c>
      <c r="G31" s="10" t="s">
        <v>200</v>
      </c>
      <c r="H31" s="10" t="s">
        <v>389</v>
      </c>
      <c r="I31" s="11">
        <v>26</v>
      </c>
    </row>
    <row r="32" spans="6:9">
      <c r="F32" s="9" t="s">
        <v>286</v>
      </c>
      <c r="G32" s="10" t="s">
        <v>200</v>
      </c>
      <c r="H32" s="10" t="s">
        <v>422</v>
      </c>
      <c r="I32" s="11">
        <v>64</v>
      </c>
    </row>
    <row r="33" spans="6:9">
      <c r="F33" s="9" t="s">
        <v>257</v>
      </c>
      <c r="G33" s="10" t="s">
        <v>200</v>
      </c>
      <c r="H33" s="10" t="s">
        <v>352</v>
      </c>
      <c r="I33" s="11">
        <v>60</v>
      </c>
    </row>
    <row r="34" spans="6:9">
      <c r="F34" s="9" t="s">
        <v>196</v>
      </c>
      <c r="G34" s="10" t="s">
        <v>200</v>
      </c>
      <c r="H34" s="10" t="s">
        <v>448</v>
      </c>
      <c r="I34" s="11">
        <v>48</v>
      </c>
    </row>
    <row r="35" spans="6:9">
      <c r="F35" s="9" t="s">
        <v>238</v>
      </c>
      <c r="G35" s="10" t="s">
        <v>200</v>
      </c>
      <c r="H35" s="10" t="s">
        <v>451</v>
      </c>
      <c r="I35" s="11">
        <v>47</v>
      </c>
    </row>
    <row r="36" spans="6:9">
      <c r="F36" s="9" t="s">
        <v>299</v>
      </c>
      <c r="G36" s="10" t="s">
        <v>200</v>
      </c>
      <c r="H36" s="10" t="s">
        <v>440</v>
      </c>
      <c r="I36" s="11">
        <v>62</v>
      </c>
    </row>
    <row r="37" spans="6:9">
      <c r="F37" s="9" t="s">
        <v>233</v>
      </c>
      <c r="G37" s="10" t="s">
        <v>200</v>
      </c>
      <c r="H37" s="10" t="s">
        <v>471</v>
      </c>
      <c r="I37" s="11">
        <v>25</v>
      </c>
    </row>
    <row r="38" spans="6:9">
      <c r="F38" s="9" t="s">
        <v>312</v>
      </c>
      <c r="G38" s="10" t="s">
        <v>200</v>
      </c>
      <c r="H38" s="10" t="s">
        <v>468</v>
      </c>
      <c r="I38" s="11">
        <v>51</v>
      </c>
    </row>
    <row r="39" spans="6:9">
      <c r="F39" s="9" t="s">
        <v>235</v>
      </c>
      <c r="G39" s="10" t="s">
        <v>200</v>
      </c>
      <c r="H39" s="10" t="s">
        <v>517</v>
      </c>
      <c r="I39" s="11">
        <v>52</v>
      </c>
    </row>
    <row r="40" spans="6:9">
      <c r="F40" s="9" t="s">
        <v>191</v>
      </c>
      <c r="G40" s="10" t="s">
        <v>200</v>
      </c>
      <c r="H40" s="10" t="s">
        <v>481</v>
      </c>
      <c r="I40" s="11">
        <v>43</v>
      </c>
    </row>
    <row r="41" spans="6:9">
      <c r="F41" s="9" t="s">
        <v>190</v>
      </c>
      <c r="G41" s="10" t="s">
        <v>200</v>
      </c>
      <c r="H41" s="10" t="s">
        <v>374</v>
      </c>
      <c r="I41" s="11">
        <v>30</v>
      </c>
    </row>
    <row r="42" spans="6:9">
      <c r="F42" s="9" t="s">
        <v>183</v>
      </c>
      <c r="G42" s="10" t="s">
        <v>200</v>
      </c>
      <c r="H42" s="10" t="s">
        <v>431</v>
      </c>
      <c r="I42" s="11">
        <v>24</v>
      </c>
    </row>
    <row r="43" spans="6:9">
      <c r="F43" s="9" t="s">
        <v>277</v>
      </c>
      <c r="G43" s="10" t="s">
        <v>271</v>
      </c>
      <c r="H43" s="10" t="s">
        <v>443</v>
      </c>
      <c r="I43" s="11">
        <v>41</v>
      </c>
    </row>
    <row r="44" spans="6:9">
      <c r="F44" s="9" t="s">
        <v>289</v>
      </c>
      <c r="G44" s="10" t="s">
        <v>271</v>
      </c>
      <c r="H44" s="10" t="s">
        <v>426</v>
      </c>
      <c r="I44" s="11">
        <v>37</v>
      </c>
    </row>
    <row r="45" spans="6:9">
      <c r="F45" s="9" t="s">
        <v>295</v>
      </c>
      <c r="G45" s="10" t="s">
        <v>271</v>
      </c>
      <c r="H45" s="10" t="s">
        <v>432</v>
      </c>
      <c r="I45" s="11">
        <v>59</v>
      </c>
    </row>
    <row r="46" spans="6:9">
      <c r="F46" s="9" t="s">
        <v>270</v>
      </c>
      <c r="G46" s="10" t="s">
        <v>271</v>
      </c>
      <c r="H46" s="10" t="s">
        <v>373</v>
      </c>
      <c r="I46" s="11">
        <v>62</v>
      </c>
    </row>
    <row r="47" spans="6:9">
      <c r="F47" s="9" t="s">
        <v>241</v>
      </c>
      <c r="G47" s="10" t="s">
        <v>239</v>
      </c>
      <c r="H47" s="10" t="s">
        <v>549</v>
      </c>
      <c r="I47" s="11">
        <v>59</v>
      </c>
    </row>
    <row r="48" spans="6:9">
      <c r="F48" s="9" t="s">
        <v>184</v>
      </c>
      <c r="G48" s="10" t="s">
        <v>239</v>
      </c>
      <c r="H48" s="10" t="s">
        <v>534</v>
      </c>
      <c r="I48" s="11">
        <v>64</v>
      </c>
    </row>
    <row r="49" spans="6:9">
      <c r="F49" s="9" t="s">
        <v>196</v>
      </c>
      <c r="G49" s="10" t="s">
        <v>239</v>
      </c>
      <c r="H49" s="10" t="s">
        <v>419</v>
      </c>
      <c r="I49" s="11">
        <v>46</v>
      </c>
    </row>
    <row r="50" spans="6:9">
      <c r="F50" s="9" t="s">
        <v>329</v>
      </c>
      <c r="G50" s="10" t="s">
        <v>239</v>
      </c>
      <c r="H50" s="10" t="s">
        <v>522</v>
      </c>
      <c r="I50" s="11">
        <v>29</v>
      </c>
    </row>
    <row r="51" spans="6:9">
      <c r="F51" s="9" t="s">
        <v>238</v>
      </c>
      <c r="G51" s="10" t="s">
        <v>239</v>
      </c>
      <c r="H51" s="10" t="s">
        <v>375</v>
      </c>
      <c r="I51" s="11">
        <v>56</v>
      </c>
    </row>
    <row r="52" spans="6:9">
      <c r="F52" s="9" t="s">
        <v>233</v>
      </c>
      <c r="G52" s="10" t="s">
        <v>239</v>
      </c>
      <c r="H52" s="10" t="s">
        <v>415</v>
      </c>
      <c r="I52" s="11">
        <v>63</v>
      </c>
    </row>
    <row r="53" spans="6:9">
      <c r="F53" s="9" t="s">
        <v>193</v>
      </c>
      <c r="G53" s="10" t="s">
        <v>239</v>
      </c>
      <c r="H53" s="10" t="s">
        <v>413</v>
      </c>
      <c r="I53" s="11">
        <v>63</v>
      </c>
    </row>
    <row r="54" spans="6:9">
      <c r="F54" s="9" t="s">
        <v>236</v>
      </c>
      <c r="G54" s="10" t="s">
        <v>239</v>
      </c>
      <c r="H54" s="10" t="s">
        <v>418</v>
      </c>
      <c r="I54" s="11">
        <v>65</v>
      </c>
    </row>
    <row r="55" spans="6:9">
      <c r="F55" s="9" t="s">
        <v>235</v>
      </c>
      <c r="G55" s="10" t="s">
        <v>239</v>
      </c>
      <c r="H55" s="10" t="s">
        <v>438</v>
      </c>
      <c r="I55" s="11">
        <v>28</v>
      </c>
    </row>
    <row r="56" spans="6:9">
      <c r="F56" s="9" t="s">
        <v>282</v>
      </c>
      <c r="G56" s="10" t="s">
        <v>239</v>
      </c>
      <c r="H56" s="10" t="s">
        <v>405</v>
      </c>
      <c r="I56" s="11">
        <v>28</v>
      </c>
    </row>
    <row r="57" spans="6:9">
      <c r="F57" s="9" t="s">
        <v>191</v>
      </c>
      <c r="G57" s="10" t="s">
        <v>239</v>
      </c>
      <c r="H57" s="10" t="s">
        <v>482</v>
      </c>
      <c r="I57" s="11">
        <v>29</v>
      </c>
    </row>
    <row r="58" spans="6:9">
      <c r="F58" s="9" t="s">
        <v>303</v>
      </c>
      <c r="G58" s="10" t="s">
        <v>239</v>
      </c>
      <c r="H58" s="10" t="s">
        <v>450</v>
      </c>
      <c r="I58" s="11">
        <v>56</v>
      </c>
    </row>
    <row r="59" spans="6:9">
      <c r="F59" s="9" t="s">
        <v>183</v>
      </c>
      <c r="G59" s="10" t="s">
        <v>239</v>
      </c>
      <c r="H59" s="10" t="s">
        <v>501</v>
      </c>
      <c r="I59" s="11">
        <v>41</v>
      </c>
    </row>
    <row r="60" spans="6:9">
      <c r="F60" s="9" t="s">
        <v>283</v>
      </c>
      <c r="G60" s="10" t="s">
        <v>239</v>
      </c>
      <c r="H60" s="10" t="s">
        <v>524</v>
      </c>
      <c r="I60" s="11">
        <v>54</v>
      </c>
    </row>
    <row r="61" spans="6:9">
      <c r="F61" s="9" t="s">
        <v>288</v>
      </c>
      <c r="G61" s="10" t="s">
        <v>239</v>
      </c>
      <c r="H61" s="10" t="s">
        <v>458</v>
      </c>
      <c r="I61" s="11">
        <v>38</v>
      </c>
    </row>
    <row r="62" spans="6:9">
      <c r="F62" s="9" t="s">
        <v>277</v>
      </c>
      <c r="G62" s="10" t="s">
        <v>262</v>
      </c>
      <c r="H62" s="10" t="s">
        <v>394</v>
      </c>
      <c r="I62" s="11">
        <v>26</v>
      </c>
    </row>
    <row r="63" spans="6:9">
      <c r="F63" s="9" t="s">
        <v>184</v>
      </c>
      <c r="G63" s="10" t="s">
        <v>262</v>
      </c>
      <c r="H63" s="10" t="s">
        <v>362</v>
      </c>
      <c r="I63" s="11">
        <v>31</v>
      </c>
    </row>
    <row r="64" spans="6:9">
      <c r="F64" s="9" t="s">
        <v>321</v>
      </c>
      <c r="G64" s="10" t="s">
        <v>262</v>
      </c>
      <c r="H64" s="10" t="s">
        <v>485</v>
      </c>
      <c r="I64" s="11">
        <v>56</v>
      </c>
    </row>
    <row r="65" spans="6:9">
      <c r="F65" s="9" t="s">
        <v>238</v>
      </c>
      <c r="G65" s="10" t="s">
        <v>262</v>
      </c>
      <c r="H65" s="10" t="s">
        <v>489</v>
      </c>
      <c r="I65" s="11">
        <v>46</v>
      </c>
    </row>
    <row r="66" spans="6:9">
      <c r="F66" s="9" t="s">
        <v>241</v>
      </c>
      <c r="G66" s="10" t="s">
        <v>232</v>
      </c>
      <c r="H66" s="10" t="s">
        <v>433</v>
      </c>
      <c r="I66" s="11">
        <v>40</v>
      </c>
    </row>
    <row r="67" spans="6:9">
      <c r="F67" s="9" t="s">
        <v>237</v>
      </c>
      <c r="G67" s="10" t="s">
        <v>232</v>
      </c>
      <c r="H67" s="10" t="s">
        <v>355</v>
      </c>
      <c r="I67" s="11">
        <v>45</v>
      </c>
    </row>
    <row r="68" spans="6:9">
      <c r="F68" s="9" t="s">
        <v>184</v>
      </c>
      <c r="G68" s="10" t="s">
        <v>232</v>
      </c>
      <c r="H68" s="10" t="s">
        <v>388</v>
      </c>
      <c r="I68" s="11">
        <v>27</v>
      </c>
    </row>
    <row r="69" spans="6:9">
      <c r="F69" s="9" t="s">
        <v>292</v>
      </c>
      <c r="G69" s="10" t="s">
        <v>232</v>
      </c>
      <c r="H69" s="10" t="s">
        <v>428</v>
      </c>
      <c r="I69" s="11">
        <v>49</v>
      </c>
    </row>
    <row r="70" spans="6:9">
      <c r="F70" s="9" t="s">
        <v>300</v>
      </c>
      <c r="G70" s="10" t="s">
        <v>232</v>
      </c>
      <c r="H70" s="10" t="s">
        <v>442</v>
      </c>
      <c r="I70" s="11">
        <v>45</v>
      </c>
    </row>
    <row r="71" spans="6:9">
      <c r="F71" s="9" t="s">
        <v>258</v>
      </c>
      <c r="G71" s="10" t="s">
        <v>232</v>
      </c>
      <c r="H71" s="10" t="s">
        <v>378</v>
      </c>
      <c r="I71" s="11">
        <v>36</v>
      </c>
    </row>
    <row r="72" spans="6:9">
      <c r="F72" s="9" t="s">
        <v>285</v>
      </c>
      <c r="G72" s="10" t="s">
        <v>232</v>
      </c>
      <c r="H72" s="10" t="s">
        <v>414</v>
      </c>
      <c r="I72" s="11">
        <v>41</v>
      </c>
    </row>
    <row r="73" spans="6:9">
      <c r="F73" s="9" t="s">
        <v>196</v>
      </c>
      <c r="G73" s="10" t="s">
        <v>232</v>
      </c>
      <c r="H73" s="10" t="s">
        <v>528</v>
      </c>
      <c r="I73" s="11">
        <v>18</v>
      </c>
    </row>
    <row r="74" spans="6:9">
      <c r="F74" s="9" t="s">
        <v>238</v>
      </c>
      <c r="G74" s="10" t="s">
        <v>232</v>
      </c>
      <c r="H74" s="10" t="s">
        <v>382</v>
      </c>
      <c r="I74" s="11">
        <v>59</v>
      </c>
    </row>
    <row r="75" spans="6:9">
      <c r="F75" s="9" t="s">
        <v>272</v>
      </c>
      <c r="G75" s="10" t="s">
        <v>232</v>
      </c>
      <c r="H75" s="10" t="s">
        <v>376</v>
      </c>
      <c r="I75" s="11">
        <v>52</v>
      </c>
    </row>
    <row r="76" spans="6:9">
      <c r="F76" s="9" t="s">
        <v>233</v>
      </c>
      <c r="G76" s="10" t="s">
        <v>232</v>
      </c>
      <c r="H76" s="10" t="s">
        <v>520</v>
      </c>
      <c r="I76" s="11">
        <v>47</v>
      </c>
    </row>
    <row r="77" spans="6:9">
      <c r="F77" s="9" t="s">
        <v>236</v>
      </c>
      <c r="G77" s="10" t="s">
        <v>232</v>
      </c>
      <c r="H77" s="10" t="s">
        <v>529</v>
      </c>
      <c r="I77" s="11">
        <v>50</v>
      </c>
    </row>
    <row r="78" spans="6:9">
      <c r="F78" s="9" t="s">
        <v>235</v>
      </c>
      <c r="G78" s="10" t="s">
        <v>232</v>
      </c>
      <c r="H78" s="10" t="s">
        <v>386</v>
      </c>
      <c r="I78" s="11">
        <v>30</v>
      </c>
    </row>
    <row r="79" spans="6:9">
      <c r="F79" s="9" t="s">
        <v>191</v>
      </c>
      <c r="G79" s="10" t="s">
        <v>232</v>
      </c>
      <c r="H79" s="10" t="s">
        <v>387</v>
      </c>
      <c r="I79" s="11">
        <v>47</v>
      </c>
    </row>
    <row r="80" spans="6:9">
      <c r="F80" s="9" t="s">
        <v>280</v>
      </c>
      <c r="G80" s="10" t="s">
        <v>232</v>
      </c>
      <c r="H80" s="10" t="s">
        <v>400</v>
      </c>
      <c r="I80" s="11">
        <v>25</v>
      </c>
    </row>
    <row r="81" spans="6:9">
      <c r="F81" s="9" t="s">
        <v>265</v>
      </c>
      <c r="G81" s="10" t="s">
        <v>232</v>
      </c>
      <c r="H81" s="10" t="s">
        <v>367</v>
      </c>
      <c r="I81" s="11">
        <v>47</v>
      </c>
    </row>
    <row r="82" spans="6:9">
      <c r="F82" s="9" t="s">
        <v>183</v>
      </c>
      <c r="G82" s="10" t="s">
        <v>232</v>
      </c>
      <c r="H82" s="10" t="s">
        <v>404</v>
      </c>
      <c r="I82" s="11">
        <v>53</v>
      </c>
    </row>
    <row r="83" spans="6:9">
      <c r="F83" s="9" t="s">
        <v>283</v>
      </c>
      <c r="G83" s="10" t="s">
        <v>232</v>
      </c>
      <c r="H83" s="10" t="s">
        <v>407</v>
      </c>
      <c r="I83" s="11">
        <v>63</v>
      </c>
    </row>
    <row r="84" spans="6:9">
      <c r="F84" s="9" t="s">
        <v>193</v>
      </c>
      <c r="G84" s="10" t="s">
        <v>246</v>
      </c>
      <c r="H84" s="10" t="s">
        <v>398</v>
      </c>
      <c r="I84" s="11">
        <v>52</v>
      </c>
    </row>
    <row r="85" spans="6:9">
      <c r="F85" s="9" t="s">
        <v>241</v>
      </c>
      <c r="G85" s="10" t="s">
        <v>198</v>
      </c>
      <c r="H85" s="10" t="s">
        <v>365</v>
      </c>
      <c r="I85" s="11">
        <v>52</v>
      </c>
    </row>
    <row r="86" spans="6:9">
      <c r="F86" s="9" t="s">
        <v>237</v>
      </c>
      <c r="G86" s="10" t="s">
        <v>198</v>
      </c>
      <c r="H86" s="10" t="s">
        <v>444</v>
      </c>
      <c r="I86" s="11">
        <v>53</v>
      </c>
    </row>
    <row r="87" spans="6:9">
      <c r="F87" s="9" t="s">
        <v>315</v>
      </c>
      <c r="G87" s="10" t="s">
        <v>198</v>
      </c>
      <c r="H87" s="10" t="s">
        <v>474</v>
      </c>
      <c r="I87" s="11">
        <v>38</v>
      </c>
    </row>
    <row r="88" spans="6:9">
      <c r="F88" s="9" t="s">
        <v>281</v>
      </c>
      <c r="G88" s="10" t="s">
        <v>198</v>
      </c>
      <c r="H88" s="10" t="s">
        <v>403</v>
      </c>
      <c r="I88" s="11">
        <v>47</v>
      </c>
    </row>
    <row r="89" spans="6:9">
      <c r="F89" s="9" t="s">
        <v>184</v>
      </c>
      <c r="G89" s="10" t="s">
        <v>198</v>
      </c>
      <c r="H89" s="10" t="s">
        <v>486</v>
      </c>
      <c r="I89" s="11">
        <v>27</v>
      </c>
    </row>
    <row r="90" spans="6:9">
      <c r="F90" s="9" t="s">
        <v>330</v>
      </c>
      <c r="G90" s="10" t="s">
        <v>198</v>
      </c>
      <c r="H90" s="10" t="s">
        <v>505</v>
      </c>
      <c r="I90" s="11">
        <v>33</v>
      </c>
    </row>
    <row r="91" spans="6:9">
      <c r="F91" s="9" t="s">
        <v>192</v>
      </c>
      <c r="G91" s="10" t="s">
        <v>198</v>
      </c>
      <c r="H91" s="10" t="s">
        <v>466</v>
      </c>
      <c r="I91" s="11">
        <v>37</v>
      </c>
    </row>
    <row r="92" spans="6:9">
      <c r="F92" s="9" t="s">
        <v>188</v>
      </c>
      <c r="G92" s="10" t="s">
        <v>198</v>
      </c>
      <c r="H92" s="10" t="s">
        <v>533</v>
      </c>
      <c r="I92" s="11">
        <v>28</v>
      </c>
    </row>
    <row r="93" spans="6:9">
      <c r="F93" s="9" t="s">
        <v>305</v>
      </c>
      <c r="G93" s="10" t="s">
        <v>198</v>
      </c>
      <c r="H93" s="10" t="s">
        <v>454</v>
      </c>
      <c r="I93" s="11">
        <v>47</v>
      </c>
    </row>
    <row r="94" spans="6:9">
      <c r="F94" s="9" t="s">
        <v>196</v>
      </c>
      <c r="G94" s="10" t="s">
        <v>198</v>
      </c>
      <c r="H94" s="10" t="s">
        <v>470</v>
      </c>
      <c r="I94" s="11">
        <v>60</v>
      </c>
    </row>
    <row r="95" spans="6:9">
      <c r="F95" s="9" t="s">
        <v>314</v>
      </c>
      <c r="G95" s="10" t="s">
        <v>198</v>
      </c>
      <c r="H95" s="10" t="s">
        <v>473</v>
      </c>
      <c r="I95" s="11">
        <v>53</v>
      </c>
    </row>
    <row r="96" spans="6:9">
      <c r="F96" s="9" t="s">
        <v>269</v>
      </c>
      <c r="G96" s="10" t="s">
        <v>198</v>
      </c>
      <c r="H96" s="10" t="s">
        <v>372</v>
      </c>
      <c r="I96" s="11">
        <v>34</v>
      </c>
    </row>
    <row r="97" spans="6:9">
      <c r="F97" s="9" t="s">
        <v>233</v>
      </c>
      <c r="G97" s="10" t="s">
        <v>198</v>
      </c>
      <c r="H97" s="10" t="s">
        <v>446</v>
      </c>
      <c r="I97" s="11">
        <v>23</v>
      </c>
    </row>
    <row r="98" spans="6:9">
      <c r="F98" s="9" t="s">
        <v>256</v>
      </c>
      <c r="G98" s="10" t="s">
        <v>198</v>
      </c>
      <c r="H98" s="10" t="s">
        <v>351</v>
      </c>
      <c r="I98" s="11">
        <v>25</v>
      </c>
    </row>
    <row r="99" spans="6:9">
      <c r="F99" s="9" t="s">
        <v>236</v>
      </c>
      <c r="G99" s="10" t="s">
        <v>198</v>
      </c>
      <c r="H99" s="10" t="s">
        <v>392</v>
      </c>
      <c r="I99" s="11">
        <v>45</v>
      </c>
    </row>
    <row r="100" spans="6:9">
      <c r="F100" s="9" t="s">
        <v>235</v>
      </c>
      <c r="G100" s="10" t="s">
        <v>198</v>
      </c>
      <c r="H100" s="10" t="s">
        <v>461</v>
      </c>
      <c r="I100" s="11">
        <v>56</v>
      </c>
    </row>
    <row r="101" spans="6:9">
      <c r="F101" s="9" t="s">
        <v>191</v>
      </c>
      <c r="G101" s="10" t="s">
        <v>198</v>
      </c>
      <c r="H101" s="10" t="s">
        <v>548</v>
      </c>
      <c r="I101" s="11">
        <v>36</v>
      </c>
    </row>
    <row r="102" spans="6:9">
      <c r="F102" s="9" t="s">
        <v>346</v>
      </c>
      <c r="G102" s="10" t="s">
        <v>198</v>
      </c>
      <c r="H102" s="10" t="s">
        <v>550</v>
      </c>
      <c r="I102" s="11">
        <v>42</v>
      </c>
    </row>
    <row r="103" spans="6:9">
      <c r="F103" s="9" t="s">
        <v>183</v>
      </c>
      <c r="G103" s="10" t="s">
        <v>198</v>
      </c>
      <c r="H103" s="10" t="s">
        <v>537</v>
      </c>
      <c r="I103" s="11">
        <v>48</v>
      </c>
    </row>
    <row r="104" spans="6:9">
      <c r="F104" s="9" t="s">
        <v>276</v>
      </c>
      <c r="G104" s="10" t="s">
        <v>198</v>
      </c>
      <c r="H104" s="10" t="s">
        <v>390</v>
      </c>
      <c r="I104" s="11">
        <v>25</v>
      </c>
    </row>
    <row r="105" spans="6:9">
      <c r="F105" s="9" t="s">
        <v>307</v>
      </c>
      <c r="G105" s="10" t="s">
        <v>294</v>
      </c>
      <c r="H105" s="10" t="s">
        <v>456</v>
      </c>
      <c r="I105" s="11">
        <v>38</v>
      </c>
    </row>
    <row r="106" spans="6:9">
      <c r="F106" s="9" t="s">
        <v>335</v>
      </c>
      <c r="G106" s="10" t="s">
        <v>294</v>
      </c>
      <c r="H106" s="10" t="s">
        <v>515</v>
      </c>
      <c r="I106" s="11">
        <v>38</v>
      </c>
    </row>
    <row r="107" spans="6:9">
      <c r="F107" s="9" t="s">
        <v>293</v>
      </c>
      <c r="G107" s="10" t="s">
        <v>294</v>
      </c>
      <c r="H107" s="10" t="s">
        <v>429</v>
      </c>
      <c r="I107" s="11">
        <v>48</v>
      </c>
    </row>
    <row r="108" spans="6:9">
      <c r="F108" s="9" t="s">
        <v>233</v>
      </c>
      <c r="G108" s="10" t="s">
        <v>294</v>
      </c>
      <c r="H108" s="10" t="s">
        <v>502</v>
      </c>
      <c r="I108" s="11">
        <v>61</v>
      </c>
    </row>
    <row r="109" spans="6:9">
      <c r="F109" s="9" t="s">
        <v>334</v>
      </c>
      <c r="G109" s="10" t="s">
        <v>294</v>
      </c>
      <c r="H109" s="10" t="s">
        <v>513</v>
      </c>
      <c r="I109" s="11">
        <v>60</v>
      </c>
    </row>
    <row r="110" spans="6:9">
      <c r="F110" s="9" t="s">
        <v>309</v>
      </c>
      <c r="G110" s="10" t="s">
        <v>294</v>
      </c>
      <c r="H110" s="10" t="s">
        <v>538</v>
      </c>
      <c r="I110" s="11">
        <v>18</v>
      </c>
    </row>
    <row r="111" spans="6:9">
      <c r="F111" s="9" t="s">
        <v>345</v>
      </c>
      <c r="G111" s="10" t="s">
        <v>294</v>
      </c>
      <c r="H111" s="10" t="s">
        <v>547</v>
      </c>
      <c r="I111" s="11">
        <v>38</v>
      </c>
    </row>
    <row r="112" spans="6:9">
      <c r="F112" s="9" t="s">
        <v>317</v>
      </c>
      <c r="G112" s="10" t="s">
        <v>318</v>
      </c>
      <c r="H112" s="10" t="s">
        <v>477</v>
      </c>
      <c r="I112" s="11">
        <v>60</v>
      </c>
    </row>
    <row r="113" spans="6:9">
      <c r="F113" s="9" t="s">
        <v>329</v>
      </c>
      <c r="G113" s="10" t="s">
        <v>318</v>
      </c>
      <c r="H113" s="10" t="s">
        <v>504</v>
      </c>
      <c r="I113" s="11">
        <v>51</v>
      </c>
    </row>
    <row r="114" spans="6:9">
      <c r="F114" s="9" t="s">
        <v>195</v>
      </c>
      <c r="G114" s="10" t="s">
        <v>318</v>
      </c>
      <c r="H114" s="10" t="s">
        <v>491</v>
      </c>
      <c r="I114" s="11">
        <v>43</v>
      </c>
    </row>
    <row r="115" spans="6:9">
      <c r="F115" s="9" t="s">
        <v>308</v>
      </c>
      <c r="G115" s="10" t="s">
        <v>318</v>
      </c>
      <c r="H115" s="10" t="s">
        <v>510</v>
      </c>
      <c r="I115" s="11">
        <v>31</v>
      </c>
    </row>
    <row r="116" spans="6:9">
      <c r="F116" s="9" t="s">
        <v>323</v>
      </c>
      <c r="G116" s="10" t="s">
        <v>318</v>
      </c>
      <c r="H116" s="10" t="s">
        <v>490</v>
      </c>
      <c r="I116" s="11">
        <v>57</v>
      </c>
    </row>
    <row r="117" spans="6:9">
      <c r="F117" s="9" t="s">
        <v>241</v>
      </c>
      <c r="G117" s="10" t="s">
        <v>202</v>
      </c>
      <c r="H117" s="10" t="s">
        <v>463</v>
      </c>
      <c r="I117" s="11">
        <v>29</v>
      </c>
    </row>
    <row r="118" spans="6:9">
      <c r="F118" s="9" t="s">
        <v>237</v>
      </c>
      <c r="G118" s="10" t="s">
        <v>202</v>
      </c>
      <c r="H118" s="10" t="s">
        <v>406</v>
      </c>
      <c r="I118" s="11">
        <v>44</v>
      </c>
    </row>
    <row r="119" spans="6:9">
      <c r="F119" s="9" t="s">
        <v>238</v>
      </c>
      <c r="G119" s="10" t="s">
        <v>202</v>
      </c>
      <c r="H119" s="10" t="s">
        <v>541</v>
      </c>
      <c r="I119" s="11">
        <v>35</v>
      </c>
    </row>
    <row r="120" spans="6:9">
      <c r="F120" s="9" t="s">
        <v>233</v>
      </c>
      <c r="G120" s="10" t="s">
        <v>202</v>
      </c>
      <c r="H120" s="10" t="s">
        <v>480</v>
      </c>
      <c r="I120" s="11">
        <v>30</v>
      </c>
    </row>
    <row r="121" spans="6:9">
      <c r="F121" s="9" t="s">
        <v>236</v>
      </c>
      <c r="G121" s="10" t="s">
        <v>202</v>
      </c>
      <c r="H121" s="10" t="s">
        <v>421</v>
      </c>
      <c r="I121" s="11">
        <v>64</v>
      </c>
    </row>
    <row r="122" spans="6:9">
      <c r="F122" s="9" t="s">
        <v>235</v>
      </c>
      <c r="G122" s="10" t="s">
        <v>202</v>
      </c>
      <c r="H122" s="10" t="s">
        <v>478</v>
      </c>
      <c r="I122" s="11">
        <v>34</v>
      </c>
    </row>
    <row r="123" spans="6:9">
      <c r="F123" s="9" t="s">
        <v>191</v>
      </c>
      <c r="G123" s="10" t="s">
        <v>202</v>
      </c>
      <c r="H123" s="10" t="s">
        <v>536</v>
      </c>
      <c r="I123" s="11">
        <v>50</v>
      </c>
    </row>
    <row r="124" spans="6:9">
      <c r="F124" s="9" t="s">
        <v>183</v>
      </c>
      <c r="G124" s="10" t="s">
        <v>202</v>
      </c>
      <c r="H124" s="10" t="s">
        <v>508</v>
      </c>
      <c r="I124" s="11">
        <v>62</v>
      </c>
    </row>
    <row r="125" spans="6:9">
      <c r="F125" s="9" t="s">
        <v>266</v>
      </c>
      <c r="G125" s="10" t="s">
        <v>267</v>
      </c>
      <c r="H125" s="10" t="s">
        <v>369</v>
      </c>
      <c r="I125" s="11">
        <v>50</v>
      </c>
    </row>
    <row r="126" spans="6:9">
      <c r="F126" s="9" t="s">
        <v>186</v>
      </c>
      <c r="G126" s="10" t="s">
        <v>267</v>
      </c>
      <c r="H126" s="10" t="s">
        <v>401</v>
      </c>
      <c r="I126" s="11">
        <v>38</v>
      </c>
    </row>
    <row r="127" spans="6:9">
      <c r="F127" s="9" t="s">
        <v>306</v>
      </c>
      <c r="G127" s="10" t="s">
        <v>267</v>
      </c>
      <c r="H127" s="10" t="s">
        <v>455</v>
      </c>
      <c r="I127" s="11">
        <v>56</v>
      </c>
    </row>
    <row r="128" spans="6:9">
      <c r="F128" s="9" t="s">
        <v>342</v>
      </c>
      <c r="G128" s="10" t="s">
        <v>267</v>
      </c>
      <c r="H128" s="10" t="s">
        <v>542</v>
      </c>
      <c r="I128" s="11">
        <v>29</v>
      </c>
    </row>
    <row r="129" spans="6:9">
      <c r="F129" s="9" t="s">
        <v>338</v>
      </c>
      <c r="G129" s="10" t="s">
        <v>267</v>
      </c>
      <c r="H129" s="10" t="s">
        <v>526</v>
      </c>
      <c r="I129" s="11">
        <v>40</v>
      </c>
    </row>
    <row r="130" spans="6:9">
      <c r="F130" s="9" t="s">
        <v>324</v>
      </c>
      <c r="G130" s="10" t="s">
        <v>267</v>
      </c>
      <c r="H130" s="10" t="s">
        <v>493</v>
      </c>
      <c r="I130" s="11">
        <v>18</v>
      </c>
    </row>
    <row r="131" spans="6:9">
      <c r="F131" s="9" t="s">
        <v>322</v>
      </c>
      <c r="G131" s="10" t="s">
        <v>267</v>
      </c>
      <c r="H131" s="10" t="s">
        <v>488</v>
      </c>
      <c r="I131" s="11">
        <v>34</v>
      </c>
    </row>
    <row r="132" spans="6:9">
      <c r="F132" s="9" t="s">
        <v>276</v>
      </c>
      <c r="G132" s="10" t="s">
        <v>267</v>
      </c>
      <c r="H132" s="10" t="s">
        <v>554</v>
      </c>
      <c r="I132" s="11">
        <v>18</v>
      </c>
    </row>
    <row r="133" spans="6:9">
      <c r="F133" s="9" t="s">
        <v>343</v>
      </c>
      <c r="G133" s="10" t="s">
        <v>267</v>
      </c>
      <c r="H133" s="10" t="s">
        <v>545</v>
      </c>
      <c r="I133" s="11">
        <v>46</v>
      </c>
    </row>
    <row r="134" spans="6:9">
      <c r="F134" s="9" t="s">
        <v>241</v>
      </c>
      <c r="G134" s="10" t="s">
        <v>240</v>
      </c>
      <c r="H134" s="10" t="s">
        <v>553</v>
      </c>
      <c r="I134" s="11">
        <v>29</v>
      </c>
    </row>
    <row r="135" spans="6:9">
      <c r="F135" s="9" t="s">
        <v>237</v>
      </c>
      <c r="G135" s="10" t="s">
        <v>240</v>
      </c>
      <c r="H135" s="10" t="s">
        <v>453</v>
      </c>
      <c r="I135" s="11">
        <v>45</v>
      </c>
    </row>
    <row r="136" spans="6:9">
      <c r="F136" s="9" t="s">
        <v>316</v>
      </c>
      <c r="G136" s="10" t="s">
        <v>240</v>
      </c>
      <c r="H136" s="10" t="s">
        <v>476</v>
      </c>
      <c r="I136" s="11">
        <v>28</v>
      </c>
    </row>
    <row r="137" spans="6:9">
      <c r="F137" s="9" t="s">
        <v>196</v>
      </c>
      <c r="G137" s="10" t="s">
        <v>240</v>
      </c>
      <c r="H137" s="10" t="s">
        <v>539</v>
      </c>
      <c r="I137" s="11">
        <v>34</v>
      </c>
    </row>
    <row r="138" spans="6:9">
      <c r="F138" s="9" t="s">
        <v>238</v>
      </c>
      <c r="G138" s="10" t="s">
        <v>240</v>
      </c>
      <c r="H138" s="10" t="s">
        <v>357</v>
      </c>
      <c r="I138" s="11">
        <v>50</v>
      </c>
    </row>
    <row r="139" spans="6:9">
      <c r="F139" s="9" t="s">
        <v>233</v>
      </c>
      <c r="G139" s="10" t="s">
        <v>240</v>
      </c>
      <c r="H139" s="10" t="s">
        <v>370</v>
      </c>
      <c r="I139" s="11">
        <v>59</v>
      </c>
    </row>
    <row r="140" spans="6:9">
      <c r="F140" s="9" t="s">
        <v>236</v>
      </c>
      <c r="G140" s="10" t="s">
        <v>240</v>
      </c>
      <c r="H140" s="10" t="s">
        <v>509</v>
      </c>
      <c r="I140" s="11">
        <v>31</v>
      </c>
    </row>
    <row r="141" spans="6:9">
      <c r="F141" s="9" t="s">
        <v>235</v>
      </c>
      <c r="G141" s="10" t="s">
        <v>240</v>
      </c>
      <c r="H141" s="10" t="s">
        <v>441</v>
      </c>
      <c r="I141" s="11">
        <v>27</v>
      </c>
    </row>
    <row r="142" spans="6:9">
      <c r="F142" s="9" t="s">
        <v>191</v>
      </c>
      <c r="G142" s="10" t="s">
        <v>240</v>
      </c>
      <c r="H142" s="10" t="s">
        <v>381</v>
      </c>
      <c r="I142" s="11">
        <v>22</v>
      </c>
    </row>
    <row r="143" spans="6:9">
      <c r="F143" s="9" t="s">
        <v>183</v>
      </c>
      <c r="G143" s="10" t="s">
        <v>240</v>
      </c>
      <c r="H143" s="10" t="s">
        <v>402</v>
      </c>
      <c r="I143" s="11">
        <v>54</v>
      </c>
    </row>
    <row r="144" spans="6:9">
      <c r="F144" s="9" t="s">
        <v>320</v>
      </c>
      <c r="G144" s="10" t="s">
        <v>240</v>
      </c>
      <c r="H144" s="10" t="s">
        <v>484</v>
      </c>
      <c r="I144" s="11">
        <v>36</v>
      </c>
    </row>
    <row r="145" spans="6:9">
      <c r="F145" s="9" t="s">
        <v>278</v>
      </c>
      <c r="G145" s="10" t="s">
        <v>240</v>
      </c>
      <c r="H145" s="10" t="s">
        <v>457</v>
      </c>
      <c r="I145" s="11">
        <v>46</v>
      </c>
    </row>
    <row r="146" spans="6:9">
      <c r="F146" s="9" t="s">
        <v>241</v>
      </c>
      <c r="G146" s="10" t="s">
        <v>197</v>
      </c>
      <c r="H146" s="10" t="s">
        <v>551</v>
      </c>
      <c r="I146" s="11">
        <v>60</v>
      </c>
    </row>
    <row r="147" spans="6:9">
      <c r="F147" s="9" t="s">
        <v>237</v>
      </c>
      <c r="G147" s="10" t="s">
        <v>197</v>
      </c>
      <c r="H147" s="10" t="s">
        <v>552</v>
      </c>
      <c r="I147" s="11">
        <v>38</v>
      </c>
    </row>
    <row r="148" spans="6:9">
      <c r="F148" s="9" t="s">
        <v>184</v>
      </c>
      <c r="G148" s="10" t="s">
        <v>197</v>
      </c>
      <c r="H148" s="10" t="s">
        <v>410</v>
      </c>
      <c r="I148" s="11">
        <v>43</v>
      </c>
    </row>
    <row r="149" spans="6:9">
      <c r="F149" s="9" t="s">
        <v>331</v>
      </c>
      <c r="G149" s="10" t="s">
        <v>197</v>
      </c>
      <c r="H149" s="10" t="s">
        <v>506</v>
      </c>
      <c r="I149" s="11">
        <v>53</v>
      </c>
    </row>
    <row r="150" spans="6:9">
      <c r="F150" s="9" t="s">
        <v>325</v>
      </c>
      <c r="G150" s="10" t="s">
        <v>197</v>
      </c>
      <c r="H150" s="10" t="s">
        <v>496</v>
      </c>
      <c r="I150" s="11">
        <v>20</v>
      </c>
    </row>
    <row r="151" spans="6:9">
      <c r="F151" s="9" t="s">
        <v>268</v>
      </c>
      <c r="G151" s="10" t="s">
        <v>197</v>
      </c>
      <c r="H151" s="10" t="s">
        <v>371</v>
      </c>
      <c r="I151" s="11">
        <v>62</v>
      </c>
    </row>
    <row r="152" spans="6:9">
      <c r="F152" s="9" t="s">
        <v>196</v>
      </c>
      <c r="G152" s="10" t="s">
        <v>197</v>
      </c>
      <c r="H152" s="10" t="s">
        <v>525</v>
      </c>
      <c r="I152" s="11">
        <v>53</v>
      </c>
    </row>
    <row r="153" spans="6:9">
      <c r="F153" s="9" t="s">
        <v>284</v>
      </c>
      <c r="G153" s="10" t="s">
        <v>197</v>
      </c>
      <c r="H153" s="10" t="s">
        <v>417</v>
      </c>
      <c r="I153" s="11">
        <v>42</v>
      </c>
    </row>
    <row r="154" spans="6:9">
      <c r="F154" s="9" t="s">
        <v>326</v>
      </c>
      <c r="G154" s="10" t="s">
        <v>197</v>
      </c>
      <c r="H154" s="10" t="s">
        <v>497</v>
      </c>
      <c r="I154" s="11">
        <v>65</v>
      </c>
    </row>
    <row r="155" spans="6:9">
      <c r="F155" s="9" t="s">
        <v>238</v>
      </c>
      <c r="G155" s="10" t="s">
        <v>197</v>
      </c>
      <c r="H155" s="10" t="s">
        <v>487</v>
      </c>
      <c r="I155" s="11">
        <v>37</v>
      </c>
    </row>
    <row r="156" spans="6:9">
      <c r="F156" s="9" t="s">
        <v>233</v>
      </c>
      <c r="G156" s="10" t="s">
        <v>197</v>
      </c>
      <c r="H156" s="10" t="s">
        <v>397</v>
      </c>
      <c r="I156" s="11">
        <v>65</v>
      </c>
    </row>
    <row r="157" spans="6:9">
      <c r="F157" s="9" t="s">
        <v>236</v>
      </c>
      <c r="G157" s="10" t="s">
        <v>197</v>
      </c>
      <c r="H157" s="10" t="s">
        <v>416</v>
      </c>
      <c r="I157" s="11">
        <v>65</v>
      </c>
    </row>
    <row r="158" spans="6:9">
      <c r="F158" s="9" t="s">
        <v>273</v>
      </c>
      <c r="G158" s="10" t="s">
        <v>197</v>
      </c>
      <c r="H158" s="10" t="s">
        <v>377</v>
      </c>
      <c r="I158" s="11">
        <v>52</v>
      </c>
    </row>
    <row r="159" spans="6:9">
      <c r="F159" s="9" t="s">
        <v>235</v>
      </c>
      <c r="G159" s="10" t="s">
        <v>197</v>
      </c>
      <c r="H159" s="10" t="s">
        <v>409</v>
      </c>
      <c r="I159" s="11">
        <v>62</v>
      </c>
    </row>
    <row r="160" spans="6:9">
      <c r="F160" s="9" t="s">
        <v>191</v>
      </c>
      <c r="G160" s="10" t="s">
        <v>197</v>
      </c>
      <c r="H160" s="10" t="s">
        <v>540</v>
      </c>
      <c r="I160" s="11">
        <v>23</v>
      </c>
    </row>
    <row r="161" spans="6:9">
      <c r="F161" s="9" t="s">
        <v>296</v>
      </c>
      <c r="G161" s="10" t="s">
        <v>197</v>
      </c>
      <c r="H161" s="10" t="s">
        <v>434</v>
      </c>
      <c r="I161" s="11">
        <v>40</v>
      </c>
    </row>
    <row r="162" spans="6:9">
      <c r="F162" s="9" t="s">
        <v>183</v>
      </c>
      <c r="G162" s="10" t="s">
        <v>197</v>
      </c>
      <c r="H162" s="10" t="s">
        <v>503</v>
      </c>
      <c r="I162" s="11">
        <v>59</v>
      </c>
    </row>
    <row r="163" spans="6:9">
      <c r="F163" s="9" t="s">
        <v>319</v>
      </c>
      <c r="G163" s="10" t="s">
        <v>197</v>
      </c>
      <c r="H163" s="10" t="s">
        <v>483</v>
      </c>
      <c r="I163" s="11">
        <v>19</v>
      </c>
    </row>
    <row r="164" spans="6:9">
      <c r="F164" s="9" t="s">
        <v>288</v>
      </c>
      <c r="G164" s="10" t="s">
        <v>197</v>
      </c>
      <c r="H164" s="10" t="s">
        <v>425</v>
      </c>
      <c r="I164" s="11">
        <v>54</v>
      </c>
    </row>
    <row r="165" spans="6:9">
      <c r="F165" s="9" t="s">
        <v>274</v>
      </c>
      <c r="G165" s="10" t="s">
        <v>197</v>
      </c>
      <c r="H165" s="10" t="s">
        <v>379</v>
      </c>
      <c r="I165" s="11">
        <v>41</v>
      </c>
    </row>
    <row r="166" spans="6:9">
      <c r="F166" s="9" t="s">
        <v>237</v>
      </c>
      <c r="G166" s="10" t="s">
        <v>199</v>
      </c>
      <c r="H166" s="10" t="s">
        <v>368</v>
      </c>
      <c r="I166" s="11">
        <v>40</v>
      </c>
    </row>
    <row r="167" spans="6:9">
      <c r="F167" s="9" t="s">
        <v>301</v>
      </c>
      <c r="G167" s="10" t="s">
        <v>199</v>
      </c>
      <c r="H167" s="10" t="s">
        <v>445</v>
      </c>
      <c r="I167" s="11">
        <v>45</v>
      </c>
    </row>
    <row r="168" spans="6:9">
      <c r="F168" s="9" t="s">
        <v>184</v>
      </c>
      <c r="G168" s="10" t="s">
        <v>199</v>
      </c>
      <c r="H168" s="10" t="s">
        <v>472</v>
      </c>
      <c r="I168" s="11">
        <v>31</v>
      </c>
    </row>
    <row r="169" spans="6:9">
      <c r="F169" s="9" t="s">
        <v>255</v>
      </c>
      <c r="G169" s="10" t="s">
        <v>199</v>
      </c>
      <c r="H169" s="10" t="s">
        <v>350</v>
      </c>
      <c r="I169" s="11">
        <v>54</v>
      </c>
    </row>
    <row r="170" spans="6:9">
      <c r="F170" s="9" t="s">
        <v>292</v>
      </c>
      <c r="G170" s="10" t="s">
        <v>199</v>
      </c>
      <c r="H170" s="10" t="s">
        <v>439</v>
      </c>
      <c r="I170" s="11">
        <v>50</v>
      </c>
    </row>
    <row r="171" spans="6:9">
      <c r="F171" s="9" t="s">
        <v>261</v>
      </c>
      <c r="G171" s="10" t="s">
        <v>199</v>
      </c>
      <c r="H171" s="10" t="s">
        <v>361</v>
      </c>
      <c r="I171" s="11">
        <v>23</v>
      </c>
    </row>
    <row r="172" spans="6:9">
      <c r="F172" s="9" t="s">
        <v>196</v>
      </c>
      <c r="G172" s="10" t="s">
        <v>199</v>
      </c>
      <c r="H172" s="10" t="s">
        <v>535</v>
      </c>
      <c r="I172" s="11">
        <v>37</v>
      </c>
    </row>
    <row r="173" spans="6:9">
      <c r="F173" s="9" t="s">
        <v>311</v>
      </c>
      <c r="G173" s="10" t="s">
        <v>199</v>
      </c>
      <c r="H173" s="10" t="s">
        <v>467</v>
      </c>
      <c r="I173" s="11">
        <v>43</v>
      </c>
    </row>
    <row r="174" spans="6:9">
      <c r="F174" s="9" t="s">
        <v>238</v>
      </c>
      <c r="G174" s="10" t="s">
        <v>199</v>
      </c>
      <c r="H174" s="10" t="s">
        <v>424</v>
      </c>
      <c r="I174" s="11">
        <v>50</v>
      </c>
    </row>
    <row r="175" spans="6:9">
      <c r="F175" s="9" t="s">
        <v>233</v>
      </c>
      <c r="G175" s="10" t="s">
        <v>199</v>
      </c>
      <c r="H175" s="10" t="s">
        <v>349</v>
      </c>
      <c r="I175" s="11">
        <v>42</v>
      </c>
    </row>
    <row r="176" spans="6:9">
      <c r="F176" s="9" t="s">
        <v>236</v>
      </c>
      <c r="G176" s="10" t="s">
        <v>199</v>
      </c>
      <c r="H176" s="10" t="s">
        <v>399</v>
      </c>
      <c r="I176" s="11">
        <v>43</v>
      </c>
    </row>
    <row r="177" spans="6:9">
      <c r="F177" s="9" t="s">
        <v>308</v>
      </c>
      <c r="G177" s="10" t="s">
        <v>199</v>
      </c>
      <c r="H177" s="10" t="s">
        <v>459</v>
      </c>
      <c r="I177" s="11">
        <v>40</v>
      </c>
    </row>
    <row r="178" spans="6:9">
      <c r="F178" s="9" t="s">
        <v>235</v>
      </c>
      <c r="G178" s="10" t="s">
        <v>199</v>
      </c>
      <c r="H178" s="10" t="s">
        <v>521</v>
      </c>
      <c r="I178" s="11">
        <v>50</v>
      </c>
    </row>
    <row r="179" spans="6:9">
      <c r="F179" s="9" t="s">
        <v>189</v>
      </c>
      <c r="G179" s="10" t="s">
        <v>199</v>
      </c>
      <c r="H179" s="10" t="s">
        <v>544</v>
      </c>
      <c r="I179" s="11">
        <v>43</v>
      </c>
    </row>
    <row r="180" spans="6:9">
      <c r="F180" s="9" t="s">
        <v>185</v>
      </c>
      <c r="G180" s="10" t="s">
        <v>199</v>
      </c>
      <c r="H180" s="10" t="s">
        <v>449</v>
      </c>
      <c r="I180" s="11">
        <v>49</v>
      </c>
    </row>
    <row r="181" spans="6:9">
      <c r="F181" s="9" t="s">
        <v>279</v>
      </c>
      <c r="G181" s="10" t="s">
        <v>199</v>
      </c>
      <c r="H181" s="10" t="s">
        <v>492</v>
      </c>
      <c r="I181" s="11">
        <v>63</v>
      </c>
    </row>
    <row r="182" spans="6:9">
      <c r="F182" s="9" t="s">
        <v>191</v>
      </c>
      <c r="G182" s="10" t="s">
        <v>199</v>
      </c>
      <c r="H182" s="10" t="s">
        <v>420</v>
      </c>
      <c r="I182" s="11">
        <v>42</v>
      </c>
    </row>
    <row r="183" spans="6:9">
      <c r="F183" s="9" t="s">
        <v>337</v>
      </c>
      <c r="G183" s="10" t="s">
        <v>199</v>
      </c>
      <c r="H183" s="10" t="s">
        <v>519</v>
      </c>
      <c r="I183" s="11">
        <v>61</v>
      </c>
    </row>
    <row r="184" spans="6:9">
      <c r="F184" s="9" t="s">
        <v>340</v>
      </c>
      <c r="G184" s="10" t="s">
        <v>199</v>
      </c>
      <c r="H184" s="10" t="s">
        <v>531</v>
      </c>
      <c r="I184" s="11">
        <v>38</v>
      </c>
    </row>
    <row r="185" spans="6:9">
      <c r="F185" s="9" t="s">
        <v>183</v>
      </c>
      <c r="G185" s="10" t="s">
        <v>199</v>
      </c>
      <c r="H185" s="10" t="s">
        <v>363</v>
      </c>
      <c r="I185" s="11">
        <v>31</v>
      </c>
    </row>
    <row r="186" spans="6:9">
      <c r="F186" s="9" t="s">
        <v>278</v>
      </c>
      <c r="G186" s="10" t="s">
        <v>199</v>
      </c>
      <c r="H186" s="10" t="s">
        <v>395</v>
      </c>
      <c r="I186" s="11">
        <v>63</v>
      </c>
    </row>
    <row r="187" spans="6:9">
      <c r="F187" s="9" t="s">
        <v>196</v>
      </c>
      <c r="G187" s="10" t="s">
        <v>243</v>
      </c>
      <c r="H187" s="10" t="s">
        <v>380</v>
      </c>
      <c r="I187" s="11">
        <v>44</v>
      </c>
    </row>
    <row r="188" spans="6:9">
      <c r="F188" s="9" t="s">
        <v>341</v>
      </c>
      <c r="G188" s="10" t="s">
        <v>298</v>
      </c>
      <c r="H188" s="10" t="s">
        <v>532</v>
      </c>
      <c r="I188" s="11">
        <v>32</v>
      </c>
    </row>
    <row r="189" spans="6:9">
      <c r="F189" s="9" t="s">
        <v>333</v>
      </c>
      <c r="G189" s="10" t="s">
        <v>298</v>
      </c>
      <c r="H189" s="10" t="s">
        <v>512</v>
      </c>
      <c r="I189" s="11">
        <v>47</v>
      </c>
    </row>
    <row r="190" spans="6:9">
      <c r="F190" s="9" t="s">
        <v>339</v>
      </c>
      <c r="G190" s="10" t="s">
        <v>298</v>
      </c>
      <c r="H190" s="10" t="s">
        <v>527</v>
      </c>
      <c r="I190" s="11">
        <v>49</v>
      </c>
    </row>
    <row r="191" spans="6:9">
      <c r="F191" s="9" t="s">
        <v>297</v>
      </c>
      <c r="G191" s="10" t="s">
        <v>298</v>
      </c>
      <c r="H191" s="10" t="s">
        <v>435</v>
      </c>
      <c r="I191" s="11">
        <v>41</v>
      </c>
    </row>
    <row r="192" spans="6:9">
      <c r="F192" s="9" t="s">
        <v>344</v>
      </c>
      <c r="G192" s="10" t="s">
        <v>298</v>
      </c>
      <c r="H192" s="10" t="s">
        <v>546</v>
      </c>
      <c r="I192" s="11">
        <v>33</v>
      </c>
    </row>
    <row r="193" spans="6:9">
      <c r="F193" s="9" t="s">
        <v>313</v>
      </c>
      <c r="G193" s="10" t="s">
        <v>298</v>
      </c>
      <c r="H193" s="10" t="s">
        <v>469</v>
      </c>
      <c r="I193" s="11">
        <v>62</v>
      </c>
    </row>
    <row r="194" spans="6:9">
      <c r="F194" s="9" t="s">
        <v>328</v>
      </c>
      <c r="G194" s="10" t="s">
        <v>298</v>
      </c>
      <c r="H194" s="10" t="s">
        <v>499</v>
      </c>
      <c r="I194" s="11">
        <v>64</v>
      </c>
    </row>
    <row r="195" spans="6:9">
      <c r="F195" s="9" t="s">
        <v>241</v>
      </c>
      <c r="G195" s="10" t="s">
        <v>201</v>
      </c>
      <c r="H195" s="10" t="s">
        <v>437</v>
      </c>
      <c r="I195" s="11">
        <v>36</v>
      </c>
    </row>
    <row r="196" spans="6:9">
      <c r="F196" s="9" t="s">
        <v>237</v>
      </c>
      <c r="G196" s="10" t="s">
        <v>201</v>
      </c>
      <c r="H196" s="10" t="s">
        <v>384</v>
      </c>
      <c r="I196" s="11">
        <v>36</v>
      </c>
    </row>
    <row r="197" spans="6:9">
      <c r="F197" s="9" t="s">
        <v>184</v>
      </c>
      <c r="G197" s="10" t="s">
        <v>201</v>
      </c>
      <c r="H197" s="10" t="s">
        <v>475</v>
      </c>
      <c r="I197" s="11">
        <v>46</v>
      </c>
    </row>
    <row r="198" spans="6:9">
      <c r="F198" s="9" t="s">
        <v>263</v>
      </c>
      <c r="G198" s="10" t="s">
        <v>201</v>
      </c>
      <c r="H198" s="10" t="s">
        <v>364</v>
      </c>
      <c r="I198" s="11">
        <v>61</v>
      </c>
    </row>
    <row r="199" spans="6:9">
      <c r="F199" s="9" t="s">
        <v>259</v>
      </c>
      <c r="G199" s="10" t="s">
        <v>201</v>
      </c>
      <c r="H199" s="10" t="s">
        <v>358</v>
      </c>
      <c r="I199" s="11">
        <v>29</v>
      </c>
    </row>
    <row r="200" spans="6:9">
      <c r="F200" s="9" t="s">
        <v>196</v>
      </c>
      <c r="G200" s="10" t="s">
        <v>201</v>
      </c>
      <c r="H200" s="10" t="s">
        <v>460</v>
      </c>
      <c r="I200" s="11">
        <v>46</v>
      </c>
    </row>
    <row r="201" spans="6:9">
      <c r="F201" s="9" t="s">
        <v>233</v>
      </c>
      <c r="G201" s="10" t="s">
        <v>201</v>
      </c>
      <c r="H201" s="10" t="s">
        <v>514</v>
      </c>
      <c r="I201" s="11">
        <v>62</v>
      </c>
    </row>
    <row r="202" spans="6:9">
      <c r="F202" s="9" t="s">
        <v>236</v>
      </c>
      <c r="G202" s="10" t="s">
        <v>201</v>
      </c>
      <c r="H202" s="10" t="s">
        <v>495</v>
      </c>
      <c r="I202" s="11">
        <v>39</v>
      </c>
    </row>
    <row r="203" spans="6:9">
      <c r="F203" s="9" t="s">
        <v>235</v>
      </c>
      <c r="G203" s="10" t="s">
        <v>201</v>
      </c>
      <c r="H203" s="10" t="s">
        <v>393</v>
      </c>
      <c r="I203" s="11">
        <v>52</v>
      </c>
    </row>
    <row r="204" spans="6:9">
      <c r="F204" s="9" t="s">
        <v>279</v>
      </c>
      <c r="G204" s="10" t="s">
        <v>201</v>
      </c>
      <c r="H204" s="10" t="s">
        <v>396</v>
      </c>
      <c r="I204" s="11">
        <v>21</v>
      </c>
    </row>
    <row r="205" spans="6:9">
      <c r="F205" s="9" t="s">
        <v>191</v>
      </c>
      <c r="G205" s="10" t="s">
        <v>201</v>
      </c>
      <c r="H205" s="10" t="s">
        <v>479</v>
      </c>
      <c r="I205" s="11">
        <v>62</v>
      </c>
    </row>
    <row r="206" spans="6:9">
      <c r="F206" s="9" t="s">
        <v>260</v>
      </c>
      <c r="G206" s="10" t="s">
        <v>201</v>
      </c>
      <c r="H206" s="10" t="s">
        <v>359</v>
      </c>
      <c r="I206" s="11">
        <v>57</v>
      </c>
    </row>
    <row r="207" spans="6:9" ht="15.75" thickBot="1">
      <c r="F207" s="12" t="s">
        <v>183</v>
      </c>
      <c r="G207" s="13" t="s">
        <v>201</v>
      </c>
      <c r="H207" s="13" t="s">
        <v>360</v>
      </c>
      <c r="I207" s="14">
        <v>29</v>
      </c>
    </row>
  </sheetData>
  <sortState ref="F2:I208">
    <sortCondition ref="G2:G208"/>
    <sortCondition ref="F2:F2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4A01-6566-42B5-9E21-D26977CE9ABC}">
  <dimension ref="A1:Z28"/>
  <sheetViews>
    <sheetView workbookViewId="0">
      <selection activeCell="J18" sqref="J18"/>
    </sheetView>
  </sheetViews>
  <sheetFormatPr defaultRowHeight="15"/>
  <sheetData>
    <row r="1" spans="1:26">
      <c r="A1" t="s">
        <v>556</v>
      </c>
    </row>
    <row r="3" spans="1:26">
      <c r="A3" s="19" t="s">
        <v>557</v>
      </c>
      <c r="B3" s="20" t="s">
        <v>558</v>
      </c>
      <c r="C3" s="20" t="s">
        <v>559</v>
      </c>
      <c r="D3" s="20" t="s">
        <v>560</v>
      </c>
      <c r="E3" s="20" t="s">
        <v>561</v>
      </c>
      <c r="F3" s="20" t="s">
        <v>562</v>
      </c>
      <c r="G3" s="20" t="s">
        <v>563</v>
      </c>
      <c r="H3" s="20" t="s">
        <v>564</v>
      </c>
      <c r="I3" s="20" t="s">
        <v>565</v>
      </c>
      <c r="J3" s="20" t="s">
        <v>566</v>
      </c>
      <c r="K3" s="20" t="s">
        <v>567</v>
      </c>
      <c r="L3" s="20" t="s">
        <v>568</v>
      </c>
      <c r="M3" s="20" t="s">
        <v>569</v>
      </c>
      <c r="N3" s="20" t="s">
        <v>570</v>
      </c>
      <c r="O3" s="20" t="s">
        <v>571</v>
      </c>
      <c r="P3" s="20" t="s">
        <v>572</v>
      </c>
      <c r="Q3" s="20" t="s">
        <v>573</v>
      </c>
      <c r="R3" s="20" t="s">
        <v>574</v>
      </c>
      <c r="S3" s="20" t="s">
        <v>575</v>
      </c>
      <c r="T3" s="20" t="s">
        <v>576</v>
      </c>
      <c r="U3" s="20" t="s">
        <v>577</v>
      </c>
      <c r="V3" s="20" t="s">
        <v>578</v>
      </c>
      <c r="W3" s="20" t="s">
        <v>579</v>
      </c>
      <c r="X3" s="20" t="s">
        <v>580</v>
      </c>
      <c r="Y3" s="20" t="s">
        <v>581</v>
      </c>
      <c r="Z3" s="21" t="s">
        <v>582</v>
      </c>
    </row>
    <row r="4" spans="1:26">
      <c r="A4" s="22" t="s">
        <v>558</v>
      </c>
      <c r="B4" s="23">
        <v>1.0000000000000002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3"/>
      <c r="Q4" s="23"/>
      <c r="R4" s="23"/>
      <c r="S4" s="23"/>
      <c r="T4" s="23"/>
      <c r="U4" s="23"/>
      <c r="V4" s="23"/>
      <c r="W4" s="23"/>
      <c r="X4" s="23"/>
      <c r="Y4" s="23"/>
      <c r="Z4" s="25"/>
    </row>
    <row r="5" spans="1:26">
      <c r="A5" s="22" t="s">
        <v>559</v>
      </c>
      <c r="B5" s="23">
        <v>0.66367879739087221</v>
      </c>
      <c r="C5" s="23">
        <v>0.99999999999999989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  <c r="O5" s="24"/>
      <c r="P5" s="23"/>
      <c r="Q5" s="23"/>
      <c r="R5" s="23"/>
      <c r="S5" s="23"/>
      <c r="T5" s="23"/>
      <c r="U5" s="23"/>
      <c r="V5" s="23"/>
      <c r="W5" s="23"/>
      <c r="X5" s="23"/>
      <c r="Y5" s="23"/>
      <c r="Z5" s="25"/>
    </row>
    <row r="6" spans="1:26">
      <c r="A6" s="22" t="s">
        <v>560</v>
      </c>
      <c r="B6" s="23">
        <v>0.37497355010705979</v>
      </c>
      <c r="C6" s="23">
        <v>0.3237294453880678</v>
      </c>
      <c r="D6" s="23">
        <v>0.99999999999999989</v>
      </c>
      <c r="E6" s="23"/>
      <c r="F6" s="23"/>
      <c r="G6" s="23"/>
      <c r="H6" s="23"/>
      <c r="I6" s="23"/>
      <c r="J6" s="23"/>
      <c r="K6" s="23"/>
      <c r="L6" s="23"/>
      <c r="M6" s="23"/>
      <c r="N6" s="24"/>
      <c r="O6" s="24"/>
      <c r="P6" s="23"/>
      <c r="Q6" s="23"/>
      <c r="R6" s="23"/>
      <c r="S6" s="23"/>
      <c r="T6" s="23"/>
      <c r="U6" s="23"/>
      <c r="V6" s="23"/>
      <c r="W6" s="23"/>
      <c r="X6" s="23"/>
      <c r="Y6" s="23"/>
      <c r="Z6" s="25"/>
    </row>
    <row r="7" spans="1:26">
      <c r="A7" s="22" t="s">
        <v>561</v>
      </c>
      <c r="B7" s="23">
        <v>0.7704383195188298</v>
      </c>
      <c r="C7" s="23">
        <v>0.52529772551957521</v>
      </c>
      <c r="D7" s="23">
        <v>0.21448002996882193</v>
      </c>
      <c r="E7" s="23">
        <v>1</v>
      </c>
      <c r="F7" s="23"/>
      <c r="G7" s="23"/>
      <c r="H7" s="23"/>
      <c r="I7" s="23"/>
      <c r="J7" s="23"/>
      <c r="K7" s="23"/>
      <c r="L7" s="23"/>
      <c r="M7" s="23"/>
      <c r="N7" s="24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5"/>
    </row>
    <row r="8" spans="1:26">
      <c r="A8" s="22" t="s">
        <v>562</v>
      </c>
      <c r="B8" s="23">
        <v>0.79782358944758436</v>
      </c>
      <c r="C8" s="23">
        <v>0.51247247338647184</v>
      </c>
      <c r="D8" s="23">
        <v>0.24318963766358559</v>
      </c>
      <c r="E8" s="23">
        <v>0.66449521972619674</v>
      </c>
      <c r="F8" s="23">
        <v>0.99999999999999989</v>
      </c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3"/>
      <c r="S8" s="23"/>
      <c r="T8" s="23"/>
      <c r="U8" s="23"/>
      <c r="V8" s="23"/>
      <c r="W8" s="23"/>
      <c r="X8" s="23"/>
      <c r="Y8" s="23"/>
      <c r="Z8" s="25"/>
    </row>
    <row r="9" spans="1:26">
      <c r="A9" s="22" t="s">
        <v>563</v>
      </c>
      <c r="B9" s="23">
        <v>0.55747961788769895</v>
      </c>
      <c r="C9" s="23">
        <v>0.37641638079069129</v>
      </c>
      <c r="D9" s="23">
        <v>0.27241690623005338</v>
      </c>
      <c r="E9" s="23">
        <v>0.49120833450081886</v>
      </c>
      <c r="F9" s="23">
        <v>0.46668805118043705</v>
      </c>
      <c r="G9" s="23">
        <v>1</v>
      </c>
      <c r="H9" s="23"/>
      <c r="I9" s="23"/>
      <c r="J9" s="23"/>
      <c r="K9" s="23"/>
      <c r="L9" s="23"/>
      <c r="M9" s="23"/>
      <c r="N9" s="24"/>
      <c r="O9" s="24"/>
      <c r="P9" s="23"/>
      <c r="Q9" s="23"/>
      <c r="R9" s="23"/>
      <c r="S9" s="23"/>
      <c r="T9" s="23"/>
      <c r="U9" s="23"/>
      <c r="V9" s="23"/>
      <c r="W9" s="23"/>
      <c r="X9" s="23"/>
      <c r="Y9" s="23"/>
      <c r="Z9" s="25"/>
    </row>
    <row r="10" spans="1:26">
      <c r="A10" s="22" t="s">
        <v>564</v>
      </c>
      <c r="B10" s="23">
        <v>0.25052831938686249</v>
      </c>
      <c r="C10" s="23">
        <v>0.25169383134090445</v>
      </c>
      <c r="D10" s="23">
        <v>0.14648272479539959</v>
      </c>
      <c r="E10" s="23">
        <v>0.21070795108786008</v>
      </c>
      <c r="F10" s="23">
        <v>0.15548093996054077</v>
      </c>
      <c r="G10" s="23">
        <v>0.32988492636123495</v>
      </c>
      <c r="H10" s="23">
        <v>1</v>
      </c>
      <c r="I10" s="23"/>
      <c r="J10" s="23"/>
      <c r="K10" s="23"/>
      <c r="L10" s="23"/>
      <c r="M10" s="23"/>
      <c r="N10" s="24"/>
      <c r="O10" s="24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5"/>
    </row>
    <row r="11" spans="1:26">
      <c r="A11" s="22" t="s">
        <v>565</v>
      </c>
      <c r="B11" s="23">
        <v>0.35041195779381279</v>
      </c>
      <c r="C11" s="23">
        <v>0.28524447885052806</v>
      </c>
      <c r="D11" s="23">
        <v>0.10921654846025976</v>
      </c>
      <c r="E11" s="23">
        <v>0.21959764527302056</v>
      </c>
      <c r="F11" s="23">
        <v>0.23125616533965732</v>
      </c>
      <c r="G11" s="23">
        <v>0.28540404507826334</v>
      </c>
      <c r="H11" s="23">
        <v>0.2474462432292783</v>
      </c>
      <c r="I11" s="23">
        <v>0.99999999999999978</v>
      </c>
      <c r="J11" s="23"/>
      <c r="K11" s="23"/>
      <c r="L11" s="23"/>
      <c r="M11" s="23"/>
      <c r="N11" s="24"/>
      <c r="O11" s="24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5"/>
    </row>
    <row r="12" spans="1:26">
      <c r="A12" s="22" t="s">
        <v>566</v>
      </c>
      <c r="B12" s="23">
        <v>0.75180288560136377</v>
      </c>
      <c r="C12" s="23">
        <v>0.56480818166675695</v>
      </c>
      <c r="D12" s="23">
        <v>0.34828559822935456</v>
      </c>
      <c r="E12" s="23">
        <v>0.60612440629842124</v>
      </c>
      <c r="F12" s="23">
        <v>0.59362304198015403</v>
      </c>
      <c r="G12" s="23">
        <v>0.5058464169788327</v>
      </c>
      <c r="H12" s="23">
        <v>0.2155363360425597</v>
      </c>
      <c r="I12" s="23">
        <v>0.26149936705044913</v>
      </c>
      <c r="J12" s="23">
        <v>1.0000000000000002</v>
      </c>
      <c r="K12" s="23"/>
      <c r="L12" s="23"/>
      <c r="M12" s="23"/>
      <c r="N12" s="24"/>
      <c r="O12" s="24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5"/>
    </row>
    <row r="13" spans="1:26">
      <c r="A13" s="22" t="s">
        <v>567</v>
      </c>
      <c r="B13" s="23">
        <v>0.63675178885971329</v>
      </c>
      <c r="C13" s="23">
        <v>0.48250007047988364</v>
      </c>
      <c r="D13" s="23">
        <v>0.230333125747712</v>
      </c>
      <c r="E13" s="23">
        <v>0.53315072336034353</v>
      </c>
      <c r="F13" s="23">
        <v>0.51155845323626259</v>
      </c>
      <c r="G13" s="23">
        <v>0.46207325614221229</v>
      </c>
      <c r="H13" s="23">
        <v>0.30706574058356872</v>
      </c>
      <c r="I13" s="23">
        <v>0.36116973207883707</v>
      </c>
      <c r="J13" s="23">
        <v>0.51767239066680537</v>
      </c>
      <c r="K13" s="23">
        <v>1.0000000000000002</v>
      </c>
      <c r="L13" s="23"/>
      <c r="M13" s="23"/>
      <c r="N13" s="24"/>
      <c r="O13" s="24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5"/>
    </row>
    <row r="14" spans="1:26">
      <c r="A14" s="22" t="s">
        <v>568</v>
      </c>
      <c r="B14" s="23">
        <v>0.75056621762462861</v>
      </c>
      <c r="C14" s="23">
        <v>0.43929225567214847</v>
      </c>
      <c r="D14" s="23">
        <v>0.31453965774127823</v>
      </c>
      <c r="E14" s="23">
        <v>0.51114317972938117</v>
      </c>
      <c r="F14" s="23">
        <v>0.55334062864572675</v>
      </c>
      <c r="G14" s="23">
        <v>0.35860258607772111</v>
      </c>
      <c r="H14" s="23">
        <v>0.16194410761380121</v>
      </c>
      <c r="I14" s="23">
        <v>0.182983172745176</v>
      </c>
      <c r="J14" s="23">
        <v>0.5642963366926167</v>
      </c>
      <c r="K14" s="23">
        <v>0.46681023791222515</v>
      </c>
      <c r="L14" s="23">
        <v>1</v>
      </c>
      <c r="M14" s="23"/>
      <c r="N14" s="24"/>
      <c r="O14" s="24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5"/>
    </row>
    <row r="15" spans="1:26">
      <c r="A15" s="22" t="s">
        <v>569</v>
      </c>
      <c r="B15" s="23">
        <v>0.80217651905592124</v>
      </c>
      <c r="C15" s="23">
        <v>0.5573493538255283</v>
      </c>
      <c r="D15" s="23">
        <v>0.3261808979896581</v>
      </c>
      <c r="E15" s="23">
        <v>0.62539607483447246</v>
      </c>
      <c r="F15" s="23">
        <v>0.62957655100422005</v>
      </c>
      <c r="G15" s="23">
        <v>0.46725476073144928</v>
      </c>
      <c r="H15" s="23">
        <v>0.27499607897356787</v>
      </c>
      <c r="I15" s="23">
        <v>0.2713074203871142</v>
      </c>
      <c r="J15" s="23">
        <v>0.574463641375488</v>
      </c>
      <c r="K15" s="23">
        <v>0.55645161183506375</v>
      </c>
      <c r="L15" s="23">
        <v>0.63863273208948046</v>
      </c>
      <c r="M15" s="23">
        <v>1</v>
      </c>
      <c r="N15" s="24"/>
      <c r="O15" s="24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5"/>
    </row>
    <row r="16" spans="1:26">
      <c r="A16" s="22" t="s">
        <v>570</v>
      </c>
      <c r="B16" s="23">
        <v>0.47062457475215563</v>
      </c>
      <c r="C16" s="23">
        <v>0.40868488843860479</v>
      </c>
      <c r="D16" s="23">
        <v>0.24741622514832284</v>
      </c>
      <c r="E16" s="23">
        <v>0.36129458093706385</v>
      </c>
      <c r="F16" s="23">
        <v>0.3091322156360275</v>
      </c>
      <c r="G16" s="23">
        <v>0.47144516352209831</v>
      </c>
      <c r="H16" s="23">
        <v>0.35455698331744273</v>
      </c>
      <c r="I16" s="23">
        <v>0.33905204474250134</v>
      </c>
      <c r="J16" s="23">
        <v>0.45820420718933924</v>
      </c>
      <c r="K16" s="23">
        <v>0.46342857229706924</v>
      </c>
      <c r="L16" s="23">
        <v>0.27505871646901237</v>
      </c>
      <c r="M16" s="23">
        <v>0.36304164712845582</v>
      </c>
      <c r="N16" s="24">
        <v>1</v>
      </c>
      <c r="O16" s="24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5"/>
    </row>
    <row r="17" spans="1:26">
      <c r="A17" s="22" t="s">
        <v>571</v>
      </c>
      <c r="B17" s="23">
        <v>0.84845993014604204</v>
      </c>
      <c r="C17" s="23">
        <v>0.52020155951590041</v>
      </c>
      <c r="D17" s="23">
        <v>0.26837535434871129</v>
      </c>
      <c r="E17" s="23">
        <v>0.68591731898149577</v>
      </c>
      <c r="F17" s="23">
        <v>0.73172861634601427</v>
      </c>
      <c r="G17" s="23">
        <v>0.40344600301543254</v>
      </c>
      <c r="H17" s="23">
        <v>0.11018885946054864</v>
      </c>
      <c r="I17" s="23">
        <v>0.28437682073706588</v>
      </c>
      <c r="J17" s="23">
        <v>0.59065699323314624</v>
      </c>
      <c r="K17" s="23">
        <v>0.43570019555918932</v>
      </c>
      <c r="L17" s="23">
        <v>0.54435490484188265</v>
      </c>
      <c r="M17" s="23">
        <v>0.61742327913331352</v>
      </c>
      <c r="N17" s="24">
        <v>0.33385851976630437</v>
      </c>
      <c r="O17" s="24">
        <v>0.99999999999999978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5"/>
    </row>
    <row r="18" spans="1:26">
      <c r="A18" s="22" t="s">
        <v>572</v>
      </c>
      <c r="B18" s="23">
        <v>0.64703050750918933</v>
      </c>
      <c r="C18" s="23">
        <v>0.48144691248348898</v>
      </c>
      <c r="D18" s="23">
        <v>0.18336150792786199</v>
      </c>
      <c r="E18" s="23">
        <v>0.4788345779359956</v>
      </c>
      <c r="F18" s="23">
        <v>0.5316353373566598</v>
      </c>
      <c r="G18" s="23">
        <v>0.35849729537304026</v>
      </c>
      <c r="H18" s="23">
        <v>0.21951179934811321</v>
      </c>
      <c r="I18" s="23">
        <v>0.24495246972100912</v>
      </c>
      <c r="J18" s="23">
        <v>0.52080099625094389</v>
      </c>
      <c r="K18" s="23">
        <v>0.49039415660123087</v>
      </c>
      <c r="L18" s="23">
        <v>0.49525438840310643</v>
      </c>
      <c r="M18" s="23">
        <v>0.51254539269871391</v>
      </c>
      <c r="N18" s="24">
        <v>0.32229735559101813</v>
      </c>
      <c r="O18" s="24">
        <v>0.4962563401094508</v>
      </c>
      <c r="P18" s="23">
        <v>0.99999999999999989</v>
      </c>
      <c r="Q18" s="23"/>
      <c r="R18" s="23"/>
      <c r="S18" s="23"/>
      <c r="T18" s="23"/>
      <c r="U18" s="23"/>
      <c r="V18" s="23"/>
      <c r="W18" s="23"/>
      <c r="X18" s="23"/>
      <c r="Y18" s="23"/>
      <c r="Z18" s="25"/>
    </row>
    <row r="19" spans="1:26">
      <c r="A19" s="22" t="s">
        <v>573</v>
      </c>
      <c r="B19" s="23">
        <v>0.80786319899277259</v>
      </c>
      <c r="C19" s="23">
        <v>0.57135632369625478</v>
      </c>
      <c r="D19" s="23">
        <v>0.26668274070681269</v>
      </c>
      <c r="E19" s="23">
        <v>0.59652449020027076</v>
      </c>
      <c r="F19" s="23">
        <v>0.63499893603623137</v>
      </c>
      <c r="G19" s="23">
        <v>0.49081926414830462</v>
      </c>
      <c r="H19" s="23">
        <v>0.27418650313039933</v>
      </c>
      <c r="I19" s="23">
        <v>0.34248587015448212</v>
      </c>
      <c r="J19" s="23">
        <v>0.55428534899362536</v>
      </c>
      <c r="K19" s="23">
        <v>0.52161146388287905</v>
      </c>
      <c r="L19" s="23">
        <v>0.59584954644523513</v>
      </c>
      <c r="M19" s="23">
        <v>0.67745278043174462</v>
      </c>
      <c r="N19" s="24">
        <v>0.37374686680203528</v>
      </c>
      <c r="O19" s="24">
        <v>0.65254280501902229</v>
      </c>
      <c r="P19" s="23">
        <v>0.54703537301481664</v>
      </c>
      <c r="Q19" s="23">
        <v>0.99999999999999978</v>
      </c>
      <c r="R19" s="23"/>
      <c r="S19" s="23"/>
      <c r="T19" s="23"/>
      <c r="U19" s="23"/>
      <c r="V19" s="23"/>
      <c r="W19" s="23"/>
      <c r="X19" s="23"/>
      <c r="Y19" s="23"/>
      <c r="Z19" s="25"/>
    </row>
    <row r="20" spans="1:26">
      <c r="A20" s="22" t="s">
        <v>574</v>
      </c>
      <c r="B20" s="23">
        <v>0.85282156410096799</v>
      </c>
      <c r="C20" s="23">
        <v>0.54603023310177479</v>
      </c>
      <c r="D20" s="23">
        <v>0.25347945181112375</v>
      </c>
      <c r="E20" s="23">
        <v>0.61381647416174334</v>
      </c>
      <c r="F20" s="23">
        <v>0.66674048262201269</v>
      </c>
      <c r="G20" s="23">
        <v>0.38685154243675945</v>
      </c>
      <c r="H20" s="23">
        <v>0.13421777346422273</v>
      </c>
      <c r="I20" s="23">
        <v>0.27379817459295563</v>
      </c>
      <c r="J20" s="23">
        <v>0.59287998860770696</v>
      </c>
      <c r="K20" s="23">
        <v>0.4864380667345326</v>
      </c>
      <c r="L20" s="23">
        <v>0.59633193979614418</v>
      </c>
      <c r="M20" s="23">
        <v>0.69868912684472306</v>
      </c>
      <c r="N20" s="24">
        <v>0.33137879071809079</v>
      </c>
      <c r="O20" s="24">
        <v>0.73960491214638113</v>
      </c>
      <c r="P20" s="23">
        <v>0.57354557291817398</v>
      </c>
      <c r="Q20" s="23">
        <v>0.6453895979619183</v>
      </c>
      <c r="R20" s="23">
        <v>1</v>
      </c>
      <c r="S20" s="23"/>
      <c r="T20" s="23"/>
      <c r="U20" s="23"/>
      <c r="V20" s="23"/>
      <c r="W20" s="23"/>
      <c r="X20" s="23"/>
      <c r="Y20" s="23"/>
      <c r="Z20" s="25"/>
    </row>
    <row r="21" spans="1:26">
      <c r="A21" s="22" t="s">
        <v>575</v>
      </c>
      <c r="B21" s="23">
        <v>0.69473971542705892</v>
      </c>
      <c r="C21" s="23">
        <v>0.50731157886629097</v>
      </c>
      <c r="D21" s="23">
        <v>0.32791653686733496</v>
      </c>
      <c r="E21" s="23">
        <v>0.59230899421595917</v>
      </c>
      <c r="F21" s="23">
        <v>0.62442117743747227</v>
      </c>
      <c r="G21" s="23">
        <v>0.56926452690318885</v>
      </c>
      <c r="H21" s="23">
        <v>0.28447226682568355</v>
      </c>
      <c r="I21" s="23">
        <v>0.26071450788832751</v>
      </c>
      <c r="J21" s="23">
        <v>0.5970778341637889</v>
      </c>
      <c r="K21" s="23">
        <v>0.56846773349560653</v>
      </c>
      <c r="L21" s="23">
        <v>0.4912680687561663</v>
      </c>
      <c r="M21" s="23">
        <v>0.60080976311235468</v>
      </c>
      <c r="N21" s="24">
        <v>0.37172467421003114</v>
      </c>
      <c r="O21" s="24">
        <v>0.55987109689277836</v>
      </c>
      <c r="P21" s="23">
        <v>0.42292891252248693</v>
      </c>
      <c r="Q21" s="23">
        <v>0.5627580610615448</v>
      </c>
      <c r="R21" s="23">
        <v>0.5469126282191995</v>
      </c>
      <c r="S21" s="23">
        <v>1</v>
      </c>
      <c r="T21" s="23"/>
      <c r="U21" s="23"/>
      <c r="V21" s="23"/>
      <c r="W21" s="23"/>
      <c r="X21" s="23"/>
      <c r="Y21" s="23"/>
      <c r="Z21" s="25"/>
    </row>
    <row r="22" spans="1:26">
      <c r="A22" s="22" t="s">
        <v>576</v>
      </c>
      <c r="B22" s="23">
        <v>0.51241992112118595</v>
      </c>
      <c r="C22" s="23">
        <v>0.35964986941326504</v>
      </c>
      <c r="D22" s="23">
        <v>0.19029768367565011</v>
      </c>
      <c r="E22" s="23">
        <v>0.35178640526344135</v>
      </c>
      <c r="F22" s="23">
        <v>0.37092693927277826</v>
      </c>
      <c r="G22" s="23">
        <v>0.29251539035171886</v>
      </c>
      <c r="H22" s="23">
        <v>0.20553097581407995</v>
      </c>
      <c r="I22" s="23">
        <v>0.23684301669393185</v>
      </c>
      <c r="J22" s="23">
        <v>0.39263740272745012</v>
      </c>
      <c r="K22" s="23">
        <v>0.32423699709893511</v>
      </c>
      <c r="L22" s="23">
        <v>0.33392974527388347</v>
      </c>
      <c r="M22" s="23">
        <v>0.38947316072545357</v>
      </c>
      <c r="N22" s="24">
        <v>0.2870495618644594</v>
      </c>
      <c r="O22" s="24">
        <v>0.40814041145427027</v>
      </c>
      <c r="P22" s="23">
        <v>0.2830897386370248</v>
      </c>
      <c r="Q22" s="23">
        <v>0.43894700423545868</v>
      </c>
      <c r="R22" s="23">
        <v>0.36400789965717184</v>
      </c>
      <c r="S22" s="23">
        <v>0.39928155129634252</v>
      </c>
      <c r="T22" s="23">
        <v>1</v>
      </c>
      <c r="U22" s="23"/>
      <c r="V22" s="23"/>
      <c r="W22" s="23"/>
      <c r="X22" s="23"/>
      <c r="Y22" s="23"/>
      <c r="Z22" s="25"/>
    </row>
    <row r="23" spans="1:26">
      <c r="A23" s="22" t="s">
        <v>577</v>
      </c>
      <c r="B23" s="23">
        <v>0.67212206378403172</v>
      </c>
      <c r="C23" s="23">
        <v>0.54338368897563849</v>
      </c>
      <c r="D23" s="23">
        <v>0.32442659986550237</v>
      </c>
      <c r="E23" s="23">
        <v>0.54916844213741967</v>
      </c>
      <c r="F23" s="23">
        <v>0.48564877320108246</v>
      </c>
      <c r="G23" s="23">
        <v>0.39075908347267146</v>
      </c>
      <c r="H23" s="23">
        <v>0.304212963746959</v>
      </c>
      <c r="I23" s="23">
        <v>0.29835168024821923</v>
      </c>
      <c r="J23" s="23">
        <v>0.53029480434313048</v>
      </c>
      <c r="K23" s="23">
        <v>0.56048012276804016</v>
      </c>
      <c r="L23" s="23">
        <v>0.53167959902046891</v>
      </c>
      <c r="M23" s="23">
        <v>0.58151502104779196</v>
      </c>
      <c r="N23" s="24">
        <v>0.33022872721350682</v>
      </c>
      <c r="O23" s="24">
        <v>0.49585145329104774</v>
      </c>
      <c r="P23" s="23">
        <v>0.52413019621610779</v>
      </c>
      <c r="Q23" s="23">
        <v>0.57526136220990509</v>
      </c>
      <c r="R23" s="23">
        <v>0.51531798098190051</v>
      </c>
      <c r="S23" s="23">
        <v>0.48328641177208037</v>
      </c>
      <c r="T23" s="23">
        <v>0.31874233642190852</v>
      </c>
      <c r="U23" s="23">
        <v>0.99999999999999989</v>
      </c>
      <c r="V23" s="23"/>
      <c r="W23" s="23"/>
      <c r="X23" s="23"/>
      <c r="Y23" s="23"/>
      <c r="Z23" s="25"/>
    </row>
    <row r="24" spans="1:26">
      <c r="A24" s="22" t="s">
        <v>578</v>
      </c>
      <c r="B24" s="23">
        <v>0.13138020104997994</v>
      </c>
      <c r="C24" s="23">
        <v>9.8472678079198378E-2</v>
      </c>
      <c r="D24" s="23">
        <v>6.3145420220895768E-2</v>
      </c>
      <c r="E24" s="23">
        <v>5.006981515456338E-2</v>
      </c>
      <c r="F24" s="23">
        <v>0.15051290412537122</v>
      </c>
      <c r="G24" s="23">
        <v>0.10564408814164643</v>
      </c>
      <c r="H24" s="23">
        <v>3.8168831039567523E-2</v>
      </c>
      <c r="I24" s="23">
        <v>0.11680808639574237</v>
      </c>
      <c r="J24" s="23">
        <v>0.1340961577063382</v>
      </c>
      <c r="K24" s="23">
        <v>-1.6499855248695811E-2</v>
      </c>
      <c r="L24" s="23">
        <v>0.13795915597583969</v>
      </c>
      <c r="M24" s="23">
        <v>0.16466769637471981</v>
      </c>
      <c r="N24" s="24">
        <v>9.8442737092098248E-2</v>
      </c>
      <c r="O24" s="24">
        <v>0.13524568620376393</v>
      </c>
      <c r="P24" s="23">
        <v>0.11833349002274</v>
      </c>
      <c r="Q24" s="23">
        <v>7.0580222800985498E-2</v>
      </c>
      <c r="R24" s="23">
        <v>0.12549119973657916</v>
      </c>
      <c r="S24" s="23">
        <v>2.9714131366744535E-2</v>
      </c>
      <c r="T24" s="23">
        <v>-1.2523512707727944E-2</v>
      </c>
      <c r="U24" s="23">
        <v>7.6597394766881322E-2</v>
      </c>
      <c r="V24" s="23">
        <v>0.99999999999999989</v>
      </c>
      <c r="W24" s="23"/>
      <c r="X24" s="23"/>
      <c r="Y24" s="23"/>
      <c r="Z24" s="25"/>
    </row>
    <row r="25" spans="1:26">
      <c r="A25" s="22" t="s">
        <v>579</v>
      </c>
      <c r="B25" s="23">
        <v>0.22706211544382648</v>
      </c>
      <c r="C25" s="23">
        <v>0.1556477915494105</v>
      </c>
      <c r="D25" s="23">
        <v>0.10218725495896432</v>
      </c>
      <c r="E25" s="23">
        <v>0.15494370735492344</v>
      </c>
      <c r="F25" s="23">
        <v>0.19816586914319667</v>
      </c>
      <c r="G25" s="23">
        <v>0.12470100376904153</v>
      </c>
      <c r="H25" s="23">
        <v>-1.1815342949423858E-2</v>
      </c>
      <c r="I25" s="23">
        <v>7.3843590331475265E-2</v>
      </c>
      <c r="J25" s="23">
        <v>0.24116314787285928</v>
      </c>
      <c r="K25" s="23">
        <v>8.9270418501810417E-2</v>
      </c>
      <c r="L25" s="23">
        <v>0.2374563217515066</v>
      </c>
      <c r="M25" s="23">
        <v>0.21300454725064469</v>
      </c>
      <c r="N25" s="24">
        <v>0.10843542840221221</v>
      </c>
      <c r="O25" s="24">
        <v>0.17383345637399525</v>
      </c>
      <c r="P25" s="23">
        <v>0.13309127628052742</v>
      </c>
      <c r="Q25" s="23">
        <v>0.13215783897964414</v>
      </c>
      <c r="R25" s="23">
        <v>0.20167553703677016</v>
      </c>
      <c r="S25" s="23">
        <v>8.0568583359041324E-2</v>
      </c>
      <c r="T25" s="23">
        <v>4.0496418052175858E-3</v>
      </c>
      <c r="U25" s="23">
        <v>0.17451826266005718</v>
      </c>
      <c r="V25" s="23">
        <v>0.59494150735663609</v>
      </c>
      <c r="W25" s="23">
        <v>0.99999999999999978</v>
      </c>
      <c r="X25" s="23"/>
      <c r="Y25" s="23"/>
      <c r="Z25" s="25"/>
    </row>
    <row r="26" spans="1:26">
      <c r="A26" s="22" t="s">
        <v>580</v>
      </c>
      <c r="B26" s="23">
        <v>0.16781293054841442</v>
      </c>
      <c r="C26" s="23">
        <v>0.18943201817761687</v>
      </c>
      <c r="D26" s="23">
        <v>0.21122078471843994</v>
      </c>
      <c r="E26" s="23">
        <v>-3.5336835009159927E-4</v>
      </c>
      <c r="F26" s="23">
        <v>0.1710017629976493</v>
      </c>
      <c r="G26" s="23">
        <v>6.9100001642567258E-2</v>
      </c>
      <c r="H26" s="23">
        <v>-1.2213274480942402E-2</v>
      </c>
      <c r="I26" s="23">
        <v>0.12465519324029177</v>
      </c>
      <c r="J26" s="23">
        <v>0.19113470687955209</v>
      </c>
      <c r="K26" s="23">
        <v>7.7018109969004558E-2</v>
      </c>
      <c r="L26" s="23">
        <v>0.17975573476830292</v>
      </c>
      <c r="M26" s="23">
        <v>0.15553618646593348</v>
      </c>
      <c r="N26" s="24">
        <v>1.2294811082725544E-2</v>
      </c>
      <c r="O26" s="24">
        <v>0.13318427602946359</v>
      </c>
      <c r="P26" s="23">
        <v>0.15312259817283685</v>
      </c>
      <c r="Q26" s="23">
        <v>9.7218301693583503E-2</v>
      </c>
      <c r="R26" s="23">
        <v>0.13361689738013077</v>
      </c>
      <c r="S26" s="23">
        <v>8.9586605902894287E-2</v>
      </c>
      <c r="T26" s="23">
        <v>5.2088548231516082E-2</v>
      </c>
      <c r="U26" s="23">
        <v>0.16321173019003235</v>
      </c>
      <c r="V26" s="23">
        <v>0.51404155801890083</v>
      </c>
      <c r="W26" s="23">
        <v>0.67669299579078823</v>
      </c>
      <c r="X26" s="23">
        <v>1</v>
      </c>
      <c r="Y26" s="23"/>
      <c r="Z26" s="25"/>
    </row>
    <row r="27" spans="1:26">
      <c r="A27" s="22" t="s">
        <v>581</v>
      </c>
      <c r="B27" s="23">
        <v>0.20883888995135502</v>
      </c>
      <c r="C27" s="23">
        <v>0.18448198895484738</v>
      </c>
      <c r="D27" s="23">
        <v>0.12774129903176484</v>
      </c>
      <c r="E27" s="23">
        <v>0.10153399220396642</v>
      </c>
      <c r="F27" s="23">
        <v>0.25470931865464191</v>
      </c>
      <c r="G27" s="23">
        <v>0.1873157527881622</v>
      </c>
      <c r="H27" s="23">
        <v>7.4924609000668621E-2</v>
      </c>
      <c r="I27" s="23">
        <v>0.14327627513403918</v>
      </c>
      <c r="J27" s="23">
        <v>0.13959426547264581</v>
      </c>
      <c r="K27" s="23">
        <v>5.9272722064593809E-2</v>
      </c>
      <c r="L27" s="23">
        <v>0.1391272191933676</v>
      </c>
      <c r="M27" s="23">
        <v>0.20187895182672749</v>
      </c>
      <c r="N27" s="24">
        <v>4.4111535162603709E-2</v>
      </c>
      <c r="O27" s="24">
        <v>0.20558500561648313</v>
      </c>
      <c r="P27" s="23">
        <v>0.15401372652916359</v>
      </c>
      <c r="Q27" s="23">
        <v>0.18923563213056258</v>
      </c>
      <c r="R27" s="23">
        <v>0.17320828067796806</v>
      </c>
      <c r="S27" s="23">
        <v>0.12227880836408146</v>
      </c>
      <c r="T27" s="23">
        <v>0.13596711953901908</v>
      </c>
      <c r="U27" s="23">
        <v>0.14966388446889853</v>
      </c>
      <c r="V27" s="23">
        <v>0.50640512514078051</v>
      </c>
      <c r="W27" s="23">
        <v>0.52833444476066949</v>
      </c>
      <c r="X27" s="23">
        <v>0.58484960830025734</v>
      </c>
      <c r="Y27" s="23">
        <v>1</v>
      </c>
      <c r="Z27" s="25"/>
    </row>
    <row r="28" spans="1:26">
      <c r="A28" s="26" t="s">
        <v>582</v>
      </c>
      <c r="B28" s="27">
        <v>0.13086122460669261</v>
      </c>
      <c r="C28" s="27">
        <v>0.17163395336149978</v>
      </c>
      <c r="D28" s="27">
        <v>6.5573587487048571E-2</v>
      </c>
      <c r="E28" s="27">
        <v>9.9457062837517901E-2</v>
      </c>
      <c r="F28" s="27">
        <v>0.17087437030279892</v>
      </c>
      <c r="G28" s="27">
        <v>6.0491033326858963E-2</v>
      </c>
      <c r="H28" s="27">
        <v>1.6866970418090224E-2</v>
      </c>
      <c r="I28" s="27">
        <v>8.5906123437510779E-2</v>
      </c>
      <c r="J28" s="27">
        <v>0.12886967629133447</v>
      </c>
      <c r="K28" s="27">
        <v>7.319774651979577E-2</v>
      </c>
      <c r="L28" s="27">
        <v>-1.1035194919398304E-4</v>
      </c>
      <c r="M28" s="27">
        <v>0.11791487469722378</v>
      </c>
      <c r="N28" s="28">
        <v>9.2392776043467975E-2</v>
      </c>
      <c r="O28" s="28">
        <v>0.16386693510538147</v>
      </c>
      <c r="P28" s="27">
        <v>3.6269517106629207E-2</v>
      </c>
      <c r="Q28" s="27">
        <v>8.6249562466593183E-2</v>
      </c>
      <c r="R28" s="27">
        <v>0.11910583795849458</v>
      </c>
      <c r="S28" s="27">
        <v>0.1207866778923173</v>
      </c>
      <c r="T28" s="27">
        <v>9.8948538316937628E-3</v>
      </c>
      <c r="U28" s="27">
        <v>9.5077510464275664E-2</v>
      </c>
      <c r="V28" s="27">
        <v>0.41494903718231824</v>
      </c>
      <c r="W28" s="27">
        <v>0.51004507837358948</v>
      </c>
      <c r="X28" s="27">
        <v>0.45065043130037241</v>
      </c>
      <c r="Y28" s="27">
        <v>0.34486205930810993</v>
      </c>
      <c r="Z28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5B13-E27E-4859-A15B-6B4171F70965}">
  <dimension ref="A1:Z58"/>
  <sheetViews>
    <sheetView topLeftCell="A34" workbookViewId="0">
      <selection activeCell="B4" sqref="B4:Z28"/>
    </sheetView>
  </sheetViews>
  <sheetFormatPr defaultRowHeight="15"/>
  <sheetData>
    <row r="1" spans="1:26">
      <c r="A1" t="s">
        <v>556</v>
      </c>
    </row>
    <row r="3" spans="1:26">
      <c r="A3" s="19" t="s">
        <v>557</v>
      </c>
      <c r="B3" s="20" t="s">
        <v>558</v>
      </c>
      <c r="C3" s="20" t="s">
        <v>559</v>
      </c>
      <c r="D3" s="20" t="s">
        <v>560</v>
      </c>
      <c r="E3" s="20" t="s">
        <v>561</v>
      </c>
      <c r="F3" s="20" t="s">
        <v>562</v>
      </c>
      <c r="G3" s="20" t="s">
        <v>563</v>
      </c>
      <c r="H3" s="20" t="s">
        <v>564</v>
      </c>
      <c r="I3" s="20" t="s">
        <v>565</v>
      </c>
      <c r="J3" s="20" t="s">
        <v>566</v>
      </c>
      <c r="K3" s="20" t="s">
        <v>567</v>
      </c>
      <c r="L3" s="20" t="s">
        <v>568</v>
      </c>
      <c r="M3" s="20" t="s">
        <v>569</v>
      </c>
      <c r="N3" s="20" t="s">
        <v>570</v>
      </c>
      <c r="O3" s="20" t="s">
        <v>571</v>
      </c>
      <c r="P3" s="20" t="s">
        <v>572</v>
      </c>
      <c r="Q3" s="20" t="s">
        <v>573</v>
      </c>
      <c r="R3" s="20" t="s">
        <v>574</v>
      </c>
      <c r="S3" s="20" t="s">
        <v>575</v>
      </c>
      <c r="T3" s="20" t="s">
        <v>576</v>
      </c>
      <c r="U3" s="20" t="s">
        <v>577</v>
      </c>
      <c r="V3" s="20" t="s">
        <v>578</v>
      </c>
      <c r="W3" s="20" t="s">
        <v>579</v>
      </c>
      <c r="X3" s="20" t="s">
        <v>580</v>
      </c>
      <c r="Y3" s="20" t="s">
        <v>581</v>
      </c>
      <c r="Z3" s="21" t="s">
        <v>582</v>
      </c>
    </row>
    <row r="4" spans="1:26">
      <c r="A4" s="22" t="s">
        <v>558</v>
      </c>
      <c r="B4" s="23">
        <v>1.0000000000000002</v>
      </c>
      <c r="C4" s="23">
        <v>0.66367879739087221</v>
      </c>
      <c r="D4" s="23">
        <v>0.37497355010705979</v>
      </c>
      <c r="E4" s="23">
        <v>0.7704383195188298</v>
      </c>
      <c r="F4" s="23">
        <v>0.79782358944758436</v>
      </c>
      <c r="G4" s="23">
        <v>0.55747961788769895</v>
      </c>
      <c r="H4" s="23">
        <v>0.25052831938686249</v>
      </c>
      <c r="I4" s="23">
        <v>0.35041195779381279</v>
      </c>
      <c r="J4" s="23">
        <v>0.75180288560136377</v>
      </c>
      <c r="K4" s="23">
        <v>0.63675178885971329</v>
      </c>
      <c r="L4" s="23">
        <v>0.75056621762462861</v>
      </c>
      <c r="M4" s="23">
        <v>0.80217651905592124</v>
      </c>
      <c r="N4" s="23">
        <v>0.47062457475215563</v>
      </c>
      <c r="O4" s="23">
        <v>0.84845993014604204</v>
      </c>
      <c r="P4" s="23">
        <v>0.64703050750918933</v>
      </c>
      <c r="Q4" s="23">
        <v>0.80786319899277259</v>
      </c>
      <c r="R4" s="23">
        <v>0.85282156410096799</v>
      </c>
      <c r="S4" s="23">
        <v>0.69473971542705892</v>
      </c>
      <c r="T4" s="23">
        <v>0.51241992112118595</v>
      </c>
      <c r="U4" s="23">
        <v>0.67212206378403172</v>
      </c>
      <c r="V4" s="23">
        <v>0.13138020104997994</v>
      </c>
      <c r="W4" s="23">
        <v>0.22706211544382648</v>
      </c>
      <c r="X4" s="23">
        <v>0.16781293054841442</v>
      </c>
      <c r="Y4" s="23">
        <v>0.20883888995135502</v>
      </c>
      <c r="Z4" s="27">
        <v>0.13086122460669261</v>
      </c>
    </row>
    <row r="5" spans="1:26">
      <c r="A5" s="22" t="s">
        <v>559</v>
      </c>
      <c r="B5" s="23">
        <v>0.66367879739087221</v>
      </c>
      <c r="C5" s="23">
        <v>0.99999999999999989</v>
      </c>
      <c r="D5" s="23">
        <v>0.3237294453880678</v>
      </c>
      <c r="E5" s="23">
        <v>0.52529772551957521</v>
      </c>
      <c r="F5" s="23">
        <v>0.51247247338647184</v>
      </c>
      <c r="G5" s="23">
        <v>0.37641638079069129</v>
      </c>
      <c r="H5" s="23">
        <v>0.25169383134090445</v>
      </c>
      <c r="I5" s="23">
        <v>0.28524447885052806</v>
      </c>
      <c r="J5" s="23">
        <v>0.56480818166675695</v>
      </c>
      <c r="K5" s="23">
        <v>0.48250007047988364</v>
      </c>
      <c r="L5" s="23">
        <v>0.43929225567214847</v>
      </c>
      <c r="M5" s="23">
        <v>0.5573493538255283</v>
      </c>
      <c r="N5" s="23">
        <v>0.40868488843860479</v>
      </c>
      <c r="O5" s="23">
        <v>0.52020155951590041</v>
      </c>
      <c r="P5" s="23">
        <v>0.48144691248348898</v>
      </c>
      <c r="Q5" s="23">
        <v>0.57135632369625478</v>
      </c>
      <c r="R5" s="23">
        <v>0.54603023310177479</v>
      </c>
      <c r="S5" s="23">
        <v>0.50731157886629097</v>
      </c>
      <c r="T5" s="23">
        <v>0.35964986941326504</v>
      </c>
      <c r="U5" s="23">
        <v>0.54338368897563849</v>
      </c>
      <c r="V5" s="23">
        <v>9.8472678079198378E-2</v>
      </c>
      <c r="W5" s="23">
        <v>0.1556477915494105</v>
      </c>
      <c r="X5" s="23">
        <v>0.18943201817761687</v>
      </c>
      <c r="Y5" s="23">
        <v>0.18448198895484738</v>
      </c>
      <c r="Z5" s="27">
        <v>0.17163395336149978</v>
      </c>
    </row>
    <row r="6" spans="1:26">
      <c r="A6" s="22" t="s">
        <v>560</v>
      </c>
      <c r="B6" s="23">
        <v>0.37497355010705979</v>
      </c>
      <c r="C6" s="23">
        <v>0.3237294453880678</v>
      </c>
      <c r="D6" s="23">
        <v>0.99999999999999989</v>
      </c>
      <c r="E6" s="23">
        <v>0.21448002996882193</v>
      </c>
      <c r="F6" s="23">
        <v>0.24318963766358559</v>
      </c>
      <c r="G6" s="23">
        <v>0.27241690623005338</v>
      </c>
      <c r="H6" s="23">
        <v>0.14648272479539959</v>
      </c>
      <c r="I6" s="23">
        <v>0.10921654846025976</v>
      </c>
      <c r="J6" s="23">
        <v>0.34828559822935456</v>
      </c>
      <c r="K6" s="23">
        <v>0.230333125747712</v>
      </c>
      <c r="L6" s="23">
        <v>0.31453965774127823</v>
      </c>
      <c r="M6" s="23">
        <v>0.3261808979896581</v>
      </c>
      <c r="N6" s="23">
        <v>0.24741622514832284</v>
      </c>
      <c r="O6" s="23">
        <v>0.26837535434871129</v>
      </c>
      <c r="P6" s="23">
        <v>0.18336150792786199</v>
      </c>
      <c r="Q6" s="23">
        <v>0.26668274070681269</v>
      </c>
      <c r="R6" s="23">
        <v>0.25347945181112375</v>
      </c>
      <c r="S6" s="23">
        <v>0.32791653686733496</v>
      </c>
      <c r="T6" s="23">
        <v>0.19029768367565011</v>
      </c>
      <c r="U6" s="23">
        <v>0.32442659986550237</v>
      </c>
      <c r="V6" s="23">
        <v>6.3145420220895768E-2</v>
      </c>
      <c r="W6" s="23">
        <v>0.10218725495896432</v>
      </c>
      <c r="X6" s="23">
        <v>0.21122078471843994</v>
      </c>
      <c r="Y6" s="23">
        <v>0.12774129903176484</v>
      </c>
      <c r="Z6" s="27">
        <v>6.5573587487048571E-2</v>
      </c>
    </row>
    <row r="7" spans="1:26">
      <c r="A7" s="22" t="s">
        <v>561</v>
      </c>
      <c r="B7" s="23">
        <v>0.7704383195188298</v>
      </c>
      <c r="C7" s="23">
        <v>0.52529772551957521</v>
      </c>
      <c r="D7" s="23">
        <v>0.21448002996882193</v>
      </c>
      <c r="E7" s="23">
        <v>1</v>
      </c>
      <c r="F7" s="23">
        <v>0.66449521972619674</v>
      </c>
      <c r="G7" s="23">
        <v>0.49120833450081886</v>
      </c>
      <c r="H7" s="23">
        <v>0.21070795108786008</v>
      </c>
      <c r="I7" s="23">
        <v>0.21959764527302056</v>
      </c>
      <c r="J7" s="23">
        <v>0.60612440629842124</v>
      </c>
      <c r="K7" s="23">
        <v>0.53315072336034353</v>
      </c>
      <c r="L7" s="23">
        <v>0.51114317972938117</v>
      </c>
      <c r="M7" s="23">
        <v>0.62539607483447246</v>
      </c>
      <c r="N7" s="23">
        <v>0.36129458093706385</v>
      </c>
      <c r="O7" s="23">
        <v>0.68591731898149577</v>
      </c>
      <c r="P7" s="23">
        <v>0.4788345779359956</v>
      </c>
      <c r="Q7" s="23">
        <v>0.59652449020027076</v>
      </c>
      <c r="R7" s="23">
        <v>0.61381647416174334</v>
      </c>
      <c r="S7" s="23">
        <v>0.59230899421595917</v>
      </c>
      <c r="T7" s="23">
        <v>0.35178640526344135</v>
      </c>
      <c r="U7" s="23">
        <v>0.54916844213741967</v>
      </c>
      <c r="V7" s="23">
        <v>5.006981515456338E-2</v>
      </c>
      <c r="W7" s="23">
        <v>0.15494370735492344</v>
      </c>
      <c r="X7" s="23">
        <v>-3.5336835009159927E-4</v>
      </c>
      <c r="Y7" s="23">
        <v>0.10153399220396642</v>
      </c>
      <c r="Z7" s="27">
        <v>9.9457062837517901E-2</v>
      </c>
    </row>
    <row r="8" spans="1:26">
      <c r="A8" s="22" t="s">
        <v>562</v>
      </c>
      <c r="B8" s="23">
        <v>0.79782358944758436</v>
      </c>
      <c r="C8" s="23">
        <v>0.51247247338647184</v>
      </c>
      <c r="D8" s="23">
        <v>0.24318963766358559</v>
      </c>
      <c r="E8" s="23">
        <v>0.66449521972619674</v>
      </c>
      <c r="F8" s="23">
        <v>0.99999999999999989</v>
      </c>
      <c r="G8" s="23">
        <v>0.46668805118043705</v>
      </c>
      <c r="H8" s="23">
        <v>0.15548093996054077</v>
      </c>
      <c r="I8" s="23">
        <v>0.23125616533965732</v>
      </c>
      <c r="J8" s="23">
        <v>0.59362304198015403</v>
      </c>
      <c r="K8" s="23">
        <v>0.51155845323626259</v>
      </c>
      <c r="L8" s="23">
        <v>0.55334062864572675</v>
      </c>
      <c r="M8" s="23">
        <v>0.62957655100422005</v>
      </c>
      <c r="N8" s="23">
        <v>0.3091322156360275</v>
      </c>
      <c r="O8" s="23">
        <v>0.73172861634601427</v>
      </c>
      <c r="P8" s="23">
        <v>0.5316353373566598</v>
      </c>
      <c r="Q8" s="23">
        <v>0.63499893603623137</v>
      </c>
      <c r="R8" s="23">
        <v>0.66674048262201269</v>
      </c>
      <c r="S8" s="23">
        <v>0.62442117743747227</v>
      </c>
      <c r="T8" s="23">
        <v>0.37092693927277826</v>
      </c>
      <c r="U8" s="23">
        <v>0.48564877320108246</v>
      </c>
      <c r="V8" s="23">
        <v>0.15051290412537122</v>
      </c>
      <c r="W8" s="23">
        <v>0.19816586914319667</v>
      </c>
      <c r="X8" s="23">
        <v>0.1710017629976493</v>
      </c>
      <c r="Y8" s="23">
        <v>0.25470931865464191</v>
      </c>
      <c r="Z8" s="27">
        <v>0.17087437030279892</v>
      </c>
    </row>
    <row r="9" spans="1:26">
      <c r="A9" s="22" t="s">
        <v>563</v>
      </c>
      <c r="B9" s="23">
        <v>0.55747961788769895</v>
      </c>
      <c r="C9" s="23">
        <v>0.37641638079069129</v>
      </c>
      <c r="D9" s="23">
        <v>0.27241690623005338</v>
      </c>
      <c r="E9" s="23">
        <v>0.49120833450081886</v>
      </c>
      <c r="F9" s="23">
        <v>0.46668805118043705</v>
      </c>
      <c r="G9" s="23">
        <v>1</v>
      </c>
      <c r="H9" s="23">
        <v>0.32988492636123495</v>
      </c>
      <c r="I9" s="23">
        <v>0.28540404507826334</v>
      </c>
      <c r="J9" s="23">
        <v>0.5058464169788327</v>
      </c>
      <c r="K9" s="23">
        <v>0.46207325614221229</v>
      </c>
      <c r="L9" s="23">
        <v>0.35860258607772111</v>
      </c>
      <c r="M9" s="23">
        <v>0.46725476073144928</v>
      </c>
      <c r="N9" s="23">
        <v>0.47144516352209831</v>
      </c>
      <c r="O9" s="23">
        <v>0.40344600301543254</v>
      </c>
      <c r="P9" s="23">
        <v>0.35849729537304026</v>
      </c>
      <c r="Q9" s="23">
        <v>0.49081926414830462</v>
      </c>
      <c r="R9" s="23">
        <v>0.38685154243675945</v>
      </c>
      <c r="S9" s="23">
        <v>0.56926452690318885</v>
      </c>
      <c r="T9" s="23">
        <v>0.29251539035171886</v>
      </c>
      <c r="U9" s="23">
        <v>0.39075908347267146</v>
      </c>
      <c r="V9" s="23">
        <v>0.10564408814164643</v>
      </c>
      <c r="W9" s="23">
        <v>0.12470100376904153</v>
      </c>
      <c r="X9" s="23">
        <v>6.9100001642567258E-2</v>
      </c>
      <c r="Y9" s="23">
        <v>0.1873157527881622</v>
      </c>
      <c r="Z9" s="27">
        <v>6.0491033326858963E-2</v>
      </c>
    </row>
    <row r="10" spans="1:26">
      <c r="A10" s="22" t="s">
        <v>564</v>
      </c>
      <c r="B10" s="23">
        <v>0.25052831938686249</v>
      </c>
      <c r="C10" s="23">
        <v>0.25169383134090445</v>
      </c>
      <c r="D10" s="23">
        <v>0.14648272479539959</v>
      </c>
      <c r="E10" s="23">
        <v>0.21070795108786008</v>
      </c>
      <c r="F10" s="23">
        <v>0.15548093996054077</v>
      </c>
      <c r="G10" s="23">
        <v>0.32988492636123495</v>
      </c>
      <c r="H10" s="23">
        <v>1</v>
      </c>
      <c r="I10" s="23">
        <v>0.2474462432292783</v>
      </c>
      <c r="J10" s="23">
        <v>0.2155363360425597</v>
      </c>
      <c r="K10" s="23">
        <v>0.30706574058356872</v>
      </c>
      <c r="L10" s="23">
        <v>0.16194410761380121</v>
      </c>
      <c r="M10" s="23">
        <v>0.27499607897356787</v>
      </c>
      <c r="N10" s="23">
        <v>0.35455698331744273</v>
      </c>
      <c r="O10" s="23">
        <v>0.11018885946054864</v>
      </c>
      <c r="P10" s="23">
        <v>0.21951179934811321</v>
      </c>
      <c r="Q10" s="23">
        <v>0.27418650313039933</v>
      </c>
      <c r="R10" s="23">
        <v>0.13421777346422273</v>
      </c>
      <c r="S10" s="23">
        <v>0.28447226682568355</v>
      </c>
      <c r="T10" s="23">
        <v>0.20553097581407995</v>
      </c>
      <c r="U10" s="23">
        <v>0.304212963746959</v>
      </c>
      <c r="V10" s="23">
        <v>3.8168831039567523E-2</v>
      </c>
      <c r="W10" s="23">
        <v>-1.1815342949423858E-2</v>
      </c>
      <c r="X10" s="23">
        <v>-1.2213274480942402E-2</v>
      </c>
      <c r="Y10" s="23">
        <v>7.4924609000668621E-2</v>
      </c>
      <c r="Z10" s="27">
        <v>1.6866970418090224E-2</v>
      </c>
    </row>
    <row r="11" spans="1:26">
      <c r="A11" s="22" t="s">
        <v>565</v>
      </c>
      <c r="B11" s="23">
        <v>0.35041195779381279</v>
      </c>
      <c r="C11" s="23">
        <v>0.28524447885052806</v>
      </c>
      <c r="D11" s="23">
        <v>0.10921654846025976</v>
      </c>
      <c r="E11" s="23">
        <v>0.21959764527302056</v>
      </c>
      <c r="F11" s="23">
        <v>0.23125616533965732</v>
      </c>
      <c r="G11" s="23">
        <v>0.28540404507826334</v>
      </c>
      <c r="H11" s="23">
        <v>0.2474462432292783</v>
      </c>
      <c r="I11" s="23">
        <v>0.99999999999999978</v>
      </c>
      <c r="J11" s="23">
        <v>0.26149936705044913</v>
      </c>
      <c r="K11" s="23">
        <v>0.36116973207883707</v>
      </c>
      <c r="L11" s="23">
        <v>0.182983172745176</v>
      </c>
      <c r="M11" s="23">
        <v>0.2713074203871142</v>
      </c>
      <c r="N11" s="23">
        <v>0.33905204474250134</v>
      </c>
      <c r="O11" s="23">
        <v>0.28437682073706588</v>
      </c>
      <c r="P11" s="23">
        <v>0.24495246972100912</v>
      </c>
      <c r="Q11" s="23">
        <v>0.34248587015448212</v>
      </c>
      <c r="R11" s="23">
        <v>0.27379817459295563</v>
      </c>
      <c r="S11" s="23">
        <v>0.26071450788832751</v>
      </c>
      <c r="T11" s="23">
        <v>0.23684301669393185</v>
      </c>
      <c r="U11" s="23">
        <v>0.29835168024821923</v>
      </c>
      <c r="V11" s="23">
        <v>0.11680808639574237</v>
      </c>
      <c r="W11" s="23">
        <v>7.3843590331475265E-2</v>
      </c>
      <c r="X11" s="23">
        <v>0.12465519324029177</v>
      </c>
      <c r="Y11" s="23">
        <v>0.14327627513403918</v>
      </c>
      <c r="Z11" s="27">
        <v>8.5906123437510779E-2</v>
      </c>
    </row>
    <row r="12" spans="1:26">
      <c r="A12" s="22" t="s">
        <v>566</v>
      </c>
      <c r="B12" s="23">
        <v>0.75180288560136377</v>
      </c>
      <c r="C12" s="23">
        <v>0.56480818166675695</v>
      </c>
      <c r="D12" s="23">
        <v>0.34828559822935456</v>
      </c>
      <c r="E12" s="23">
        <v>0.60612440629842124</v>
      </c>
      <c r="F12" s="23">
        <v>0.59362304198015403</v>
      </c>
      <c r="G12" s="23">
        <v>0.5058464169788327</v>
      </c>
      <c r="H12" s="23">
        <v>0.2155363360425597</v>
      </c>
      <c r="I12" s="23">
        <v>0.26149936705044913</v>
      </c>
      <c r="J12" s="23">
        <v>1.0000000000000002</v>
      </c>
      <c r="K12" s="23">
        <v>0.51767239066680537</v>
      </c>
      <c r="L12" s="23">
        <v>0.5642963366926167</v>
      </c>
      <c r="M12" s="23">
        <v>0.574463641375488</v>
      </c>
      <c r="N12" s="23">
        <v>0.45820420718933924</v>
      </c>
      <c r="O12" s="23">
        <v>0.59065699323314624</v>
      </c>
      <c r="P12" s="23">
        <v>0.52080099625094389</v>
      </c>
      <c r="Q12" s="23">
        <v>0.55428534899362536</v>
      </c>
      <c r="R12" s="23">
        <v>0.59287998860770696</v>
      </c>
      <c r="S12" s="23">
        <v>0.5970778341637889</v>
      </c>
      <c r="T12" s="23">
        <v>0.39263740272745012</v>
      </c>
      <c r="U12" s="23">
        <v>0.53029480434313048</v>
      </c>
      <c r="V12" s="23">
        <v>0.1340961577063382</v>
      </c>
      <c r="W12" s="23">
        <v>0.24116314787285928</v>
      </c>
      <c r="X12" s="23">
        <v>0.19113470687955209</v>
      </c>
      <c r="Y12" s="23">
        <v>0.13959426547264581</v>
      </c>
      <c r="Z12" s="27">
        <v>0.12886967629133447</v>
      </c>
    </row>
    <row r="13" spans="1:26">
      <c r="A13" s="22" t="s">
        <v>567</v>
      </c>
      <c r="B13" s="23">
        <v>0.63675178885971329</v>
      </c>
      <c r="C13" s="23">
        <v>0.48250007047988364</v>
      </c>
      <c r="D13" s="23">
        <v>0.230333125747712</v>
      </c>
      <c r="E13" s="23">
        <v>0.53315072336034353</v>
      </c>
      <c r="F13" s="23">
        <v>0.51155845323626259</v>
      </c>
      <c r="G13" s="23">
        <v>0.46207325614221229</v>
      </c>
      <c r="H13" s="23">
        <v>0.30706574058356872</v>
      </c>
      <c r="I13" s="23">
        <v>0.36116973207883707</v>
      </c>
      <c r="J13" s="23">
        <v>0.51767239066680537</v>
      </c>
      <c r="K13" s="23">
        <v>1.0000000000000002</v>
      </c>
      <c r="L13" s="23">
        <v>0.46681023791222515</v>
      </c>
      <c r="M13" s="23">
        <v>0.55645161183506375</v>
      </c>
      <c r="N13" s="23">
        <v>0.46342857229706924</v>
      </c>
      <c r="O13" s="23">
        <v>0.43570019555918932</v>
      </c>
      <c r="P13" s="23">
        <v>0.49039415660123087</v>
      </c>
      <c r="Q13" s="23">
        <v>0.52161146388287905</v>
      </c>
      <c r="R13" s="23">
        <v>0.4864380667345326</v>
      </c>
      <c r="S13" s="23">
        <v>0.56846773349560653</v>
      </c>
      <c r="T13" s="23">
        <v>0.32423699709893511</v>
      </c>
      <c r="U13" s="23">
        <v>0.56048012276804016</v>
      </c>
      <c r="V13" s="23">
        <v>-1.6499855248695811E-2</v>
      </c>
      <c r="W13" s="23">
        <v>8.9270418501810417E-2</v>
      </c>
      <c r="X13" s="23">
        <v>7.7018109969004558E-2</v>
      </c>
      <c r="Y13" s="23">
        <v>5.9272722064593809E-2</v>
      </c>
      <c r="Z13" s="27">
        <v>7.319774651979577E-2</v>
      </c>
    </row>
    <row r="14" spans="1:26">
      <c r="A14" s="22" t="s">
        <v>568</v>
      </c>
      <c r="B14" s="23">
        <v>0.75056621762462861</v>
      </c>
      <c r="C14" s="23">
        <v>0.43929225567214847</v>
      </c>
      <c r="D14" s="23">
        <v>0.31453965774127823</v>
      </c>
      <c r="E14" s="23">
        <v>0.51114317972938117</v>
      </c>
      <c r="F14" s="23">
        <v>0.55334062864572675</v>
      </c>
      <c r="G14" s="23">
        <v>0.35860258607772111</v>
      </c>
      <c r="H14" s="23">
        <v>0.16194410761380121</v>
      </c>
      <c r="I14" s="23">
        <v>0.182983172745176</v>
      </c>
      <c r="J14" s="23">
        <v>0.5642963366926167</v>
      </c>
      <c r="K14" s="23">
        <v>0.46681023791222515</v>
      </c>
      <c r="L14" s="23">
        <v>1</v>
      </c>
      <c r="M14" s="23">
        <v>0.63863273208948046</v>
      </c>
      <c r="N14" s="23">
        <v>0.27505871646901237</v>
      </c>
      <c r="O14" s="23">
        <v>0.54435490484188265</v>
      </c>
      <c r="P14" s="23">
        <v>0.49525438840310643</v>
      </c>
      <c r="Q14" s="23">
        <v>0.59584954644523513</v>
      </c>
      <c r="R14" s="23">
        <v>0.59633193979614418</v>
      </c>
      <c r="S14" s="23">
        <v>0.4912680687561663</v>
      </c>
      <c r="T14" s="23">
        <v>0.33392974527388347</v>
      </c>
      <c r="U14" s="23">
        <v>0.53167959902046891</v>
      </c>
      <c r="V14" s="23">
        <v>0.13795915597583969</v>
      </c>
      <c r="W14" s="23">
        <v>0.2374563217515066</v>
      </c>
      <c r="X14" s="23">
        <v>0.17975573476830292</v>
      </c>
      <c r="Y14" s="23">
        <v>0.1391272191933676</v>
      </c>
      <c r="Z14" s="27">
        <v>-1.1035194919398304E-4</v>
      </c>
    </row>
    <row r="15" spans="1:26">
      <c r="A15" s="22" t="s">
        <v>569</v>
      </c>
      <c r="B15" s="23">
        <v>0.80217651905592124</v>
      </c>
      <c r="C15" s="23">
        <v>0.5573493538255283</v>
      </c>
      <c r="D15" s="23">
        <v>0.3261808979896581</v>
      </c>
      <c r="E15" s="23">
        <v>0.62539607483447246</v>
      </c>
      <c r="F15" s="23">
        <v>0.62957655100422005</v>
      </c>
      <c r="G15" s="23">
        <v>0.46725476073144928</v>
      </c>
      <c r="H15" s="23">
        <v>0.27499607897356787</v>
      </c>
      <c r="I15" s="23">
        <v>0.2713074203871142</v>
      </c>
      <c r="J15" s="23">
        <v>0.574463641375488</v>
      </c>
      <c r="K15" s="23">
        <v>0.55645161183506375</v>
      </c>
      <c r="L15" s="23">
        <v>0.63863273208948046</v>
      </c>
      <c r="M15" s="23">
        <v>1</v>
      </c>
      <c r="N15" s="23">
        <v>0.36304164712845582</v>
      </c>
      <c r="O15" s="23">
        <v>0.61742327913331352</v>
      </c>
      <c r="P15" s="23">
        <v>0.51254539269871391</v>
      </c>
      <c r="Q15" s="23">
        <v>0.67745278043174462</v>
      </c>
      <c r="R15" s="23">
        <v>0.69868912684472306</v>
      </c>
      <c r="S15" s="23">
        <v>0.60080976311235468</v>
      </c>
      <c r="T15" s="23">
        <v>0.38947316072545357</v>
      </c>
      <c r="U15" s="23">
        <v>0.58151502104779196</v>
      </c>
      <c r="V15" s="23">
        <v>0.16466769637471981</v>
      </c>
      <c r="W15" s="23">
        <v>0.21300454725064469</v>
      </c>
      <c r="X15" s="23">
        <v>0.15553618646593348</v>
      </c>
      <c r="Y15" s="23">
        <v>0.20187895182672749</v>
      </c>
      <c r="Z15" s="27">
        <v>0.11791487469722378</v>
      </c>
    </row>
    <row r="16" spans="1:26">
      <c r="A16" s="22" t="s">
        <v>570</v>
      </c>
      <c r="B16" s="23">
        <v>0.47062457475215563</v>
      </c>
      <c r="C16" s="23">
        <v>0.40868488843860479</v>
      </c>
      <c r="D16" s="23">
        <v>0.24741622514832284</v>
      </c>
      <c r="E16" s="23">
        <v>0.36129458093706385</v>
      </c>
      <c r="F16" s="23">
        <v>0.3091322156360275</v>
      </c>
      <c r="G16" s="23">
        <v>0.47144516352209831</v>
      </c>
      <c r="H16" s="23">
        <v>0.35455698331744273</v>
      </c>
      <c r="I16" s="23">
        <v>0.33905204474250134</v>
      </c>
      <c r="J16" s="23">
        <v>0.45820420718933924</v>
      </c>
      <c r="K16" s="23">
        <v>0.46342857229706924</v>
      </c>
      <c r="L16" s="23">
        <v>0.27505871646901237</v>
      </c>
      <c r="M16" s="23">
        <v>0.36304164712845582</v>
      </c>
      <c r="N16" s="24">
        <v>1</v>
      </c>
      <c r="O16" s="24">
        <v>0.33385851976630437</v>
      </c>
      <c r="P16" s="24">
        <v>0.32229735559101813</v>
      </c>
      <c r="Q16" s="24">
        <v>0.37374686680203528</v>
      </c>
      <c r="R16" s="24">
        <v>0.33137879071809079</v>
      </c>
      <c r="S16" s="24">
        <v>0.37172467421003114</v>
      </c>
      <c r="T16" s="24">
        <v>0.2870495618644594</v>
      </c>
      <c r="U16" s="24">
        <v>0.33022872721350682</v>
      </c>
      <c r="V16" s="24">
        <v>9.8442737092098248E-2</v>
      </c>
      <c r="W16" s="24">
        <v>0.10843542840221221</v>
      </c>
      <c r="X16" s="24">
        <v>1.2294811082725544E-2</v>
      </c>
      <c r="Y16" s="24">
        <v>4.4111535162603709E-2</v>
      </c>
      <c r="Z16" s="28">
        <v>9.2392776043467975E-2</v>
      </c>
    </row>
    <row r="17" spans="1:26">
      <c r="A17" s="22" t="s">
        <v>571</v>
      </c>
      <c r="B17" s="23">
        <v>0.84845993014604204</v>
      </c>
      <c r="C17" s="23">
        <v>0.52020155951590041</v>
      </c>
      <c r="D17" s="23">
        <v>0.26837535434871129</v>
      </c>
      <c r="E17" s="23">
        <v>0.68591731898149577</v>
      </c>
      <c r="F17" s="23">
        <v>0.73172861634601427</v>
      </c>
      <c r="G17" s="23">
        <v>0.40344600301543254</v>
      </c>
      <c r="H17" s="23">
        <v>0.11018885946054864</v>
      </c>
      <c r="I17" s="23">
        <v>0.28437682073706588</v>
      </c>
      <c r="J17" s="23">
        <v>0.59065699323314624</v>
      </c>
      <c r="K17" s="23">
        <v>0.43570019555918932</v>
      </c>
      <c r="L17" s="23">
        <v>0.54435490484188265</v>
      </c>
      <c r="M17" s="23">
        <v>0.61742327913331352</v>
      </c>
      <c r="N17" s="24">
        <v>0.33385851976630437</v>
      </c>
      <c r="O17" s="24">
        <v>0.99999999999999978</v>
      </c>
      <c r="P17" s="24">
        <v>0.4962563401094508</v>
      </c>
      <c r="Q17" s="24">
        <v>0.65254280501902229</v>
      </c>
      <c r="R17" s="24">
        <v>0.73960491214638113</v>
      </c>
      <c r="S17" s="24">
        <v>0.55987109689277836</v>
      </c>
      <c r="T17" s="24">
        <v>0.40814041145427027</v>
      </c>
      <c r="U17" s="24">
        <v>0.49585145329104774</v>
      </c>
      <c r="V17" s="24">
        <v>0.13524568620376393</v>
      </c>
      <c r="W17" s="24">
        <v>0.17383345637399525</v>
      </c>
      <c r="X17" s="24">
        <v>0.13318427602946359</v>
      </c>
      <c r="Y17" s="24">
        <v>0.20558500561648313</v>
      </c>
      <c r="Z17" s="28">
        <v>0.16386693510538147</v>
      </c>
    </row>
    <row r="18" spans="1:26">
      <c r="A18" s="22" t="s">
        <v>572</v>
      </c>
      <c r="B18" s="23">
        <v>0.64703050750918933</v>
      </c>
      <c r="C18" s="23">
        <v>0.48144691248348898</v>
      </c>
      <c r="D18" s="23">
        <v>0.18336150792786199</v>
      </c>
      <c r="E18" s="23">
        <v>0.4788345779359956</v>
      </c>
      <c r="F18" s="23">
        <v>0.5316353373566598</v>
      </c>
      <c r="G18" s="23">
        <v>0.35849729537304026</v>
      </c>
      <c r="H18" s="23">
        <v>0.21951179934811321</v>
      </c>
      <c r="I18" s="23">
        <v>0.24495246972100912</v>
      </c>
      <c r="J18" s="23">
        <v>0.52080099625094389</v>
      </c>
      <c r="K18" s="23">
        <v>0.49039415660123087</v>
      </c>
      <c r="L18" s="23">
        <v>0.49525438840310643</v>
      </c>
      <c r="M18" s="23">
        <v>0.51254539269871391</v>
      </c>
      <c r="N18" s="24">
        <v>0.32229735559101813</v>
      </c>
      <c r="O18" s="24">
        <v>0.4962563401094508</v>
      </c>
      <c r="P18" s="23">
        <v>0.99999999999999989</v>
      </c>
      <c r="Q18" s="23">
        <v>0.54703537301481664</v>
      </c>
      <c r="R18" s="23">
        <v>0.57354557291817398</v>
      </c>
      <c r="S18" s="23">
        <v>0.42292891252248693</v>
      </c>
      <c r="T18" s="23">
        <v>0.2830897386370248</v>
      </c>
      <c r="U18" s="23">
        <v>0.52413019621610779</v>
      </c>
      <c r="V18" s="23">
        <v>0.11833349002274</v>
      </c>
      <c r="W18" s="23">
        <v>0.13309127628052742</v>
      </c>
      <c r="X18" s="23">
        <v>0.15312259817283685</v>
      </c>
      <c r="Y18" s="23">
        <v>0.15401372652916359</v>
      </c>
      <c r="Z18" s="27">
        <v>3.6269517106629207E-2</v>
      </c>
    </row>
    <row r="19" spans="1:26">
      <c r="A19" s="22" t="s">
        <v>573</v>
      </c>
      <c r="B19" s="23">
        <v>0.80786319899277259</v>
      </c>
      <c r="C19" s="23">
        <v>0.57135632369625478</v>
      </c>
      <c r="D19" s="23">
        <v>0.26668274070681269</v>
      </c>
      <c r="E19" s="23">
        <v>0.59652449020027076</v>
      </c>
      <c r="F19" s="23">
        <v>0.63499893603623137</v>
      </c>
      <c r="G19" s="23">
        <v>0.49081926414830462</v>
      </c>
      <c r="H19" s="23">
        <v>0.27418650313039933</v>
      </c>
      <c r="I19" s="23">
        <v>0.34248587015448212</v>
      </c>
      <c r="J19" s="23">
        <v>0.55428534899362536</v>
      </c>
      <c r="K19" s="23">
        <v>0.52161146388287905</v>
      </c>
      <c r="L19" s="23">
        <v>0.59584954644523513</v>
      </c>
      <c r="M19" s="23">
        <v>0.67745278043174462</v>
      </c>
      <c r="N19" s="24">
        <v>0.37374686680203528</v>
      </c>
      <c r="O19" s="24">
        <v>0.65254280501902229</v>
      </c>
      <c r="P19" s="23">
        <v>0.54703537301481664</v>
      </c>
      <c r="Q19" s="23">
        <v>0.99999999999999978</v>
      </c>
      <c r="R19" s="23">
        <v>0.6453895979619183</v>
      </c>
      <c r="S19" s="23">
        <v>0.5627580610615448</v>
      </c>
      <c r="T19" s="23">
        <v>0.43894700423545868</v>
      </c>
      <c r="U19" s="23">
        <v>0.57526136220990509</v>
      </c>
      <c r="V19" s="23">
        <v>7.0580222800985498E-2</v>
      </c>
      <c r="W19" s="23">
        <v>0.13215783897964414</v>
      </c>
      <c r="X19" s="23">
        <v>9.7218301693583503E-2</v>
      </c>
      <c r="Y19" s="23">
        <v>0.18923563213056258</v>
      </c>
      <c r="Z19" s="27">
        <v>8.6249562466593183E-2</v>
      </c>
    </row>
    <row r="20" spans="1:26">
      <c r="A20" s="22" t="s">
        <v>574</v>
      </c>
      <c r="B20" s="23">
        <v>0.85282156410096799</v>
      </c>
      <c r="C20" s="23">
        <v>0.54603023310177479</v>
      </c>
      <c r="D20" s="23">
        <v>0.25347945181112375</v>
      </c>
      <c r="E20" s="23">
        <v>0.61381647416174334</v>
      </c>
      <c r="F20" s="23">
        <v>0.66674048262201269</v>
      </c>
      <c r="G20" s="23">
        <v>0.38685154243675945</v>
      </c>
      <c r="H20" s="23">
        <v>0.13421777346422273</v>
      </c>
      <c r="I20" s="23">
        <v>0.27379817459295563</v>
      </c>
      <c r="J20" s="23">
        <v>0.59287998860770696</v>
      </c>
      <c r="K20" s="23">
        <v>0.4864380667345326</v>
      </c>
      <c r="L20" s="23">
        <v>0.59633193979614418</v>
      </c>
      <c r="M20" s="23">
        <v>0.69868912684472306</v>
      </c>
      <c r="N20" s="24">
        <v>0.33137879071809079</v>
      </c>
      <c r="O20" s="24">
        <v>0.73960491214638113</v>
      </c>
      <c r="P20" s="23">
        <v>0.57354557291817398</v>
      </c>
      <c r="Q20" s="23">
        <v>0.6453895979619183</v>
      </c>
      <c r="R20" s="23">
        <v>1</v>
      </c>
      <c r="S20" s="23">
        <v>0.5469126282191995</v>
      </c>
      <c r="T20" s="23">
        <v>0.36400789965717184</v>
      </c>
      <c r="U20" s="23">
        <v>0.51531798098190051</v>
      </c>
      <c r="V20" s="23">
        <v>0.12549119973657916</v>
      </c>
      <c r="W20" s="23">
        <v>0.20167553703677016</v>
      </c>
      <c r="X20" s="23">
        <v>0.13361689738013077</v>
      </c>
      <c r="Y20" s="23">
        <v>0.17320828067796806</v>
      </c>
      <c r="Z20" s="27">
        <v>0.11910583795849458</v>
      </c>
    </row>
    <row r="21" spans="1:26">
      <c r="A21" s="22" t="s">
        <v>575</v>
      </c>
      <c r="B21" s="23">
        <v>0.69473971542705892</v>
      </c>
      <c r="C21" s="23">
        <v>0.50731157886629097</v>
      </c>
      <c r="D21" s="23">
        <v>0.32791653686733496</v>
      </c>
      <c r="E21" s="23">
        <v>0.59230899421595917</v>
      </c>
      <c r="F21" s="23">
        <v>0.62442117743747227</v>
      </c>
      <c r="G21" s="23">
        <v>0.56926452690318885</v>
      </c>
      <c r="H21" s="23">
        <v>0.28447226682568355</v>
      </c>
      <c r="I21" s="23">
        <v>0.26071450788832751</v>
      </c>
      <c r="J21" s="23">
        <v>0.5970778341637889</v>
      </c>
      <c r="K21" s="23">
        <v>0.56846773349560653</v>
      </c>
      <c r="L21" s="23">
        <v>0.4912680687561663</v>
      </c>
      <c r="M21" s="23">
        <v>0.60080976311235468</v>
      </c>
      <c r="N21" s="24">
        <v>0.37172467421003114</v>
      </c>
      <c r="O21" s="24">
        <v>0.55987109689277836</v>
      </c>
      <c r="P21" s="23">
        <v>0.42292891252248693</v>
      </c>
      <c r="Q21" s="23">
        <v>0.5627580610615448</v>
      </c>
      <c r="R21" s="23">
        <v>0.5469126282191995</v>
      </c>
      <c r="S21" s="23">
        <v>1</v>
      </c>
      <c r="T21" s="23">
        <v>0.39928155129634252</v>
      </c>
      <c r="U21" s="23">
        <v>0.48328641177208037</v>
      </c>
      <c r="V21" s="23">
        <v>2.9714131366744535E-2</v>
      </c>
      <c r="W21" s="23">
        <v>8.0568583359041324E-2</v>
      </c>
      <c r="X21" s="23">
        <v>8.9586605902894287E-2</v>
      </c>
      <c r="Y21" s="23">
        <v>0.12227880836408146</v>
      </c>
      <c r="Z21" s="27">
        <v>0.1207866778923173</v>
      </c>
    </row>
    <row r="22" spans="1:26">
      <c r="A22" s="22" t="s">
        <v>576</v>
      </c>
      <c r="B22" s="23">
        <v>0.51241992112118595</v>
      </c>
      <c r="C22" s="23">
        <v>0.35964986941326504</v>
      </c>
      <c r="D22" s="23">
        <v>0.19029768367565011</v>
      </c>
      <c r="E22" s="23">
        <v>0.35178640526344135</v>
      </c>
      <c r="F22" s="23">
        <v>0.37092693927277826</v>
      </c>
      <c r="G22" s="23">
        <v>0.29251539035171886</v>
      </c>
      <c r="H22" s="23">
        <v>0.20553097581407995</v>
      </c>
      <c r="I22" s="23">
        <v>0.23684301669393185</v>
      </c>
      <c r="J22" s="23">
        <v>0.39263740272745012</v>
      </c>
      <c r="K22" s="23">
        <v>0.32423699709893511</v>
      </c>
      <c r="L22" s="23">
        <v>0.33392974527388347</v>
      </c>
      <c r="M22" s="23">
        <v>0.38947316072545357</v>
      </c>
      <c r="N22" s="24">
        <v>0.2870495618644594</v>
      </c>
      <c r="O22" s="24">
        <v>0.40814041145427027</v>
      </c>
      <c r="P22" s="23">
        <v>0.2830897386370248</v>
      </c>
      <c r="Q22" s="23">
        <v>0.43894700423545868</v>
      </c>
      <c r="R22" s="23">
        <v>0.36400789965717184</v>
      </c>
      <c r="S22" s="23">
        <v>0.39928155129634252</v>
      </c>
      <c r="T22" s="23">
        <v>1</v>
      </c>
      <c r="U22" s="23">
        <v>0.31874233642190852</v>
      </c>
      <c r="V22" s="23">
        <v>-1.2523512707727944E-2</v>
      </c>
      <c r="W22" s="23">
        <v>4.0496418052175858E-3</v>
      </c>
      <c r="X22" s="23">
        <v>5.2088548231516082E-2</v>
      </c>
      <c r="Y22" s="23">
        <v>0.13596711953901908</v>
      </c>
      <c r="Z22" s="27">
        <v>9.8948538316937628E-3</v>
      </c>
    </row>
    <row r="23" spans="1:26">
      <c r="A23" s="22" t="s">
        <v>577</v>
      </c>
      <c r="B23" s="23">
        <v>0.67212206378403172</v>
      </c>
      <c r="C23" s="23">
        <v>0.54338368897563849</v>
      </c>
      <c r="D23" s="23">
        <v>0.32442659986550237</v>
      </c>
      <c r="E23" s="23">
        <v>0.54916844213741967</v>
      </c>
      <c r="F23" s="23">
        <v>0.48564877320108246</v>
      </c>
      <c r="G23" s="23">
        <v>0.39075908347267146</v>
      </c>
      <c r="H23" s="23">
        <v>0.304212963746959</v>
      </c>
      <c r="I23" s="23">
        <v>0.29835168024821923</v>
      </c>
      <c r="J23" s="23">
        <v>0.53029480434313048</v>
      </c>
      <c r="K23" s="23">
        <v>0.56048012276804016</v>
      </c>
      <c r="L23" s="23">
        <v>0.53167959902046891</v>
      </c>
      <c r="M23" s="23">
        <v>0.58151502104779196</v>
      </c>
      <c r="N23" s="24">
        <v>0.33022872721350682</v>
      </c>
      <c r="O23" s="24">
        <v>0.49585145329104774</v>
      </c>
      <c r="P23" s="23">
        <v>0.52413019621610779</v>
      </c>
      <c r="Q23" s="23">
        <v>0.57526136220990509</v>
      </c>
      <c r="R23" s="23">
        <v>0.51531798098190051</v>
      </c>
      <c r="S23" s="23">
        <v>0.48328641177208037</v>
      </c>
      <c r="T23" s="23">
        <v>0.31874233642190852</v>
      </c>
      <c r="U23" s="23">
        <v>0.99999999999999989</v>
      </c>
      <c r="V23" s="23">
        <v>7.6597394766881322E-2</v>
      </c>
      <c r="W23" s="23">
        <v>0.17451826266005718</v>
      </c>
      <c r="X23" s="23">
        <v>0.16321173019003235</v>
      </c>
      <c r="Y23" s="23">
        <v>0.14966388446889853</v>
      </c>
      <c r="Z23" s="27">
        <v>9.5077510464275664E-2</v>
      </c>
    </row>
    <row r="24" spans="1:26">
      <c r="A24" s="22" t="s">
        <v>578</v>
      </c>
      <c r="B24" s="23">
        <v>0.13138020104997994</v>
      </c>
      <c r="C24" s="23">
        <v>9.8472678079198378E-2</v>
      </c>
      <c r="D24" s="23">
        <v>6.3145420220895768E-2</v>
      </c>
      <c r="E24" s="23">
        <v>5.006981515456338E-2</v>
      </c>
      <c r="F24" s="23">
        <v>0.15051290412537122</v>
      </c>
      <c r="G24" s="23">
        <v>0.10564408814164643</v>
      </c>
      <c r="H24" s="23">
        <v>3.8168831039567523E-2</v>
      </c>
      <c r="I24" s="23">
        <v>0.11680808639574237</v>
      </c>
      <c r="J24" s="23">
        <v>0.1340961577063382</v>
      </c>
      <c r="K24" s="23">
        <v>-1.6499855248695811E-2</v>
      </c>
      <c r="L24" s="23">
        <v>0.13795915597583969</v>
      </c>
      <c r="M24" s="23">
        <v>0.16466769637471981</v>
      </c>
      <c r="N24" s="24">
        <v>9.8442737092098248E-2</v>
      </c>
      <c r="O24" s="24">
        <v>0.13524568620376393</v>
      </c>
      <c r="P24" s="23">
        <v>0.11833349002274</v>
      </c>
      <c r="Q24" s="23">
        <v>7.0580222800985498E-2</v>
      </c>
      <c r="R24" s="23">
        <v>0.12549119973657916</v>
      </c>
      <c r="S24" s="23">
        <v>2.9714131366744535E-2</v>
      </c>
      <c r="T24" s="23">
        <v>-1.2523512707727944E-2</v>
      </c>
      <c r="U24" s="23">
        <v>7.6597394766881322E-2</v>
      </c>
      <c r="V24" s="23">
        <v>0.99999999999999989</v>
      </c>
      <c r="W24" s="23">
        <v>0.59494150735663609</v>
      </c>
      <c r="X24" s="23">
        <v>0.51404155801890083</v>
      </c>
      <c r="Y24" s="23">
        <v>0.50640512514078051</v>
      </c>
      <c r="Z24" s="27">
        <v>0.41494903718231824</v>
      </c>
    </row>
    <row r="25" spans="1:26">
      <c r="A25" s="22" t="s">
        <v>579</v>
      </c>
      <c r="B25" s="23">
        <v>0.22706211544382648</v>
      </c>
      <c r="C25" s="23">
        <v>0.1556477915494105</v>
      </c>
      <c r="D25" s="23">
        <v>0.10218725495896432</v>
      </c>
      <c r="E25" s="23">
        <v>0.15494370735492344</v>
      </c>
      <c r="F25" s="23">
        <v>0.19816586914319667</v>
      </c>
      <c r="G25" s="23">
        <v>0.12470100376904153</v>
      </c>
      <c r="H25" s="23">
        <v>-1.1815342949423858E-2</v>
      </c>
      <c r="I25" s="23">
        <v>7.3843590331475265E-2</v>
      </c>
      <c r="J25" s="23">
        <v>0.24116314787285928</v>
      </c>
      <c r="K25" s="23">
        <v>8.9270418501810417E-2</v>
      </c>
      <c r="L25" s="23">
        <v>0.2374563217515066</v>
      </c>
      <c r="M25" s="23">
        <v>0.21300454725064469</v>
      </c>
      <c r="N25" s="24">
        <v>0.10843542840221221</v>
      </c>
      <c r="O25" s="24">
        <v>0.17383345637399525</v>
      </c>
      <c r="P25" s="23">
        <v>0.13309127628052742</v>
      </c>
      <c r="Q25" s="23">
        <v>0.13215783897964414</v>
      </c>
      <c r="R25" s="23">
        <v>0.20167553703677016</v>
      </c>
      <c r="S25" s="23">
        <v>8.0568583359041324E-2</v>
      </c>
      <c r="T25" s="23">
        <v>4.0496418052175858E-3</v>
      </c>
      <c r="U25" s="23">
        <v>0.17451826266005718</v>
      </c>
      <c r="V25" s="23">
        <v>0.59494150735663609</v>
      </c>
      <c r="W25" s="23">
        <v>0.99999999999999978</v>
      </c>
      <c r="X25" s="23">
        <v>0.67669299579078823</v>
      </c>
      <c r="Y25" s="23">
        <v>0.52833444476066949</v>
      </c>
      <c r="Z25" s="27">
        <v>0.51004507837358948</v>
      </c>
    </row>
    <row r="26" spans="1:26">
      <c r="A26" s="22" t="s">
        <v>580</v>
      </c>
      <c r="B26" s="23">
        <v>0.16781293054841442</v>
      </c>
      <c r="C26" s="23">
        <v>0.18943201817761687</v>
      </c>
      <c r="D26" s="23">
        <v>0.21122078471843994</v>
      </c>
      <c r="E26" s="23">
        <v>-3.5336835009159927E-4</v>
      </c>
      <c r="F26" s="23">
        <v>0.1710017629976493</v>
      </c>
      <c r="G26" s="23">
        <v>6.9100001642567258E-2</v>
      </c>
      <c r="H26" s="23">
        <v>-1.2213274480942402E-2</v>
      </c>
      <c r="I26" s="23">
        <v>0.12465519324029177</v>
      </c>
      <c r="J26" s="23">
        <v>0.19113470687955209</v>
      </c>
      <c r="K26" s="23">
        <v>7.7018109969004558E-2</v>
      </c>
      <c r="L26" s="23">
        <v>0.17975573476830292</v>
      </c>
      <c r="M26" s="23">
        <v>0.15553618646593348</v>
      </c>
      <c r="N26" s="24">
        <v>1.2294811082725544E-2</v>
      </c>
      <c r="O26" s="24">
        <v>0.13318427602946359</v>
      </c>
      <c r="P26" s="23">
        <v>0.15312259817283685</v>
      </c>
      <c r="Q26" s="23">
        <v>9.7218301693583503E-2</v>
      </c>
      <c r="R26" s="23">
        <v>0.13361689738013077</v>
      </c>
      <c r="S26" s="23">
        <v>8.9586605902894287E-2</v>
      </c>
      <c r="T26" s="23">
        <v>5.2088548231516082E-2</v>
      </c>
      <c r="U26" s="23">
        <v>0.16321173019003235</v>
      </c>
      <c r="V26" s="23">
        <v>0.51404155801890083</v>
      </c>
      <c r="W26" s="23">
        <v>0.67669299579078823</v>
      </c>
      <c r="X26" s="23">
        <v>1</v>
      </c>
      <c r="Y26" s="23">
        <v>0.58484960830025734</v>
      </c>
      <c r="Z26" s="27">
        <v>0.45065043130037241</v>
      </c>
    </row>
    <row r="27" spans="1:26">
      <c r="A27" s="22" t="s">
        <v>581</v>
      </c>
      <c r="B27" s="23">
        <v>0.20883888995135502</v>
      </c>
      <c r="C27" s="23">
        <v>0.18448198895484738</v>
      </c>
      <c r="D27" s="23">
        <v>0.12774129903176484</v>
      </c>
      <c r="E27" s="23">
        <v>0.10153399220396642</v>
      </c>
      <c r="F27" s="23">
        <v>0.25470931865464191</v>
      </c>
      <c r="G27" s="23">
        <v>0.1873157527881622</v>
      </c>
      <c r="H27" s="23">
        <v>7.4924609000668621E-2</v>
      </c>
      <c r="I27" s="23">
        <v>0.14327627513403918</v>
      </c>
      <c r="J27" s="23">
        <v>0.13959426547264581</v>
      </c>
      <c r="K27" s="23">
        <v>5.9272722064593809E-2</v>
      </c>
      <c r="L27" s="23">
        <v>0.1391272191933676</v>
      </c>
      <c r="M27" s="23">
        <v>0.20187895182672749</v>
      </c>
      <c r="N27" s="24">
        <v>4.4111535162603709E-2</v>
      </c>
      <c r="O27" s="24">
        <v>0.20558500561648313</v>
      </c>
      <c r="P27" s="23">
        <v>0.15401372652916359</v>
      </c>
      <c r="Q27" s="23">
        <v>0.18923563213056258</v>
      </c>
      <c r="R27" s="23">
        <v>0.17320828067796806</v>
      </c>
      <c r="S27" s="23">
        <v>0.12227880836408146</v>
      </c>
      <c r="T27" s="23">
        <v>0.13596711953901908</v>
      </c>
      <c r="U27" s="23">
        <v>0.14966388446889853</v>
      </c>
      <c r="V27" s="23">
        <v>0.50640512514078051</v>
      </c>
      <c r="W27" s="23">
        <v>0.52833444476066949</v>
      </c>
      <c r="X27" s="23">
        <v>0.58484960830025734</v>
      </c>
      <c r="Y27" s="23">
        <v>1</v>
      </c>
      <c r="Z27" s="27">
        <v>0.34486205930810993</v>
      </c>
    </row>
    <row r="28" spans="1:26">
      <c r="A28" s="26" t="s">
        <v>582</v>
      </c>
      <c r="B28" s="27">
        <v>0.13086122460669261</v>
      </c>
      <c r="C28" s="27">
        <v>0.17163395336149978</v>
      </c>
      <c r="D28" s="27">
        <v>6.5573587487048571E-2</v>
      </c>
      <c r="E28" s="27">
        <v>9.9457062837517901E-2</v>
      </c>
      <c r="F28" s="27">
        <v>0.17087437030279892</v>
      </c>
      <c r="G28" s="27">
        <v>6.0491033326858963E-2</v>
      </c>
      <c r="H28" s="27">
        <v>1.6866970418090224E-2</v>
      </c>
      <c r="I28" s="27">
        <v>8.5906123437510779E-2</v>
      </c>
      <c r="J28" s="27">
        <v>0.12886967629133447</v>
      </c>
      <c r="K28" s="27">
        <v>7.319774651979577E-2</v>
      </c>
      <c r="L28" s="27">
        <v>-1.1035194919398304E-4</v>
      </c>
      <c r="M28" s="27">
        <v>0.11791487469722378</v>
      </c>
      <c r="N28" s="28">
        <v>9.2392776043467975E-2</v>
      </c>
      <c r="O28" s="28">
        <v>0.16386693510538147</v>
      </c>
      <c r="P28" s="27">
        <v>3.6269517106629207E-2</v>
      </c>
      <c r="Q28" s="27">
        <v>8.6249562466593183E-2</v>
      </c>
      <c r="R28" s="27">
        <v>0.11910583795849458</v>
      </c>
      <c r="S28" s="27">
        <v>0.1207866778923173</v>
      </c>
      <c r="T28" s="27">
        <v>9.8948538316937628E-3</v>
      </c>
      <c r="U28" s="27">
        <v>9.5077510464275664E-2</v>
      </c>
      <c r="V28" s="27">
        <v>0.41494903718231824</v>
      </c>
      <c r="W28" s="27">
        <v>0.51004507837358948</v>
      </c>
      <c r="X28" s="27">
        <v>0.45065043130037241</v>
      </c>
      <c r="Y28" s="27">
        <v>0.34486205930810993</v>
      </c>
      <c r="Z28" s="29">
        <v>1</v>
      </c>
    </row>
    <row r="30" spans="1:26">
      <c r="A30" t="s">
        <v>583</v>
      </c>
    </row>
    <row r="31" spans="1:26">
      <c r="A31" t="s">
        <v>584</v>
      </c>
    </row>
    <row r="32" spans="1:26">
      <c r="A32" t="s">
        <v>585</v>
      </c>
    </row>
    <row r="34" spans="1:25">
      <c r="A34" s="23">
        <v>1.0000000000000002</v>
      </c>
      <c r="B34" s="23">
        <v>0.66367879739087221</v>
      </c>
      <c r="C34" s="23">
        <v>0.37497355010705979</v>
      </c>
      <c r="D34" s="23">
        <v>0.7704383195188298</v>
      </c>
      <c r="E34" s="23">
        <v>0.79782358944758436</v>
      </c>
      <c r="F34" s="23">
        <v>0.55747961788769895</v>
      </c>
      <c r="G34" s="23">
        <v>0.25052831938686249</v>
      </c>
      <c r="H34" s="23">
        <v>0.35041195779381279</v>
      </c>
      <c r="I34" s="23">
        <v>0.75180288560136377</v>
      </c>
      <c r="J34" s="23">
        <v>0.63675178885971329</v>
      </c>
      <c r="K34" s="23">
        <v>0.75056621762462861</v>
      </c>
      <c r="L34" s="23">
        <v>0.80217651905592124</v>
      </c>
      <c r="M34" s="23">
        <v>0.47062457475215563</v>
      </c>
      <c r="N34" s="23">
        <v>0.84845993014604204</v>
      </c>
      <c r="O34" s="23">
        <v>0.64703050750918933</v>
      </c>
      <c r="P34" s="23">
        <v>0.80786319899277259</v>
      </c>
      <c r="Q34" s="23">
        <v>0.85282156410096799</v>
      </c>
      <c r="R34" s="23">
        <v>0.69473971542705892</v>
      </c>
      <c r="S34" s="23">
        <v>0.51241992112118595</v>
      </c>
      <c r="T34" s="23">
        <v>0.67212206378403172</v>
      </c>
      <c r="U34" s="23">
        <v>0.13138020104997994</v>
      </c>
      <c r="V34" s="23">
        <v>0.22706211544382648</v>
      </c>
      <c r="W34" s="23">
        <v>0.16781293054841442</v>
      </c>
      <c r="X34" s="23">
        <v>0.20883888995135502</v>
      </c>
      <c r="Y34" s="27">
        <v>0.13086122460669261</v>
      </c>
    </row>
    <row r="35" spans="1:25">
      <c r="A35" s="23"/>
      <c r="B35" s="23">
        <v>0.99999999999999989</v>
      </c>
      <c r="C35" s="23">
        <v>0.3237294453880678</v>
      </c>
      <c r="D35" s="23">
        <v>0.52529772551957521</v>
      </c>
      <c r="E35" s="23">
        <v>0.51247247338647184</v>
      </c>
      <c r="F35" s="23">
        <v>0.37641638079069129</v>
      </c>
      <c r="G35" s="23">
        <v>0.25169383134090445</v>
      </c>
      <c r="H35" s="23">
        <v>0.28524447885052806</v>
      </c>
      <c r="I35" s="23">
        <v>0.56480818166675695</v>
      </c>
      <c r="J35" s="23">
        <v>0.48250007047988364</v>
      </c>
      <c r="K35" s="23">
        <v>0.43929225567214847</v>
      </c>
      <c r="L35" s="23">
        <v>0.5573493538255283</v>
      </c>
      <c r="M35" s="23">
        <v>0.40868488843860479</v>
      </c>
      <c r="N35" s="23">
        <v>0.52020155951590041</v>
      </c>
      <c r="O35" s="23">
        <v>0.48144691248348898</v>
      </c>
      <c r="P35" s="23">
        <v>0.57135632369625478</v>
      </c>
      <c r="Q35" s="23">
        <v>0.54603023310177479</v>
      </c>
      <c r="R35" s="23">
        <v>0.50731157886629097</v>
      </c>
      <c r="S35" s="23">
        <v>0.35964986941326504</v>
      </c>
      <c r="T35" s="23">
        <v>0.54338368897563849</v>
      </c>
      <c r="U35" s="23">
        <v>9.8472678079198378E-2</v>
      </c>
      <c r="V35" s="23">
        <v>0.1556477915494105</v>
      </c>
      <c r="W35" s="23">
        <v>0.18943201817761687</v>
      </c>
      <c r="X35" s="23">
        <v>0.18448198895484738</v>
      </c>
      <c r="Y35" s="27">
        <v>0.17163395336149978</v>
      </c>
    </row>
    <row r="36" spans="1:25">
      <c r="A36" s="23"/>
      <c r="B36" s="23"/>
      <c r="C36" s="23">
        <v>0.99999999999999989</v>
      </c>
      <c r="D36" s="23">
        <v>0.21448002996882193</v>
      </c>
      <c r="E36" s="23">
        <v>0.24318963766358559</v>
      </c>
      <c r="F36" s="23">
        <v>0.27241690623005338</v>
      </c>
      <c r="G36" s="23">
        <v>0.14648272479539959</v>
      </c>
      <c r="H36" s="23">
        <v>0.10921654846025976</v>
      </c>
      <c r="I36" s="23">
        <v>0.34828559822935456</v>
      </c>
      <c r="J36" s="23">
        <v>0.230333125747712</v>
      </c>
      <c r="K36" s="23">
        <v>0.31453965774127823</v>
      </c>
      <c r="L36" s="23">
        <v>0.3261808979896581</v>
      </c>
      <c r="M36" s="23">
        <v>0.24741622514832284</v>
      </c>
      <c r="N36" s="23">
        <v>0.26837535434871129</v>
      </c>
      <c r="O36" s="23">
        <v>0.18336150792786199</v>
      </c>
      <c r="P36" s="23">
        <v>0.26668274070681269</v>
      </c>
      <c r="Q36" s="23">
        <v>0.25347945181112375</v>
      </c>
      <c r="R36" s="23">
        <v>0.32791653686733496</v>
      </c>
      <c r="S36" s="23">
        <v>0.19029768367565011</v>
      </c>
      <c r="T36" s="23">
        <v>0.32442659986550237</v>
      </c>
      <c r="U36" s="23">
        <v>6.3145420220895768E-2</v>
      </c>
      <c r="V36" s="23">
        <v>0.10218725495896432</v>
      </c>
      <c r="W36" s="23">
        <v>0.21122078471843994</v>
      </c>
      <c r="X36" s="23">
        <v>0.12774129903176484</v>
      </c>
      <c r="Y36" s="27">
        <v>6.5573587487048571E-2</v>
      </c>
    </row>
    <row r="37" spans="1:25">
      <c r="A37" s="23"/>
      <c r="B37" s="23"/>
      <c r="C37" s="23"/>
      <c r="D37" s="23">
        <v>1</v>
      </c>
      <c r="E37" s="23">
        <v>0.66449521972619674</v>
      </c>
      <c r="F37" s="23">
        <v>0.49120833450081886</v>
      </c>
      <c r="G37" s="23">
        <v>0.21070795108786008</v>
      </c>
      <c r="H37" s="23">
        <v>0.21959764527302056</v>
      </c>
      <c r="I37" s="23">
        <v>0.60612440629842124</v>
      </c>
      <c r="J37" s="23">
        <v>0.53315072336034353</v>
      </c>
      <c r="K37" s="23">
        <v>0.51114317972938117</v>
      </c>
      <c r="L37" s="23">
        <v>0.62539607483447246</v>
      </c>
      <c r="M37" s="23">
        <v>0.36129458093706385</v>
      </c>
      <c r="N37" s="23">
        <v>0.68591731898149577</v>
      </c>
      <c r="O37" s="23">
        <v>0.4788345779359956</v>
      </c>
      <c r="P37" s="23">
        <v>0.59652449020027076</v>
      </c>
      <c r="Q37" s="23">
        <v>0.61381647416174334</v>
      </c>
      <c r="R37" s="23">
        <v>0.59230899421595917</v>
      </c>
      <c r="S37" s="23">
        <v>0.35178640526344135</v>
      </c>
      <c r="T37" s="23">
        <v>0.54916844213741967</v>
      </c>
      <c r="U37" s="23">
        <v>5.006981515456338E-2</v>
      </c>
      <c r="V37" s="23">
        <v>0.15494370735492344</v>
      </c>
      <c r="W37" s="23">
        <v>-3.5336835009159927E-4</v>
      </c>
      <c r="X37" s="23">
        <v>0.10153399220396642</v>
      </c>
      <c r="Y37" s="27">
        <v>9.9457062837517901E-2</v>
      </c>
    </row>
    <row r="38" spans="1:25">
      <c r="A38" s="23"/>
      <c r="B38" s="23"/>
      <c r="C38" s="23"/>
      <c r="D38" s="23"/>
      <c r="E38" s="23">
        <v>0.99999999999999989</v>
      </c>
      <c r="F38" s="23">
        <v>0.46668805118043705</v>
      </c>
      <c r="G38" s="23">
        <v>0.15548093996054077</v>
      </c>
      <c r="H38" s="23">
        <v>0.23125616533965732</v>
      </c>
      <c r="I38" s="23">
        <v>0.59362304198015403</v>
      </c>
      <c r="J38" s="23">
        <v>0.51155845323626259</v>
      </c>
      <c r="K38" s="23">
        <v>0.55334062864572675</v>
      </c>
      <c r="L38" s="23">
        <v>0.62957655100422005</v>
      </c>
      <c r="M38" s="23">
        <v>0.3091322156360275</v>
      </c>
      <c r="N38" s="23">
        <v>0.73172861634601427</v>
      </c>
      <c r="O38" s="23">
        <v>0.5316353373566598</v>
      </c>
      <c r="P38" s="23">
        <v>0.63499893603623137</v>
      </c>
      <c r="Q38" s="23">
        <v>0.66674048262201269</v>
      </c>
      <c r="R38" s="23">
        <v>0.62442117743747227</v>
      </c>
      <c r="S38" s="23">
        <v>0.37092693927277826</v>
      </c>
      <c r="T38" s="23">
        <v>0.48564877320108246</v>
      </c>
      <c r="U38" s="23">
        <v>0.15051290412537122</v>
      </c>
      <c r="V38" s="23">
        <v>0.19816586914319667</v>
      </c>
      <c r="W38" s="23">
        <v>0.1710017629976493</v>
      </c>
      <c r="X38" s="23">
        <v>0.25470931865464191</v>
      </c>
      <c r="Y38" s="27">
        <v>0.17087437030279892</v>
      </c>
    </row>
    <row r="39" spans="1:25">
      <c r="A39" s="23"/>
      <c r="B39" s="23"/>
      <c r="C39" s="23"/>
      <c r="D39" s="23"/>
      <c r="E39" s="23"/>
      <c r="F39" s="23">
        <v>1</v>
      </c>
      <c r="G39" s="23">
        <v>0.32988492636123495</v>
      </c>
      <c r="H39" s="23">
        <v>0.28540404507826334</v>
      </c>
      <c r="I39" s="23">
        <v>0.5058464169788327</v>
      </c>
      <c r="J39" s="23">
        <v>0.46207325614221229</v>
      </c>
      <c r="K39" s="23">
        <v>0.35860258607772111</v>
      </c>
      <c r="L39" s="23">
        <v>0.46725476073144928</v>
      </c>
      <c r="M39" s="23">
        <v>0.47144516352209831</v>
      </c>
      <c r="N39" s="23">
        <v>0.40344600301543254</v>
      </c>
      <c r="O39" s="23">
        <v>0.35849729537304026</v>
      </c>
      <c r="P39" s="23">
        <v>0.49081926414830462</v>
      </c>
      <c r="Q39" s="23">
        <v>0.38685154243675945</v>
      </c>
      <c r="R39" s="23">
        <v>0.56926452690318885</v>
      </c>
      <c r="S39" s="23">
        <v>0.29251539035171886</v>
      </c>
      <c r="T39" s="23">
        <v>0.39075908347267146</v>
      </c>
      <c r="U39" s="23">
        <v>0.10564408814164643</v>
      </c>
      <c r="V39" s="23">
        <v>0.12470100376904153</v>
      </c>
      <c r="W39" s="23">
        <v>6.9100001642567258E-2</v>
      </c>
      <c r="X39" s="23">
        <v>0.1873157527881622</v>
      </c>
      <c r="Y39" s="27">
        <v>6.0491033326858963E-2</v>
      </c>
    </row>
    <row r="40" spans="1:25">
      <c r="A40" s="23"/>
      <c r="B40" s="23"/>
      <c r="C40" s="23"/>
      <c r="D40" s="23"/>
      <c r="E40" s="23"/>
      <c r="F40" s="23"/>
      <c r="G40" s="23">
        <v>1</v>
      </c>
      <c r="H40" s="23">
        <v>0.2474462432292783</v>
      </c>
      <c r="I40" s="23">
        <v>0.2155363360425597</v>
      </c>
      <c r="J40" s="23">
        <v>0.30706574058356872</v>
      </c>
      <c r="K40" s="23">
        <v>0.16194410761380121</v>
      </c>
      <c r="L40" s="23">
        <v>0.27499607897356787</v>
      </c>
      <c r="M40" s="23">
        <v>0.35455698331744273</v>
      </c>
      <c r="N40" s="23">
        <v>0.11018885946054864</v>
      </c>
      <c r="O40" s="23">
        <v>0.21951179934811321</v>
      </c>
      <c r="P40" s="23">
        <v>0.27418650313039933</v>
      </c>
      <c r="Q40" s="23">
        <v>0.13421777346422273</v>
      </c>
      <c r="R40" s="23">
        <v>0.28447226682568355</v>
      </c>
      <c r="S40" s="23">
        <v>0.20553097581407995</v>
      </c>
      <c r="T40" s="23">
        <v>0.304212963746959</v>
      </c>
      <c r="U40" s="23">
        <v>3.8168831039567523E-2</v>
      </c>
      <c r="V40" s="23">
        <v>-1.1815342949423858E-2</v>
      </c>
      <c r="W40" s="23">
        <v>-1.2213274480942402E-2</v>
      </c>
      <c r="X40" s="23">
        <v>7.4924609000668621E-2</v>
      </c>
      <c r="Y40" s="27">
        <v>1.6866970418090224E-2</v>
      </c>
    </row>
    <row r="41" spans="1:25">
      <c r="A41" s="23"/>
      <c r="B41" s="23"/>
      <c r="C41" s="23"/>
      <c r="D41" s="23"/>
      <c r="E41" s="23"/>
      <c r="F41" s="23"/>
      <c r="G41" s="23"/>
      <c r="H41" s="23">
        <v>0.99999999999999978</v>
      </c>
      <c r="I41" s="23">
        <v>0.26149936705044913</v>
      </c>
      <c r="J41" s="23">
        <v>0.36116973207883707</v>
      </c>
      <c r="K41" s="23">
        <v>0.182983172745176</v>
      </c>
      <c r="L41" s="23">
        <v>0.2713074203871142</v>
      </c>
      <c r="M41" s="23">
        <v>0.33905204474250134</v>
      </c>
      <c r="N41" s="23">
        <v>0.28437682073706588</v>
      </c>
      <c r="O41" s="23">
        <v>0.24495246972100912</v>
      </c>
      <c r="P41" s="23">
        <v>0.34248587015448212</v>
      </c>
      <c r="Q41" s="23">
        <v>0.27379817459295563</v>
      </c>
      <c r="R41" s="23">
        <v>0.26071450788832751</v>
      </c>
      <c r="S41" s="23">
        <v>0.23684301669393185</v>
      </c>
      <c r="T41" s="23">
        <v>0.29835168024821923</v>
      </c>
      <c r="U41" s="23">
        <v>0.11680808639574237</v>
      </c>
      <c r="V41" s="23">
        <v>7.3843590331475265E-2</v>
      </c>
      <c r="W41" s="23">
        <v>0.12465519324029177</v>
      </c>
      <c r="X41" s="23">
        <v>0.14327627513403918</v>
      </c>
      <c r="Y41" s="27">
        <v>8.5906123437510779E-2</v>
      </c>
    </row>
    <row r="42" spans="1:25">
      <c r="A42" s="23"/>
      <c r="B42" s="23"/>
      <c r="C42" s="23"/>
      <c r="D42" s="23"/>
      <c r="E42" s="23"/>
      <c r="F42" s="23"/>
      <c r="G42" s="23"/>
      <c r="H42" s="23"/>
      <c r="I42" s="23">
        <v>1.0000000000000002</v>
      </c>
      <c r="J42" s="23">
        <v>0.51767239066680537</v>
      </c>
      <c r="K42" s="23">
        <v>0.5642963366926167</v>
      </c>
      <c r="L42" s="23">
        <v>0.574463641375488</v>
      </c>
      <c r="M42" s="23">
        <v>0.45820420718933924</v>
      </c>
      <c r="N42" s="23">
        <v>0.59065699323314624</v>
      </c>
      <c r="O42" s="23">
        <v>0.52080099625094389</v>
      </c>
      <c r="P42" s="23">
        <v>0.55428534899362536</v>
      </c>
      <c r="Q42" s="23">
        <v>0.59287998860770696</v>
      </c>
      <c r="R42" s="23">
        <v>0.5970778341637889</v>
      </c>
      <c r="S42" s="23">
        <v>0.39263740272745012</v>
      </c>
      <c r="T42" s="23">
        <v>0.53029480434313048</v>
      </c>
      <c r="U42" s="23">
        <v>0.1340961577063382</v>
      </c>
      <c r="V42" s="23">
        <v>0.24116314787285928</v>
      </c>
      <c r="W42" s="23">
        <v>0.19113470687955209</v>
      </c>
      <c r="X42" s="23">
        <v>0.13959426547264581</v>
      </c>
      <c r="Y42" s="27">
        <v>0.12886967629133447</v>
      </c>
    </row>
    <row r="43" spans="1:25">
      <c r="A43" s="23"/>
      <c r="B43" s="23"/>
      <c r="C43" s="23"/>
      <c r="D43" s="23"/>
      <c r="E43" s="23"/>
      <c r="F43" s="23"/>
      <c r="G43" s="23"/>
      <c r="H43" s="23"/>
      <c r="I43" s="23"/>
      <c r="J43" s="23">
        <v>1.0000000000000002</v>
      </c>
      <c r="K43" s="23">
        <v>0.46681023791222515</v>
      </c>
      <c r="L43" s="23">
        <v>0.55645161183506375</v>
      </c>
      <c r="M43" s="23">
        <v>0.46342857229706924</v>
      </c>
      <c r="N43" s="23">
        <v>0.43570019555918932</v>
      </c>
      <c r="O43" s="23">
        <v>0.49039415660123087</v>
      </c>
      <c r="P43" s="23">
        <v>0.52161146388287905</v>
      </c>
      <c r="Q43" s="23">
        <v>0.4864380667345326</v>
      </c>
      <c r="R43" s="23">
        <v>0.56846773349560653</v>
      </c>
      <c r="S43" s="23">
        <v>0.32423699709893511</v>
      </c>
      <c r="T43" s="23">
        <v>0.56048012276804016</v>
      </c>
      <c r="U43" s="23">
        <v>-1.6499855248695811E-2</v>
      </c>
      <c r="V43" s="23">
        <v>8.9270418501810417E-2</v>
      </c>
      <c r="W43" s="23">
        <v>7.7018109969004558E-2</v>
      </c>
      <c r="X43" s="23">
        <v>5.9272722064593809E-2</v>
      </c>
      <c r="Y43" s="27">
        <v>7.319774651979577E-2</v>
      </c>
    </row>
    <row r="44" spans="1: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>
        <v>1</v>
      </c>
      <c r="L44" s="23">
        <v>0.63863273208948046</v>
      </c>
      <c r="M44" s="23">
        <v>0.27505871646901237</v>
      </c>
      <c r="N44" s="23">
        <v>0.54435490484188265</v>
      </c>
      <c r="O44" s="23">
        <v>0.49525438840310643</v>
      </c>
      <c r="P44" s="23">
        <v>0.59584954644523513</v>
      </c>
      <c r="Q44" s="23">
        <v>0.59633193979614418</v>
      </c>
      <c r="R44" s="23">
        <v>0.4912680687561663</v>
      </c>
      <c r="S44" s="23">
        <v>0.33392974527388347</v>
      </c>
      <c r="T44" s="23">
        <v>0.53167959902046891</v>
      </c>
      <c r="U44" s="23">
        <v>0.13795915597583969</v>
      </c>
      <c r="V44" s="23">
        <v>0.2374563217515066</v>
      </c>
      <c r="W44" s="23">
        <v>0.17975573476830292</v>
      </c>
      <c r="X44" s="23">
        <v>0.1391272191933676</v>
      </c>
      <c r="Y44" s="27">
        <v>-1.1035194919398304E-4</v>
      </c>
    </row>
    <row r="45" spans="1: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>
        <v>1</v>
      </c>
      <c r="M45" s="23">
        <v>0.36304164712845582</v>
      </c>
      <c r="N45" s="23">
        <v>0.61742327913331352</v>
      </c>
      <c r="O45" s="23">
        <v>0.51254539269871391</v>
      </c>
      <c r="P45" s="23">
        <v>0.67745278043174462</v>
      </c>
      <c r="Q45" s="23">
        <v>0.69868912684472306</v>
      </c>
      <c r="R45" s="23">
        <v>0.60080976311235468</v>
      </c>
      <c r="S45" s="23">
        <v>0.38947316072545357</v>
      </c>
      <c r="T45" s="23">
        <v>0.58151502104779196</v>
      </c>
      <c r="U45" s="23">
        <v>0.16466769637471981</v>
      </c>
      <c r="V45" s="23">
        <v>0.21300454725064469</v>
      </c>
      <c r="W45" s="23">
        <v>0.15553618646593348</v>
      </c>
      <c r="X45" s="23">
        <v>0.20187895182672749</v>
      </c>
      <c r="Y45" s="27">
        <v>0.11791487469722378</v>
      </c>
    </row>
    <row r="46" spans="1: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>
        <v>1</v>
      </c>
      <c r="N46" s="24">
        <v>0.33385851976630437</v>
      </c>
      <c r="O46" s="24">
        <v>0.32229735559101813</v>
      </c>
      <c r="P46" s="24">
        <v>0.37374686680203528</v>
      </c>
      <c r="Q46" s="24">
        <v>0.33137879071809079</v>
      </c>
      <c r="R46" s="24">
        <v>0.37172467421003114</v>
      </c>
      <c r="S46" s="24">
        <v>0.2870495618644594</v>
      </c>
      <c r="T46" s="24">
        <v>0.33022872721350682</v>
      </c>
      <c r="U46" s="24">
        <v>9.8442737092098248E-2</v>
      </c>
      <c r="V46" s="24">
        <v>0.10843542840221221</v>
      </c>
      <c r="W46" s="24">
        <v>1.2294811082725544E-2</v>
      </c>
      <c r="X46" s="24">
        <v>4.4111535162603709E-2</v>
      </c>
      <c r="Y46" s="28">
        <v>9.2392776043467975E-2</v>
      </c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>
        <v>0.99999999999999978</v>
      </c>
      <c r="O47" s="24">
        <v>0.4962563401094508</v>
      </c>
      <c r="P47" s="24">
        <v>0.65254280501902229</v>
      </c>
      <c r="Q47" s="24">
        <v>0.73960491214638113</v>
      </c>
      <c r="R47" s="24">
        <v>0.55987109689277836</v>
      </c>
      <c r="S47" s="24">
        <v>0.40814041145427027</v>
      </c>
      <c r="T47" s="24">
        <v>0.49585145329104774</v>
      </c>
      <c r="U47" s="24">
        <v>0.13524568620376393</v>
      </c>
      <c r="V47" s="24">
        <v>0.17383345637399525</v>
      </c>
      <c r="W47" s="24">
        <v>0.13318427602946359</v>
      </c>
      <c r="X47" s="24">
        <v>0.20558500561648313</v>
      </c>
      <c r="Y47" s="28">
        <v>0.16386693510538147</v>
      </c>
    </row>
    <row r="48" spans="1: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>
        <v>0.99999999999999989</v>
      </c>
      <c r="P48" s="23">
        <v>0.54703537301481664</v>
      </c>
      <c r="Q48" s="23">
        <v>0.57354557291817398</v>
      </c>
      <c r="R48" s="23">
        <v>0.42292891252248693</v>
      </c>
      <c r="S48" s="23">
        <v>0.2830897386370248</v>
      </c>
      <c r="T48" s="23">
        <v>0.52413019621610779</v>
      </c>
      <c r="U48" s="23">
        <v>0.11833349002274</v>
      </c>
      <c r="V48" s="23">
        <v>0.13309127628052742</v>
      </c>
      <c r="W48" s="23">
        <v>0.15312259817283685</v>
      </c>
      <c r="X48" s="23">
        <v>0.15401372652916359</v>
      </c>
      <c r="Y48" s="27">
        <v>3.6269517106629207E-2</v>
      </c>
    </row>
    <row r="49" spans="1: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>
        <v>0.99999999999999978</v>
      </c>
      <c r="Q49" s="23">
        <v>0.6453895979619183</v>
      </c>
      <c r="R49" s="23">
        <v>0.5627580610615448</v>
      </c>
      <c r="S49" s="23">
        <v>0.43894700423545868</v>
      </c>
      <c r="T49" s="23">
        <v>0.57526136220990509</v>
      </c>
      <c r="U49" s="23">
        <v>7.0580222800985498E-2</v>
      </c>
      <c r="V49" s="23">
        <v>0.13215783897964414</v>
      </c>
      <c r="W49" s="23">
        <v>9.7218301693583503E-2</v>
      </c>
      <c r="X49" s="23">
        <v>0.18923563213056258</v>
      </c>
      <c r="Y49" s="27">
        <v>8.6249562466593183E-2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>
        <v>1</v>
      </c>
      <c r="R50" s="23">
        <v>0.5469126282191995</v>
      </c>
      <c r="S50" s="23">
        <v>0.36400789965717184</v>
      </c>
      <c r="T50" s="23">
        <v>0.51531798098190051</v>
      </c>
      <c r="U50" s="23">
        <v>0.12549119973657916</v>
      </c>
      <c r="V50" s="23">
        <v>0.20167553703677016</v>
      </c>
      <c r="W50" s="23">
        <v>0.13361689738013077</v>
      </c>
      <c r="X50" s="23">
        <v>0.17320828067796806</v>
      </c>
      <c r="Y50" s="27">
        <v>0.11910583795849458</v>
      </c>
    </row>
    <row r="51" spans="1: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>
        <v>1</v>
      </c>
      <c r="S51" s="23">
        <v>0.39928155129634252</v>
      </c>
      <c r="T51" s="23">
        <v>0.48328641177208037</v>
      </c>
      <c r="U51" s="23">
        <v>2.9714131366744535E-2</v>
      </c>
      <c r="V51" s="23">
        <v>8.0568583359041324E-2</v>
      </c>
      <c r="W51" s="23">
        <v>8.9586605902894287E-2</v>
      </c>
      <c r="X51" s="23">
        <v>0.12227880836408146</v>
      </c>
      <c r="Y51" s="27">
        <v>0.1207866778923173</v>
      </c>
    </row>
    <row r="52" spans="1: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>
        <v>1</v>
      </c>
      <c r="T52" s="23">
        <v>0.31874233642190852</v>
      </c>
      <c r="U52" s="23">
        <v>-1.2523512707727944E-2</v>
      </c>
      <c r="V52" s="23">
        <v>4.0496418052175858E-3</v>
      </c>
      <c r="W52" s="23">
        <v>5.2088548231516082E-2</v>
      </c>
      <c r="X52" s="23">
        <v>0.13596711953901908</v>
      </c>
      <c r="Y52" s="27">
        <v>9.8948538316937628E-3</v>
      </c>
    </row>
    <row r="53" spans="1: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>
        <v>0.99999999999999989</v>
      </c>
      <c r="U53" s="23">
        <v>7.6597394766881322E-2</v>
      </c>
      <c r="V53" s="23">
        <v>0.17451826266005718</v>
      </c>
      <c r="W53" s="23">
        <v>0.16321173019003235</v>
      </c>
      <c r="X53" s="23">
        <v>0.14966388446889853</v>
      </c>
      <c r="Y53" s="27">
        <v>9.5077510464275664E-2</v>
      </c>
    </row>
    <row r="54" spans="1: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>
        <v>0.99999999999999989</v>
      </c>
      <c r="V54" s="23">
        <v>0.59494150735663609</v>
      </c>
      <c r="W54" s="23">
        <v>0.51404155801890083</v>
      </c>
      <c r="X54" s="23">
        <v>0.50640512514078051</v>
      </c>
      <c r="Y54" s="27">
        <v>0.41494903718231824</v>
      </c>
    </row>
    <row r="55" spans="1: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>
        <v>0.99999999999999978</v>
      </c>
      <c r="W55" s="23">
        <v>0.67669299579078823</v>
      </c>
      <c r="X55" s="23">
        <v>0.52833444476066949</v>
      </c>
      <c r="Y55" s="27">
        <v>0.51004507837358948</v>
      </c>
    </row>
    <row r="56" spans="1: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>
        <v>1</v>
      </c>
      <c r="X56" s="23">
        <v>0.58484960830025734</v>
      </c>
      <c r="Y56" s="27">
        <v>0.45065043130037241</v>
      </c>
    </row>
    <row r="57" spans="1: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>
        <v>1</v>
      </c>
      <c r="Y57" s="27">
        <v>0.34486205930810993</v>
      </c>
    </row>
    <row r="58" spans="1: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AED8-62E4-4037-BABD-332C0C0FBE00}">
  <dimension ref="B4:C1577"/>
  <sheetViews>
    <sheetView workbookViewId="0">
      <selection activeCell="F34" sqref="F34"/>
    </sheetView>
  </sheetViews>
  <sheetFormatPr defaultRowHeight="15"/>
  <cols>
    <col min="2" max="2" width="16.5703125" customWidth="1"/>
  </cols>
  <sheetData>
    <row r="4" spans="2:3">
      <c r="B4" s="30" t="s">
        <v>586</v>
      </c>
    </row>
    <row r="5" spans="2:3">
      <c r="B5" s="31"/>
    </row>
    <row r="6" spans="2:3">
      <c r="B6" s="32" t="s">
        <v>587</v>
      </c>
      <c r="C6" s="33"/>
    </row>
    <row r="8" spans="2:3">
      <c r="B8" s="32" t="s">
        <v>588</v>
      </c>
    </row>
    <row r="9" spans="2:3">
      <c r="B9" s="34" t="s">
        <v>589</v>
      </c>
    </row>
    <row r="10" spans="2:3">
      <c r="B10" s="34" t="s">
        <v>590</v>
      </c>
    </row>
    <row r="11" spans="2:3">
      <c r="B11" s="34" t="s">
        <v>591</v>
      </c>
    </row>
    <row r="12" spans="2:3">
      <c r="B12" s="34" t="s">
        <v>592</v>
      </c>
    </row>
    <row r="13" spans="2:3">
      <c r="B13" s="34" t="s">
        <v>593</v>
      </c>
    </row>
    <row r="14" spans="2:3">
      <c r="B14" s="34" t="s">
        <v>594</v>
      </c>
    </row>
    <row r="15" spans="2:3">
      <c r="B15" s="34" t="s">
        <v>595</v>
      </c>
    </row>
    <row r="16" spans="2:3">
      <c r="B16" s="34" t="s">
        <v>596</v>
      </c>
    </row>
    <row r="17" spans="2:2">
      <c r="B17" s="34" t="s">
        <v>597</v>
      </c>
    </row>
    <row r="18" spans="2:2">
      <c r="B18" s="34" t="s">
        <v>598</v>
      </c>
    </row>
    <row r="19" spans="2:2">
      <c r="B19" s="34" t="s">
        <v>599</v>
      </c>
    </row>
    <row r="20" spans="2:2">
      <c r="B20" s="34" t="s">
        <v>600</v>
      </c>
    </row>
    <row r="21" spans="2:2">
      <c r="B21" s="34" t="s">
        <v>601</v>
      </c>
    </row>
    <row r="22" spans="2:2">
      <c r="B22" s="34" t="s">
        <v>602</v>
      </c>
    </row>
    <row r="23" spans="2:2">
      <c r="B23" s="34" t="s">
        <v>603</v>
      </c>
    </row>
    <row r="24" spans="2:2">
      <c r="B24" s="34" t="s">
        <v>604</v>
      </c>
    </row>
    <row r="25" spans="2:2">
      <c r="B25" s="34" t="s">
        <v>605</v>
      </c>
    </row>
    <row r="26" spans="2:2">
      <c r="B26" s="34" t="s">
        <v>606</v>
      </c>
    </row>
    <row r="27" spans="2:2">
      <c r="B27" s="34" t="s">
        <v>598</v>
      </c>
    </row>
    <row r="28" spans="2:2">
      <c r="B28" s="34" t="s">
        <v>607</v>
      </c>
    </row>
    <row r="29" spans="2:2">
      <c r="B29" s="34" t="s">
        <v>600</v>
      </c>
    </row>
    <row r="30" spans="2:2">
      <c r="B30" s="34" t="s">
        <v>608</v>
      </c>
    </row>
    <row r="31" spans="2:2">
      <c r="B31" s="34" t="s">
        <v>609</v>
      </c>
    </row>
    <row r="32" spans="2:2">
      <c r="B32" s="34" t="s">
        <v>610</v>
      </c>
    </row>
    <row r="33" spans="2:2">
      <c r="B33" s="34" t="s">
        <v>611</v>
      </c>
    </row>
    <row r="34" spans="2:2">
      <c r="B34" s="34" t="s">
        <v>612</v>
      </c>
    </row>
    <row r="35" spans="2:2">
      <c r="B35" s="34" t="s">
        <v>613</v>
      </c>
    </row>
    <row r="36" spans="2:2">
      <c r="B36" s="34" t="s">
        <v>614</v>
      </c>
    </row>
    <row r="37" spans="2:2">
      <c r="B37" s="34" t="s">
        <v>596</v>
      </c>
    </row>
    <row r="38" spans="2:2">
      <c r="B38" s="34" t="s">
        <v>615</v>
      </c>
    </row>
    <row r="39" spans="2:2">
      <c r="B39" s="34" t="s">
        <v>605</v>
      </c>
    </row>
    <row r="40" spans="2:2">
      <c r="B40" s="34" t="s">
        <v>616</v>
      </c>
    </row>
    <row r="41" spans="2:2">
      <c r="B41" s="34" t="s">
        <v>617</v>
      </c>
    </row>
    <row r="42" spans="2:2">
      <c r="B42" s="34" t="s">
        <v>618</v>
      </c>
    </row>
    <row r="43" spans="2:2">
      <c r="B43" s="34" t="s">
        <v>619</v>
      </c>
    </row>
    <row r="44" spans="2:2">
      <c r="B44" s="34" t="s">
        <v>620</v>
      </c>
    </row>
    <row r="45" spans="2:2">
      <c r="B45" s="34" t="s">
        <v>621</v>
      </c>
    </row>
    <row r="46" spans="2:2">
      <c r="B46" s="34" t="s">
        <v>622</v>
      </c>
    </row>
    <row r="47" spans="2:2">
      <c r="B47" s="34" t="s">
        <v>617</v>
      </c>
    </row>
    <row r="48" spans="2:2">
      <c r="B48" s="34" t="s">
        <v>623</v>
      </c>
    </row>
    <row r="49" spans="2:2">
      <c r="B49" s="34" t="s">
        <v>599</v>
      </c>
    </row>
    <row r="50" spans="2:2">
      <c r="B50" s="34" t="s">
        <v>601</v>
      </c>
    </row>
    <row r="51" spans="2:2">
      <c r="B51" s="34" t="s">
        <v>606</v>
      </c>
    </row>
    <row r="52" spans="2:2">
      <c r="B52" s="34" t="s">
        <v>624</v>
      </c>
    </row>
    <row r="53" spans="2:2">
      <c r="B53" s="34" t="s">
        <v>625</v>
      </c>
    </row>
    <row r="54" spans="2:2">
      <c r="B54" s="34" t="s">
        <v>626</v>
      </c>
    </row>
    <row r="55" spans="2:2">
      <c r="B55" s="34" t="s">
        <v>627</v>
      </c>
    </row>
    <row r="56" spans="2:2">
      <c r="B56" s="34" t="s">
        <v>628</v>
      </c>
    </row>
    <row r="57" spans="2:2">
      <c r="B57" s="34" t="s">
        <v>629</v>
      </c>
    </row>
    <row r="58" spans="2:2">
      <c r="B58" s="34" t="s">
        <v>630</v>
      </c>
    </row>
    <row r="59" spans="2:2">
      <c r="B59" s="34" t="s">
        <v>602</v>
      </c>
    </row>
    <row r="60" spans="2:2">
      <c r="B60" s="34" t="s">
        <v>631</v>
      </c>
    </row>
    <row r="61" spans="2:2">
      <c r="B61" s="34" t="s">
        <v>632</v>
      </c>
    </row>
    <row r="62" spans="2:2">
      <c r="B62" s="34" t="s">
        <v>633</v>
      </c>
    </row>
    <row r="63" spans="2:2">
      <c r="B63" s="34" t="s">
        <v>634</v>
      </c>
    </row>
    <row r="64" spans="2:2">
      <c r="B64" s="34" t="s">
        <v>635</v>
      </c>
    </row>
    <row r="65" spans="2:2">
      <c r="B65" s="34" t="s">
        <v>636</v>
      </c>
    </row>
    <row r="66" spans="2:2">
      <c r="B66" s="34" t="s">
        <v>637</v>
      </c>
    </row>
    <row r="67" spans="2:2">
      <c r="B67" s="34" t="s">
        <v>638</v>
      </c>
    </row>
    <row r="68" spans="2:2">
      <c r="B68" s="34" t="s">
        <v>639</v>
      </c>
    </row>
    <row r="69" spans="2:2">
      <c r="B69" s="34" t="s">
        <v>626</v>
      </c>
    </row>
    <row r="70" spans="2:2">
      <c r="B70" s="34" t="s">
        <v>606</v>
      </c>
    </row>
    <row r="71" spans="2:2">
      <c r="B71" s="34" t="s">
        <v>640</v>
      </c>
    </row>
    <row r="72" spans="2:2">
      <c r="B72" s="34" t="s">
        <v>641</v>
      </c>
    </row>
    <row r="73" spans="2:2">
      <c r="B73" s="34" t="s">
        <v>602</v>
      </c>
    </row>
    <row r="74" spans="2:2">
      <c r="B74" s="34" t="s">
        <v>642</v>
      </c>
    </row>
    <row r="75" spans="2:2">
      <c r="B75" s="34" t="s">
        <v>643</v>
      </c>
    </row>
    <row r="76" spans="2:2">
      <c r="B76" s="34" t="s">
        <v>590</v>
      </c>
    </row>
    <row r="77" spans="2:2">
      <c r="B77" s="34" t="s">
        <v>644</v>
      </c>
    </row>
    <row r="78" spans="2:2">
      <c r="B78" s="34" t="s">
        <v>645</v>
      </c>
    </row>
    <row r="79" spans="2:2">
      <c r="B79" s="34" t="s">
        <v>646</v>
      </c>
    </row>
    <row r="80" spans="2:2">
      <c r="B80" s="34" t="s">
        <v>647</v>
      </c>
    </row>
    <row r="81" spans="2:2">
      <c r="B81" s="34" t="s">
        <v>648</v>
      </c>
    </row>
    <row r="82" spans="2:2">
      <c r="B82" s="34" t="s">
        <v>649</v>
      </c>
    </row>
    <row r="83" spans="2:2">
      <c r="B83" s="34" t="s">
        <v>650</v>
      </c>
    </row>
    <row r="84" spans="2:2">
      <c r="B84" s="34" t="s">
        <v>617</v>
      </c>
    </row>
    <row r="85" spans="2:2">
      <c r="B85" s="34" t="s">
        <v>638</v>
      </c>
    </row>
    <row r="86" spans="2:2">
      <c r="B86" s="34" t="s">
        <v>651</v>
      </c>
    </row>
    <row r="87" spans="2:2">
      <c r="B87" s="34" t="s">
        <v>611</v>
      </c>
    </row>
    <row r="88" spans="2:2">
      <c r="B88" s="34" t="s">
        <v>652</v>
      </c>
    </row>
    <row r="89" spans="2:2">
      <c r="B89" s="34" t="s">
        <v>653</v>
      </c>
    </row>
    <row r="90" spans="2:2">
      <c r="B90" s="34" t="s">
        <v>654</v>
      </c>
    </row>
    <row r="91" spans="2:2">
      <c r="B91" s="34" t="s">
        <v>655</v>
      </c>
    </row>
    <row r="92" spans="2:2">
      <c r="B92" s="34" t="s">
        <v>656</v>
      </c>
    </row>
    <row r="93" spans="2:2">
      <c r="B93" s="34" t="s">
        <v>655</v>
      </c>
    </row>
    <row r="94" spans="2:2">
      <c r="B94" s="34" t="s">
        <v>600</v>
      </c>
    </row>
    <row r="95" spans="2:2">
      <c r="B95" s="34" t="s">
        <v>657</v>
      </c>
    </row>
    <row r="96" spans="2:2">
      <c r="B96" s="34" t="s">
        <v>608</v>
      </c>
    </row>
    <row r="97" spans="2:2">
      <c r="B97" s="34" t="s">
        <v>658</v>
      </c>
    </row>
    <row r="98" spans="2:2">
      <c r="B98" s="34" t="s">
        <v>659</v>
      </c>
    </row>
    <row r="99" spans="2:2">
      <c r="B99" s="34" t="s">
        <v>635</v>
      </c>
    </row>
    <row r="100" spans="2:2">
      <c r="B100" s="34" t="s">
        <v>660</v>
      </c>
    </row>
    <row r="101" spans="2:2">
      <c r="B101" s="34" t="s">
        <v>636</v>
      </c>
    </row>
    <row r="102" spans="2:2">
      <c r="B102" s="34" t="s">
        <v>661</v>
      </c>
    </row>
    <row r="103" spans="2:2">
      <c r="B103" s="34" t="s">
        <v>662</v>
      </c>
    </row>
    <row r="104" spans="2:2">
      <c r="B104" s="34" t="s">
        <v>663</v>
      </c>
    </row>
    <row r="105" spans="2:2">
      <c r="B105" s="34" t="s">
        <v>664</v>
      </c>
    </row>
    <row r="106" spans="2:2">
      <c r="B106" s="34" t="s">
        <v>665</v>
      </c>
    </row>
    <row r="107" spans="2:2">
      <c r="B107" s="34" t="s">
        <v>666</v>
      </c>
    </row>
    <row r="108" spans="2:2">
      <c r="B108" s="34" t="s">
        <v>652</v>
      </c>
    </row>
    <row r="109" spans="2:2">
      <c r="B109" s="34" t="s">
        <v>667</v>
      </c>
    </row>
    <row r="110" spans="2:2">
      <c r="B110" s="34" t="s">
        <v>668</v>
      </c>
    </row>
    <row r="111" spans="2:2">
      <c r="B111" s="34" t="s">
        <v>669</v>
      </c>
    </row>
    <row r="112" spans="2:2">
      <c r="B112" s="34" t="s">
        <v>670</v>
      </c>
    </row>
    <row r="113" spans="2:2">
      <c r="B113" s="34" t="s">
        <v>635</v>
      </c>
    </row>
    <row r="114" spans="2:2">
      <c r="B114" s="34" t="s">
        <v>671</v>
      </c>
    </row>
    <row r="115" spans="2:2">
      <c r="B115" s="34" t="s">
        <v>611</v>
      </c>
    </row>
    <row r="116" spans="2:2">
      <c r="B116" s="34" t="s">
        <v>672</v>
      </c>
    </row>
    <row r="117" spans="2:2">
      <c r="B117" s="34" t="s">
        <v>673</v>
      </c>
    </row>
    <row r="118" spans="2:2">
      <c r="B118" s="34" t="s">
        <v>612</v>
      </c>
    </row>
    <row r="119" spans="2:2">
      <c r="B119" s="34" t="s">
        <v>674</v>
      </c>
    </row>
    <row r="120" spans="2:2">
      <c r="B120" s="34" t="s">
        <v>675</v>
      </c>
    </row>
    <row r="121" spans="2:2">
      <c r="B121" s="34" t="s">
        <v>667</v>
      </c>
    </row>
    <row r="122" spans="2:2">
      <c r="B122" s="34" t="s">
        <v>676</v>
      </c>
    </row>
    <row r="123" spans="2:2">
      <c r="B123" s="34" t="s">
        <v>595</v>
      </c>
    </row>
    <row r="124" spans="2:2">
      <c r="B124" s="34" t="s">
        <v>677</v>
      </c>
    </row>
    <row r="125" spans="2:2">
      <c r="B125" s="34" t="s">
        <v>656</v>
      </c>
    </row>
    <row r="126" spans="2:2">
      <c r="B126" s="34" t="s">
        <v>678</v>
      </c>
    </row>
    <row r="127" spans="2:2">
      <c r="B127" s="34" t="s">
        <v>657</v>
      </c>
    </row>
    <row r="128" spans="2:2">
      <c r="B128" s="34" t="s">
        <v>679</v>
      </c>
    </row>
    <row r="129" spans="2:2">
      <c r="B129" s="34" t="s">
        <v>619</v>
      </c>
    </row>
    <row r="130" spans="2:2">
      <c r="B130" s="34" t="s">
        <v>680</v>
      </c>
    </row>
    <row r="131" spans="2:2">
      <c r="B131" s="34" t="s">
        <v>681</v>
      </c>
    </row>
    <row r="132" spans="2:2">
      <c r="B132" s="34" t="s">
        <v>682</v>
      </c>
    </row>
    <row r="133" spans="2:2">
      <c r="B133" s="34" t="s">
        <v>648</v>
      </c>
    </row>
    <row r="134" spans="2:2">
      <c r="B134" s="34" t="s">
        <v>683</v>
      </c>
    </row>
    <row r="135" spans="2:2">
      <c r="B135" s="34" t="s">
        <v>646</v>
      </c>
    </row>
    <row r="136" spans="2:2">
      <c r="B136" s="34" t="s">
        <v>631</v>
      </c>
    </row>
    <row r="137" spans="2:2">
      <c r="B137" s="34" t="s">
        <v>684</v>
      </c>
    </row>
    <row r="138" spans="2:2">
      <c r="B138" s="34" t="s">
        <v>685</v>
      </c>
    </row>
    <row r="139" spans="2:2">
      <c r="B139" s="34" t="s">
        <v>682</v>
      </c>
    </row>
    <row r="140" spans="2:2">
      <c r="B140" s="34" t="s">
        <v>686</v>
      </c>
    </row>
    <row r="141" spans="2:2">
      <c r="B141" s="34" t="s">
        <v>658</v>
      </c>
    </row>
    <row r="142" spans="2:2">
      <c r="B142" s="34" t="s">
        <v>687</v>
      </c>
    </row>
    <row r="143" spans="2:2">
      <c r="B143" s="34" t="s">
        <v>641</v>
      </c>
    </row>
    <row r="144" spans="2:2">
      <c r="B144" s="34" t="s">
        <v>665</v>
      </c>
    </row>
    <row r="145" spans="2:2">
      <c r="B145" s="34" t="s">
        <v>688</v>
      </c>
    </row>
    <row r="146" spans="2:2">
      <c r="B146" s="34" t="s">
        <v>689</v>
      </c>
    </row>
    <row r="147" spans="2:2">
      <c r="B147" s="34" t="s">
        <v>690</v>
      </c>
    </row>
    <row r="148" spans="2:2">
      <c r="B148" s="34" t="s">
        <v>672</v>
      </c>
    </row>
    <row r="149" spans="2:2">
      <c r="B149" s="34" t="s">
        <v>691</v>
      </c>
    </row>
    <row r="150" spans="2:2">
      <c r="B150" s="34" t="s">
        <v>692</v>
      </c>
    </row>
    <row r="151" spans="2:2">
      <c r="B151" s="34" t="s">
        <v>693</v>
      </c>
    </row>
    <row r="152" spans="2:2">
      <c r="B152" s="34" t="s">
        <v>601</v>
      </c>
    </row>
    <row r="153" spans="2:2">
      <c r="B153" s="34" t="s">
        <v>694</v>
      </c>
    </row>
    <row r="154" spans="2:2">
      <c r="B154" s="34" t="s">
        <v>682</v>
      </c>
    </row>
    <row r="155" spans="2:2">
      <c r="B155" s="34" t="s">
        <v>649</v>
      </c>
    </row>
    <row r="156" spans="2:2">
      <c r="B156" s="34" t="s">
        <v>652</v>
      </c>
    </row>
    <row r="157" spans="2:2">
      <c r="B157" s="34" t="s">
        <v>630</v>
      </c>
    </row>
    <row r="158" spans="2:2">
      <c r="B158" s="34" t="s">
        <v>695</v>
      </c>
    </row>
    <row r="159" spans="2:2">
      <c r="B159" s="34" t="s">
        <v>696</v>
      </c>
    </row>
    <row r="160" spans="2:2">
      <c r="B160" s="34" t="s">
        <v>697</v>
      </c>
    </row>
    <row r="161" spans="2:2">
      <c r="B161" s="34" t="s">
        <v>698</v>
      </c>
    </row>
    <row r="162" spans="2:2">
      <c r="B162" s="34" t="s">
        <v>699</v>
      </c>
    </row>
    <row r="163" spans="2:2">
      <c r="B163" s="34" t="s">
        <v>647</v>
      </c>
    </row>
    <row r="164" spans="2:2">
      <c r="B164" s="34" t="s">
        <v>675</v>
      </c>
    </row>
    <row r="165" spans="2:2">
      <c r="B165" s="34" t="s">
        <v>616</v>
      </c>
    </row>
    <row r="166" spans="2:2">
      <c r="B166" s="34" t="s">
        <v>681</v>
      </c>
    </row>
    <row r="167" spans="2:2">
      <c r="B167" s="34" t="s">
        <v>700</v>
      </c>
    </row>
    <row r="168" spans="2:2">
      <c r="B168" s="34" t="s">
        <v>701</v>
      </c>
    </row>
    <row r="169" spans="2:2">
      <c r="B169" s="34" t="s">
        <v>702</v>
      </c>
    </row>
    <row r="170" spans="2:2">
      <c r="B170" s="34" t="s">
        <v>703</v>
      </c>
    </row>
    <row r="171" spans="2:2">
      <c r="B171" s="34" t="s">
        <v>609</v>
      </c>
    </row>
    <row r="172" spans="2:2">
      <c r="B172" s="34" t="s">
        <v>675</v>
      </c>
    </row>
    <row r="173" spans="2:2">
      <c r="B173" s="34" t="s">
        <v>612</v>
      </c>
    </row>
    <row r="174" spans="2:2">
      <c r="B174" s="34" t="s">
        <v>690</v>
      </c>
    </row>
    <row r="175" spans="2:2">
      <c r="B175" s="34" t="s">
        <v>703</v>
      </c>
    </row>
    <row r="176" spans="2:2">
      <c r="B176" s="34" t="s">
        <v>704</v>
      </c>
    </row>
    <row r="177" spans="2:2">
      <c r="B177" s="34" t="s">
        <v>680</v>
      </c>
    </row>
    <row r="178" spans="2:2">
      <c r="B178" s="34" t="s">
        <v>602</v>
      </c>
    </row>
    <row r="179" spans="2:2">
      <c r="B179" s="34" t="s">
        <v>593</v>
      </c>
    </row>
    <row r="180" spans="2:2">
      <c r="B180" s="34" t="s">
        <v>705</v>
      </c>
    </row>
    <row r="181" spans="2:2">
      <c r="B181" s="34" t="s">
        <v>706</v>
      </c>
    </row>
    <row r="182" spans="2:2">
      <c r="B182" s="34" t="s">
        <v>707</v>
      </c>
    </row>
    <row r="183" spans="2:2">
      <c r="B183" s="34" t="s">
        <v>683</v>
      </c>
    </row>
    <row r="184" spans="2:2">
      <c r="B184" s="34" t="s">
        <v>708</v>
      </c>
    </row>
    <row r="185" spans="2:2">
      <c r="B185" s="34" t="s">
        <v>709</v>
      </c>
    </row>
    <row r="186" spans="2:2">
      <c r="B186" s="34" t="s">
        <v>634</v>
      </c>
    </row>
    <row r="187" spans="2:2">
      <c r="B187" s="34" t="s">
        <v>710</v>
      </c>
    </row>
    <row r="188" spans="2:2">
      <c r="B188" s="34" t="s">
        <v>626</v>
      </c>
    </row>
    <row r="189" spans="2:2">
      <c r="B189" s="34" t="s">
        <v>602</v>
      </c>
    </row>
    <row r="190" spans="2:2">
      <c r="B190" s="34" t="s">
        <v>711</v>
      </c>
    </row>
    <row r="191" spans="2:2">
      <c r="B191" s="34" t="s">
        <v>712</v>
      </c>
    </row>
    <row r="192" spans="2:2">
      <c r="B192" s="34" t="s">
        <v>663</v>
      </c>
    </row>
    <row r="193" spans="2:2">
      <c r="B193" s="34" t="s">
        <v>713</v>
      </c>
    </row>
    <row r="194" spans="2:2">
      <c r="B194" s="34" t="s">
        <v>714</v>
      </c>
    </row>
    <row r="195" spans="2:2">
      <c r="B195" s="34" t="s">
        <v>676</v>
      </c>
    </row>
    <row r="196" spans="2:2">
      <c r="B196" s="34" t="s">
        <v>702</v>
      </c>
    </row>
    <row r="197" spans="2:2">
      <c r="B197" s="34" t="s">
        <v>651</v>
      </c>
    </row>
    <row r="198" spans="2:2">
      <c r="B198" s="34" t="s">
        <v>715</v>
      </c>
    </row>
    <row r="199" spans="2:2">
      <c r="B199" s="34" t="s">
        <v>716</v>
      </c>
    </row>
    <row r="200" spans="2:2">
      <c r="B200" s="34" t="s">
        <v>717</v>
      </c>
    </row>
    <row r="201" spans="2:2">
      <c r="B201" s="34" t="s">
        <v>718</v>
      </c>
    </row>
    <row r="202" spans="2:2">
      <c r="B202" s="34" t="s">
        <v>625</v>
      </c>
    </row>
    <row r="203" spans="2:2">
      <c r="B203" s="34" t="s">
        <v>719</v>
      </c>
    </row>
    <row r="204" spans="2:2">
      <c r="B204" s="34" t="s">
        <v>720</v>
      </c>
    </row>
    <row r="205" spans="2:2">
      <c r="B205" s="34" t="s">
        <v>688</v>
      </c>
    </row>
    <row r="206" spans="2:2">
      <c r="B206" s="34" t="s">
        <v>677</v>
      </c>
    </row>
    <row r="207" spans="2:2">
      <c r="B207" s="34" t="s">
        <v>721</v>
      </c>
    </row>
    <row r="208" spans="2:2">
      <c r="B208" s="34" t="s">
        <v>707</v>
      </c>
    </row>
    <row r="209" spans="2:2">
      <c r="B209" s="34" t="s">
        <v>634</v>
      </c>
    </row>
    <row r="210" spans="2:2">
      <c r="B210" s="34" t="s">
        <v>722</v>
      </c>
    </row>
    <row r="211" spans="2:2">
      <c r="B211" s="34" t="s">
        <v>589</v>
      </c>
    </row>
    <row r="212" spans="2:2">
      <c r="B212" s="34" t="s">
        <v>601</v>
      </c>
    </row>
    <row r="213" spans="2:2">
      <c r="B213" s="34" t="s">
        <v>723</v>
      </c>
    </row>
    <row r="214" spans="2:2">
      <c r="B214" s="34" t="s">
        <v>724</v>
      </c>
    </row>
    <row r="215" spans="2:2">
      <c r="B215" s="34" t="s">
        <v>698</v>
      </c>
    </row>
    <row r="216" spans="2:2">
      <c r="B216" s="34" t="s">
        <v>725</v>
      </c>
    </row>
    <row r="217" spans="2:2">
      <c r="B217" s="34" t="s">
        <v>725</v>
      </c>
    </row>
    <row r="218" spans="2:2">
      <c r="B218" s="34" t="s">
        <v>694</v>
      </c>
    </row>
    <row r="219" spans="2:2">
      <c r="B219" s="34" t="s">
        <v>663</v>
      </c>
    </row>
    <row r="220" spans="2:2">
      <c r="B220" s="34" t="s">
        <v>688</v>
      </c>
    </row>
    <row r="221" spans="2:2">
      <c r="B221" s="34" t="s">
        <v>726</v>
      </c>
    </row>
    <row r="222" spans="2:2">
      <c r="B222" s="34" t="s">
        <v>717</v>
      </c>
    </row>
    <row r="223" spans="2:2">
      <c r="B223" s="34" t="s">
        <v>594</v>
      </c>
    </row>
    <row r="224" spans="2:2">
      <c r="B224" s="34" t="s">
        <v>679</v>
      </c>
    </row>
    <row r="225" spans="2:2">
      <c r="B225" s="34" t="s">
        <v>727</v>
      </c>
    </row>
    <row r="226" spans="2:2">
      <c r="B226" s="34" t="s">
        <v>728</v>
      </c>
    </row>
    <row r="227" spans="2:2">
      <c r="B227" s="34" t="s">
        <v>672</v>
      </c>
    </row>
    <row r="228" spans="2:2">
      <c r="B228" s="34" t="s">
        <v>598</v>
      </c>
    </row>
    <row r="229" spans="2:2">
      <c r="B229" s="34" t="s">
        <v>729</v>
      </c>
    </row>
    <row r="230" spans="2:2">
      <c r="B230" s="34" t="s">
        <v>699</v>
      </c>
    </row>
    <row r="231" spans="2:2">
      <c r="B231" s="34" t="s">
        <v>607</v>
      </c>
    </row>
    <row r="232" spans="2:2">
      <c r="B232" s="34" t="s">
        <v>730</v>
      </c>
    </row>
    <row r="233" spans="2:2">
      <c r="B233" s="34" t="s">
        <v>710</v>
      </c>
    </row>
    <row r="234" spans="2:2">
      <c r="B234" s="34" t="s">
        <v>679</v>
      </c>
    </row>
    <row r="235" spans="2:2">
      <c r="B235" s="34" t="s">
        <v>657</v>
      </c>
    </row>
    <row r="236" spans="2:2">
      <c r="B236" s="34" t="s">
        <v>618</v>
      </c>
    </row>
    <row r="237" spans="2:2">
      <c r="B237" s="34" t="s">
        <v>731</v>
      </c>
    </row>
    <row r="238" spans="2:2">
      <c r="B238" s="34" t="s">
        <v>713</v>
      </c>
    </row>
    <row r="239" spans="2:2">
      <c r="B239" s="34" t="s">
        <v>700</v>
      </c>
    </row>
    <row r="240" spans="2:2">
      <c r="B240" s="34" t="s">
        <v>704</v>
      </c>
    </row>
    <row r="241" spans="2:2">
      <c r="B241" s="34" t="s">
        <v>666</v>
      </c>
    </row>
    <row r="242" spans="2:2">
      <c r="B242" s="34" t="s">
        <v>653</v>
      </c>
    </row>
    <row r="243" spans="2:2">
      <c r="B243" s="34" t="s">
        <v>669</v>
      </c>
    </row>
    <row r="244" spans="2:2">
      <c r="B244" s="34" t="s">
        <v>732</v>
      </c>
    </row>
    <row r="245" spans="2:2">
      <c r="B245" s="34" t="s">
        <v>615</v>
      </c>
    </row>
    <row r="246" spans="2:2">
      <c r="B246" s="34" t="s">
        <v>724</v>
      </c>
    </row>
    <row r="247" spans="2:2">
      <c r="B247" s="34" t="s">
        <v>603</v>
      </c>
    </row>
    <row r="248" spans="2:2">
      <c r="B248" s="34" t="s">
        <v>733</v>
      </c>
    </row>
    <row r="249" spans="2:2">
      <c r="B249" s="34" t="s">
        <v>716</v>
      </c>
    </row>
    <row r="250" spans="2:2">
      <c r="B250" s="34" t="s">
        <v>596</v>
      </c>
    </row>
    <row r="251" spans="2:2">
      <c r="B251" s="34" t="s">
        <v>660</v>
      </c>
    </row>
    <row r="252" spans="2:2">
      <c r="B252" s="34" t="s">
        <v>685</v>
      </c>
    </row>
    <row r="253" spans="2:2">
      <c r="B253" s="34" t="s">
        <v>598</v>
      </c>
    </row>
    <row r="254" spans="2:2">
      <c r="B254" s="34" t="s">
        <v>734</v>
      </c>
    </row>
    <row r="255" spans="2:2">
      <c r="B255" s="34" t="s">
        <v>735</v>
      </c>
    </row>
    <row r="256" spans="2:2">
      <c r="B256" s="34" t="s">
        <v>736</v>
      </c>
    </row>
    <row r="257" spans="2:2">
      <c r="B257" s="34" t="s">
        <v>667</v>
      </c>
    </row>
    <row r="258" spans="2:2">
      <c r="B258" s="34" t="s">
        <v>737</v>
      </c>
    </row>
    <row r="259" spans="2:2">
      <c r="B259" s="34" t="s">
        <v>599</v>
      </c>
    </row>
    <row r="260" spans="2:2">
      <c r="B260" s="34" t="s">
        <v>686</v>
      </c>
    </row>
    <row r="261" spans="2:2">
      <c r="B261" s="34" t="s">
        <v>591</v>
      </c>
    </row>
    <row r="262" spans="2:2">
      <c r="B262" s="34" t="s">
        <v>738</v>
      </c>
    </row>
    <row r="263" spans="2:2">
      <c r="B263" s="34" t="s">
        <v>632</v>
      </c>
    </row>
    <row r="264" spans="2:2">
      <c r="B264" s="34" t="s">
        <v>681</v>
      </c>
    </row>
    <row r="265" spans="2:2">
      <c r="B265" s="34" t="s">
        <v>739</v>
      </c>
    </row>
    <row r="266" spans="2:2">
      <c r="B266" s="34" t="s">
        <v>659</v>
      </c>
    </row>
    <row r="267" spans="2:2">
      <c r="B267" s="34" t="s">
        <v>740</v>
      </c>
    </row>
    <row r="268" spans="2:2">
      <c r="B268" s="34" t="s">
        <v>728</v>
      </c>
    </row>
    <row r="269" spans="2:2">
      <c r="B269" s="34" t="s">
        <v>741</v>
      </c>
    </row>
    <row r="270" spans="2:2">
      <c r="B270" s="34" t="s">
        <v>742</v>
      </c>
    </row>
    <row r="271" spans="2:2">
      <c r="B271" s="34" t="s">
        <v>740</v>
      </c>
    </row>
    <row r="272" spans="2:2">
      <c r="B272" s="34" t="s">
        <v>677</v>
      </c>
    </row>
    <row r="273" spans="2:2">
      <c r="B273" s="34" t="s">
        <v>687</v>
      </c>
    </row>
    <row r="274" spans="2:2">
      <c r="B274" s="34" t="s">
        <v>620</v>
      </c>
    </row>
    <row r="275" spans="2:2">
      <c r="B275" s="34" t="s">
        <v>731</v>
      </c>
    </row>
    <row r="276" spans="2:2">
      <c r="B276" s="34" t="s">
        <v>611</v>
      </c>
    </row>
    <row r="277" spans="2:2">
      <c r="B277" s="34" t="s">
        <v>601</v>
      </c>
    </row>
    <row r="278" spans="2:2">
      <c r="B278" s="34" t="s">
        <v>688</v>
      </c>
    </row>
    <row r="279" spans="2:2">
      <c r="B279" s="34" t="s">
        <v>649</v>
      </c>
    </row>
    <row r="280" spans="2:2">
      <c r="B280" s="34" t="s">
        <v>743</v>
      </c>
    </row>
    <row r="281" spans="2:2">
      <c r="B281" s="34" t="s">
        <v>681</v>
      </c>
    </row>
    <row r="282" spans="2:2">
      <c r="B282" s="34" t="s">
        <v>661</v>
      </c>
    </row>
    <row r="283" spans="2:2">
      <c r="B283" s="34" t="s">
        <v>652</v>
      </c>
    </row>
    <row r="284" spans="2:2">
      <c r="B284" s="34" t="s">
        <v>684</v>
      </c>
    </row>
    <row r="285" spans="2:2">
      <c r="B285" s="34" t="s">
        <v>744</v>
      </c>
    </row>
    <row r="286" spans="2:2">
      <c r="B286" s="34" t="s">
        <v>632</v>
      </c>
    </row>
    <row r="287" spans="2:2">
      <c r="B287" s="34" t="s">
        <v>745</v>
      </c>
    </row>
    <row r="288" spans="2:2">
      <c r="B288" s="34" t="s">
        <v>746</v>
      </c>
    </row>
    <row r="289" spans="2:2">
      <c r="B289" s="34" t="s">
        <v>673</v>
      </c>
    </row>
    <row r="290" spans="2:2">
      <c r="B290" s="34" t="s">
        <v>663</v>
      </c>
    </row>
    <row r="291" spans="2:2">
      <c r="B291" s="34" t="s">
        <v>728</v>
      </c>
    </row>
    <row r="292" spans="2:2">
      <c r="B292" s="34" t="s">
        <v>597</v>
      </c>
    </row>
    <row r="293" spans="2:2">
      <c r="B293" s="34" t="s">
        <v>625</v>
      </c>
    </row>
    <row r="294" spans="2:2">
      <c r="B294" s="34" t="s">
        <v>601</v>
      </c>
    </row>
    <row r="295" spans="2:2">
      <c r="B295" s="34" t="s">
        <v>747</v>
      </c>
    </row>
    <row r="296" spans="2:2">
      <c r="B296" s="34" t="s">
        <v>684</v>
      </c>
    </row>
    <row r="297" spans="2:2">
      <c r="B297" s="34" t="s">
        <v>748</v>
      </c>
    </row>
    <row r="298" spans="2:2">
      <c r="B298" s="34" t="s">
        <v>667</v>
      </c>
    </row>
    <row r="299" spans="2:2">
      <c r="B299" s="34" t="s">
        <v>723</v>
      </c>
    </row>
    <row r="300" spans="2:2">
      <c r="B300" s="34" t="s">
        <v>639</v>
      </c>
    </row>
    <row r="301" spans="2:2">
      <c r="B301" s="34" t="s">
        <v>716</v>
      </c>
    </row>
    <row r="302" spans="2:2">
      <c r="B302" s="34" t="s">
        <v>633</v>
      </c>
    </row>
    <row r="303" spans="2:2">
      <c r="B303" s="34" t="s">
        <v>657</v>
      </c>
    </row>
    <row r="304" spans="2:2">
      <c r="B304" s="34" t="s">
        <v>731</v>
      </c>
    </row>
    <row r="305" spans="2:2">
      <c r="B305" s="34" t="s">
        <v>626</v>
      </c>
    </row>
    <row r="306" spans="2:2">
      <c r="B306" s="34" t="s">
        <v>624</v>
      </c>
    </row>
    <row r="307" spans="2:2">
      <c r="B307" s="34" t="s">
        <v>648</v>
      </c>
    </row>
    <row r="308" spans="2:2">
      <c r="B308" s="34" t="s">
        <v>653</v>
      </c>
    </row>
    <row r="309" spans="2:2">
      <c r="B309" s="34" t="s">
        <v>614</v>
      </c>
    </row>
    <row r="310" spans="2:2">
      <c r="B310" s="34" t="s">
        <v>616</v>
      </c>
    </row>
    <row r="311" spans="2:2">
      <c r="B311" s="34" t="s">
        <v>749</v>
      </c>
    </row>
    <row r="312" spans="2:2">
      <c r="B312" s="34" t="s">
        <v>607</v>
      </c>
    </row>
    <row r="313" spans="2:2">
      <c r="B313" s="34" t="s">
        <v>694</v>
      </c>
    </row>
    <row r="314" spans="2:2">
      <c r="B314" s="34" t="s">
        <v>638</v>
      </c>
    </row>
    <row r="315" spans="2:2">
      <c r="B315" s="34" t="s">
        <v>635</v>
      </c>
    </row>
    <row r="316" spans="2:2">
      <c r="B316" s="34" t="s">
        <v>663</v>
      </c>
    </row>
    <row r="317" spans="2:2">
      <c r="B317" s="34" t="s">
        <v>637</v>
      </c>
    </row>
    <row r="318" spans="2:2">
      <c r="B318" s="34" t="s">
        <v>750</v>
      </c>
    </row>
    <row r="319" spans="2:2">
      <c r="B319" s="34" t="s">
        <v>734</v>
      </c>
    </row>
    <row r="320" spans="2:2">
      <c r="B320" s="34" t="s">
        <v>648</v>
      </c>
    </row>
    <row r="321" spans="2:2">
      <c r="B321" s="34" t="s">
        <v>642</v>
      </c>
    </row>
    <row r="322" spans="2:2">
      <c r="B322" s="34" t="s">
        <v>648</v>
      </c>
    </row>
    <row r="323" spans="2:2">
      <c r="B323" s="34" t="s">
        <v>612</v>
      </c>
    </row>
    <row r="324" spans="2:2">
      <c r="B324" s="34" t="s">
        <v>751</v>
      </c>
    </row>
    <row r="325" spans="2:2">
      <c r="B325" s="34" t="s">
        <v>670</v>
      </c>
    </row>
    <row r="326" spans="2:2">
      <c r="B326" s="34" t="s">
        <v>672</v>
      </c>
    </row>
    <row r="327" spans="2:2">
      <c r="B327" s="34" t="s">
        <v>742</v>
      </c>
    </row>
    <row r="328" spans="2:2">
      <c r="B328" s="34" t="s">
        <v>689</v>
      </c>
    </row>
    <row r="329" spans="2:2">
      <c r="B329" s="34" t="s">
        <v>737</v>
      </c>
    </row>
    <row r="330" spans="2:2">
      <c r="B330" s="34" t="s">
        <v>652</v>
      </c>
    </row>
    <row r="331" spans="2:2">
      <c r="B331" s="34" t="s">
        <v>657</v>
      </c>
    </row>
    <row r="332" spans="2:2">
      <c r="B332" s="34" t="s">
        <v>705</v>
      </c>
    </row>
    <row r="333" spans="2:2">
      <c r="B333" s="34" t="s">
        <v>624</v>
      </c>
    </row>
    <row r="334" spans="2:2">
      <c r="B334" s="34" t="s">
        <v>752</v>
      </c>
    </row>
    <row r="335" spans="2:2">
      <c r="B335" s="34" t="s">
        <v>753</v>
      </c>
    </row>
    <row r="336" spans="2:2">
      <c r="B336" s="34" t="s">
        <v>722</v>
      </c>
    </row>
    <row r="337" spans="2:2">
      <c r="B337" s="34" t="s">
        <v>698</v>
      </c>
    </row>
    <row r="338" spans="2:2">
      <c r="B338" s="34" t="s">
        <v>635</v>
      </c>
    </row>
    <row r="339" spans="2:2">
      <c r="B339" s="34" t="s">
        <v>754</v>
      </c>
    </row>
    <row r="340" spans="2:2">
      <c r="B340" s="34" t="s">
        <v>665</v>
      </c>
    </row>
    <row r="341" spans="2:2">
      <c r="B341" s="34" t="s">
        <v>637</v>
      </c>
    </row>
    <row r="342" spans="2:2">
      <c r="B342" s="34" t="s">
        <v>755</v>
      </c>
    </row>
    <row r="343" spans="2:2">
      <c r="B343" s="34" t="s">
        <v>681</v>
      </c>
    </row>
    <row r="344" spans="2:2">
      <c r="B344" s="34" t="s">
        <v>671</v>
      </c>
    </row>
    <row r="345" spans="2:2">
      <c r="B345" s="34" t="s">
        <v>756</v>
      </c>
    </row>
    <row r="346" spans="2:2">
      <c r="B346" s="34" t="s">
        <v>712</v>
      </c>
    </row>
    <row r="347" spans="2:2">
      <c r="B347" s="34" t="s">
        <v>757</v>
      </c>
    </row>
    <row r="348" spans="2:2">
      <c r="B348" s="34" t="s">
        <v>648</v>
      </c>
    </row>
    <row r="349" spans="2:2">
      <c r="B349" s="34" t="s">
        <v>651</v>
      </c>
    </row>
    <row r="350" spans="2:2">
      <c r="B350" s="34" t="s">
        <v>640</v>
      </c>
    </row>
    <row r="351" spans="2:2">
      <c r="B351" s="34" t="s">
        <v>633</v>
      </c>
    </row>
    <row r="352" spans="2:2">
      <c r="B352" s="34" t="s">
        <v>704</v>
      </c>
    </row>
    <row r="353" spans="2:2">
      <c r="B353" s="34" t="s">
        <v>723</v>
      </c>
    </row>
    <row r="354" spans="2:2">
      <c r="B354" s="34" t="s">
        <v>758</v>
      </c>
    </row>
    <row r="355" spans="2:2">
      <c r="B355" s="34" t="s">
        <v>730</v>
      </c>
    </row>
    <row r="356" spans="2:2">
      <c r="B356" s="34" t="s">
        <v>759</v>
      </c>
    </row>
    <row r="357" spans="2:2">
      <c r="B357" s="34" t="s">
        <v>760</v>
      </c>
    </row>
    <row r="358" spans="2:2">
      <c r="B358" s="34" t="s">
        <v>761</v>
      </c>
    </row>
    <row r="359" spans="2:2">
      <c r="B359" s="34" t="s">
        <v>762</v>
      </c>
    </row>
    <row r="360" spans="2:2">
      <c r="B360" s="34" t="s">
        <v>646</v>
      </c>
    </row>
    <row r="361" spans="2:2">
      <c r="B361" s="34" t="s">
        <v>659</v>
      </c>
    </row>
    <row r="362" spans="2:2">
      <c r="B362" s="34" t="s">
        <v>631</v>
      </c>
    </row>
    <row r="363" spans="2:2">
      <c r="B363" s="34" t="s">
        <v>728</v>
      </c>
    </row>
    <row r="364" spans="2:2">
      <c r="B364" s="34" t="s">
        <v>763</v>
      </c>
    </row>
    <row r="365" spans="2:2">
      <c r="B365" s="34" t="s">
        <v>717</v>
      </c>
    </row>
    <row r="366" spans="2:2">
      <c r="B366" s="34" t="s">
        <v>707</v>
      </c>
    </row>
    <row r="367" spans="2:2">
      <c r="B367" s="34" t="s">
        <v>636</v>
      </c>
    </row>
    <row r="368" spans="2:2">
      <c r="B368" s="34" t="s">
        <v>673</v>
      </c>
    </row>
    <row r="369" spans="2:2">
      <c r="B369" s="34" t="s">
        <v>764</v>
      </c>
    </row>
    <row r="370" spans="2:2">
      <c r="B370" s="34" t="s">
        <v>765</v>
      </c>
    </row>
    <row r="371" spans="2:2">
      <c r="B371" s="34" t="s">
        <v>662</v>
      </c>
    </row>
    <row r="372" spans="2:2">
      <c r="B372" s="34" t="s">
        <v>766</v>
      </c>
    </row>
    <row r="373" spans="2:2">
      <c r="B373" s="34" t="s">
        <v>767</v>
      </c>
    </row>
    <row r="374" spans="2:2">
      <c r="B374" s="34" t="s">
        <v>768</v>
      </c>
    </row>
    <row r="375" spans="2:2">
      <c r="B375" s="34" t="s">
        <v>769</v>
      </c>
    </row>
    <row r="376" spans="2:2">
      <c r="B376" s="34" t="s">
        <v>750</v>
      </c>
    </row>
    <row r="377" spans="2:2">
      <c r="B377" s="34" t="s">
        <v>616</v>
      </c>
    </row>
    <row r="378" spans="2:2">
      <c r="B378" s="34" t="s">
        <v>741</v>
      </c>
    </row>
    <row r="379" spans="2:2">
      <c r="B379" s="34" t="s">
        <v>759</v>
      </c>
    </row>
    <row r="380" spans="2:2">
      <c r="B380" s="34" t="s">
        <v>770</v>
      </c>
    </row>
    <row r="381" spans="2:2">
      <c r="B381" s="34" t="s">
        <v>700</v>
      </c>
    </row>
    <row r="382" spans="2:2">
      <c r="B382" s="34" t="s">
        <v>739</v>
      </c>
    </row>
    <row r="383" spans="2:2">
      <c r="B383" s="34" t="s">
        <v>673</v>
      </c>
    </row>
    <row r="384" spans="2:2">
      <c r="B384" s="34" t="s">
        <v>637</v>
      </c>
    </row>
    <row r="385" spans="2:2">
      <c r="B385" s="34" t="s">
        <v>626</v>
      </c>
    </row>
    <row r="386" spans="2:2">
      <c r="B386" s="34" t="s">
        <v>771</v>
      </c>
    </row>
    <row r="387" spans="2:2">
      <c r="B387" s="34" t="s">
        <v>679</v>
      </c>
    </row>
    <row r="388" spans="2:2">
      <c r="B388" s="34" t="s">
        <v>728</v>
      </c>
    </row>
    <row r="389" spans="2:2">
      <c r="B389" s="34" t="s">
        <v>622</v>
      </c>
    </row>
    <row r="390" spans="2:2">
      <c r="B390" s="34" t="s">
        <v>772</v>
      </c>
    </row>
    <row r="391" spans="2:2">
      <c r="B391" s="34" t="s">
        <v>722</v>
      </c>
    </row>
    <row r="392" spans="2:2">
      <c r="B392" s="34" t="s">
        <v>730</v>
      </c>
    </row>
    <row r="393" spans="2:2">
      <c r="B393" s="34" t="s">
        <v>589</v>
      </c>
    </row>
    <row r="394" spans="2:2">
      <c r="B394" s="34" t="s">
        <v>715</v>
      </c>
    </row>
    <row r="395" spans="2:2">
      <c r="B395" s="34" t="s">
        <v>770</v>
      </c>
    </row>
    <row r="396" spans="2:2">
      <c r="B396" s="34" t="s">
        <v>698</v>
      </c>
    </row>
    <row r="397" spans="2:2">
      <c r="B397" s="34" t="s">
        <v>770</v>
      </c>
    </row>
    <row r="398" spans="2:2">
      <c r="B398" s="34" t="s">
        <v>773</v>
      </c>
    </row>
    <row r="399" spans="2:2">
      <c r="B399" s="34" t="s">
        <v>677</v>
      </c>
    </row>
    <row r="400" spans="2:2">
      <c r="B400" s="34" t="s">
        <v>774</v>
      </c>
    </row>
    <row r="401" spans="2:2">
      <c r="B401" s="34" t="s">
        <v>658</v>
      </c>
    </row>
    <row r="402" spans="2:2">
      <c r="B402" s="34" t="s">
        <v>660</v>
      </c>
    </row>
    <row r="403" spans="2:2">
      <c r="B403" s="34" t="s">
        <v>751</v>
      </c>
    </row>
    <row r="404" spans="2:2">
      <c r="B404" s="34" t="s">
        <v>750</v>
      </c>
    </row>
    <row r="405" spans="2:2">
      <c r="B405" s="34" t="s">
        <v>688</v>
      </c>
    </row>
    <row r="406" spans="2:2">
      <c r="B406" s="34" t="s">
        <v>724</v>
      </c>
    </row>
    <row r="407" spans="2:2">
      <c r="B407" s="34" t="s">
        <v>720</v>
      </c>
    </row>
    <row r="408" spans="2:2">
      <c r="B408" s="34" t="s">
        <v>660</v>
      </c>
    </row>
    <row r="409" spans="2:2">
      <c r="B409" s="34" t="s">
        <v>775</v>
      </c>
    </row>
    <row r="410" spans="2:2">
      <c r="B410" s="34" t="s">
        <v>628</v>
      </c>
    </row>
    <row r="411" spans="2:2">
      <c r="B411" s="34" t="s">
        <v>645</v>
      </c>
    </row>
    <row r="412" spans="2:2">
      <c r="B412" s="34" t="s">
        <v>595</v>
      </c>
    </row>
    <row r="413" spans="2:2">
      <c r="B413" s="34" t="s">
        <v>686</v>
      </c>
    </row>
    <row r="414" spans="2:2">
      <c r="B414" s="34" t="s">
        <v>769</v>
      </c>
    </row>
    <row r="415" spans="2:2">
      <c r="B415" s="34" t="s">
        <v>724</v>
      </c>
    </row>
    <row r="416" spans="2:2">
      <c r="B416" s="34" t="s">
        <v>698</v>
      </c>
    </row>
    <row r="417" spans="2:2">
      <c r="B417" s="34" t="s">
        <v>600</v>
      </c>
    </row>
    <row r="418" spans="2:2">
      <c r="B418" s="34" t="s">
        <v>606</v>
      </c>
    </row>
    <row r="419" spans="2:2">
      <c r="B419" s="34" t="s">
        <v>776</v>
      </c>
    </row>
    <row r="420" spans="2:2">
      <c r="B420" s="34" t="s">
        <v>728</v>
      </c>
    </row>
    <row r="421" spans="2:2">
      <c r="B421" s="34" t="s">
        <v>777</v>
      </c>
    </row>
    <row r="422" spans="2:2">
      <c r="B422" s="34" t="s">
        <v>722</v>
      </c>
    </row>
    <row r="423" spans="2:2">
      <c r="B423" s="34" t="s">
        <v>607</v>
      </c>
    </row>
    <row r="424" spans="2:2">
      <c r="B424" s="34" t="s">
        <v>601</v>
      </c>
    </row>
    <row r="425" spans="2:2">
      <c r="B425" s="34" t="s">
        <v>671</v>
      </c>
    </row>
    <row r="426" spans="2:2">
      <c r="B426" s="34" t="s">
        <v>666</v>
      </c>
    </row>
    <row r="427" spans="2:2">
      <c r="B427" s="34" t="s">
        <v>659</v>
      </c>
    </row>
    <row r="428" spans="2:2">
      <c r="B428" s="34" t="s">
        <v>713</v>
      </c>
    </row>
    <row r="429" spans="2:2">
      <c r="B429" s="34" t="s">
        <v>656</v>
      </c>
    </row>
    <row r="430" spans="2:2">
      <c r="B430" s="34" t="s">
        <v>735</v>
      </c>
    </row>
    <row r="431" spans="2:2">
      <c r="B431" s="34" t="s">
        <v>723</v>
      </c>
    </row>
    <row r="432" spans="2:2">
      <c r="B432" s="34" t="s">
        <v>672</v>
      </c>
    </row>
    <row r="433" spans="2:2">
      <c r="B433" s="34" t="s">
        <v>648</v>
      </c>
    </row>
    <row r="434" spans="2:2">
      <c r="B434" s="34" t="s">
        <v>659</v>
      </c>
    </row>
    <row r="435" spans="2:2">
      <c r="B435" s="34" t="s">
        <v>778</v>
      </c>
    </row>
    <row r="436" spans="2:2">
      <c r="B436" s="34" t="s">
        <v>624</v>
      </c>
    </row>
    <row r="437" spans="2:2">
      <c r="B437" s="34" t="s">
        <v>628</v>
      </c>
    </row>
    <row r="438" spans="2:2">
      <c r="B438" s="34" t="s">
        <v>595</v>
      </c>
    </row>
    <row r="439" spans="2:2">
      <c r="B439" s="34" t="s">
        <v>650</v>
      </c>
    </row>
    <row r="440" spans="2:2">
      <c r="B440" s="34" t="s">
        <v>609</v>
      </c>
    </row>
    <row r="441" spans="2:2">
      <c r="B441" s="34" t="s">
        <v>590</v>
      </c>
    </row>
    <row r="442" spans="2:2">
      <c r="B442" s="34" t="s">
        <v>707</v>
      </c>
    </row>
    <row r="443" spans="2:2">
      <c r="B443" s="34" t="s">
        <v>779</v>
      </c>
    </row>
    <row r="444" spans="2:2">
      <c r="B444" s="34" t="s">
        <v>627</v>
      </c>
    </row>
    <row r="445" spans="2:2">
      <c r="B445" s="34" t="s">
        <v>780</v>
      </c>
    </row>
    <row r="446" spans="2:2">
      <c r="B446" s="34" t="s">
        <v>781</v>
      </c>
    </row>
    <row r="447" spans="2:2">
      <c r="B447" s="34" t="s">
        <v>695</v>
      </c>
    </row>
    <row r="448" spans="2:2">
      <c r="B448" s="34" t="s">
        <v>605</v>
      </c>
    </row>
    <row r="449" spans="2:2">
      <c r="B449" s="34" t="s">
        <v>621</v>
      </c>
    </row>
    <row r="450" spans="2:2">
      <c r="B450" s="34" t="s">
        <v>782</v>
      </c>
    </row>
    <row r="451" spans="2:2">
      <c r="B451" s="34" t="s">
        <v>783</v>
      </c>
    </row>
    <row r="452" spans="2:2">
      <c r="B452" s="34" t="s">
        <v>781</v>
      </c>
    </row>
    <row r="453" spans="2:2">
      <c r="B453" s="34" t="s">
        <v>774</v>
      </c>
    </row>
    <row r="454" spans="2:2">
      <c r="B454" s="34" t="s">
        <v>739</v>
      </c>
    </row>
    <row r="455" spans="2:2">
      <c r="B455" s="34" t="s">
        <v>688</v>
      </c>
    </row>
    <row r="456" spans="2:2">
      <c r="B456" s="34" t="s">
        <v>694</v>
      </c>
    </row>
    <row r="457" spans="2:2">
      <c r="B457" s="34" t="s">
        <v>762</v>
      </c>
    </row>
    <row r="458" spans="2:2">
      <c r="B458" s="34" t="s">
        <v>676</v>
      </c>
    </row>
    <row r="459" spans="2:2">
      <c r="B459" s="34" t="s">
        <v>720</v>
      </c>
    </row>
    <row r="460" spans="2:2">
      <c r="B460" s="34" t="s">
        <v>780</v>
      </c>
    </row>
    <row r="461" spans="2:2">
      <c r="B461" s="34" t="s">
        <v>679</v>
      </c>
    </row>
    <row r="462" spans="2:2">
      <c r="B462" s="34" t="s">
        <v>763</v>
      </c>
    </row>
    <row r="463" spans="2:2">
      <c r="B463" s="34" t="s">
        <v>705</v>
      </c>
    </row>
    <row r="464" spans="2:2">
      <c r="B464" s="34" t="s">
        <v>759</v>
      </c>
    </row>
    <row r="465" spans="2:2">
      <c r="B465" s="34" t="s">
        <v>740</v>
      </c>
    </row>
    <row r="466" spans="2:2">
      <c r="B466" s="34" t="s">
        <v>728</v>
      </c>
    </row>
    <row r="467" spans="2:2">
      <c r="B467" s="34" t="s">
        <v>713</v>
      </c>
    </row>
    <row r="468" spans="2:2">
      <c r="B468" s="34" t="s">
        <v>630</v>
      </c>
    </row>
    <row r="469" spans="2:2">
      <c r="B469" s="34" t="s">
        <v>718</v>
      </c>
    </row>
    <row r="470" spans="2:2">
      <c r="B470" s="34" t="s">
        <v>775</v>
      </c>
    </row>
    <row r="471" spans="2:2">
      <c r="B471" s="34" t="s">
        <v>696</v>
      </c>
    </row>
    <row r="472" spans="2:2">
      <c r="B472" s="34" t="s">
        <v>609</v>
      </c>
    </row>
    <row r="473" spans="2:2">
      <c r="B473" s="34" t="s">
        <v>607</v>
      </c>
    </row>
    <row r="474" spans="2:2">
      <c r="B474" s="34" t="s">
        <v>784</v>
      </c>
    </row>
    <row r="475" spans="2:2">
      <c r="B475" s="34" t="s">
        <v>604</v>
      </c>
    </row>
    <row r="476" spans="2:2">
      <c r="B476" s="34" t="s">
        <v>654</v>
      </c>
    </row>
    <row r="477" spans="2:2">
      <c r="B477" s="34" t="s">
        <v>736</v>
      </c>
    </row>
    <row r="478" spans="2:2">
      <c r="B478" s="34" t="s">
        <v>660</v>
      </c>
    </row>
    <row r="479" spans="2:2">
      <c r="B479" s="34" t="s">
        <v>785</v>
      </c>
    </row>
    <row r="480" spans="2:2">
      <c r="B480" s="34" t="s">
        <v>681</v>
      </c>
    </row>
    <row r="481" spans="2:2">
      <c r="B481" s="34" t="s">
        <v>730</v>
      </c>
    </row>
    <row r="482" spans="2:2">
      <c r="B482" s="34" t="s">
        <v>786</v>
      </c>
    </row>
    <row r="483" spans="2:2">
      <c r="B483" s="34" t="s">
        <v>652</v>
      </c>
    </row>
    <row r="484" spans="2:2">
      <c r="B484" s="34" t="s">
        <v>787</v>
      </c>
    </row>
    <row r="485" spans="2:2">
      <c r="B485" s="34" t="s">
        <v>700</v>
      </c>
    </row>
    <row r="486" spans="2:2">
      <c r="B486" s="34" t="s">
        <v>788</v>
      </c>
    </row>
    <row r="487" spans="2:2">
      <c r="B487" s="34" t="s">
        <v>748</v>
      </c>
    </row>
    <row r="488" spans="2:2">
      <c r="B488" s="34" t="s">
        <v>692</v>
      </c>
    </row>
    <row r="489" spans="2:2">
      <c r="B489" s="34" t="s">
        <v>639</v>
      </c>
    </row>
    <row r="490" spans="2:2">
      <c r="B490" s="34" t="s">
        <v>734</v>
      </c>
    </row>
    <row r="491" spans="2:2">
      <c r="B491" s="34" t="s">
        <v>689</v>
      </c>
    </row>
    <row r="492" spans="2:2">
      <c r="B492" s="34" t="s">
        <v>738</v>
      </c>
    </row>
    <row r="493" spans="2:2">
      <c r="B493" s="34" t="s">
        <v>662</v>
      </c>
    </row>
    <row r="494" spans="2:2">
      <c r="B494" s="34" t="s">
        <v>789</v>
      </c>
    </row>
    <row r="495" spans="2:2">
      <c r="B495" s="34" t="s">
        <v>685</v>
      </c>
    </row>
    <row r="496" spans="2:2">
      <c r="B496" s="34" t="s">
        <v>744</v>
      </c>
    </row>
    <row r="497" spans="2:2">
      <c r="B497" s="34" t="s">
        <v>790</v>
      </c>
    </row>
    <row r="498" spans="2:2">
      <c r="B498" s="34" t="s">
        <v>628</v>
      </c>
    </row>
    <row r="499" spans="2:2">
      <c r="B499" s="34" t="s">
        <v>752</v>
      </c>
    </row>
    <row r="500" spans="2:2">
      <c r="B500" s="34" t="s">
        <v>658</v>
      </c>
    </row>
    <row r="501" spans="2:2">
      <c r="B501" s="34" t="s">
        <v>709</v>
      </c>
    </row>
    <row r="502" spans="2:2">
      <c r="B502" s="34" t="s">
        <v>636</v>
      </c>
    </row>
    <row r="503" spans="2:2">
      <c r="B503" s="34" t="s">
        <v>781</v>
      </c>
    </row>
    <row r="504" spans="2:2">
      <c r="B504" s="34" t="s">
        <v>739</v>
      </c>
    </row>
    <row r="505" spans="2:2">
      <c r="B505" s="34" t="s">
        <v>667</v>
      </c>
    </row>
    <row r="506" spans="2:2">
      <c r="B506" s="34" t="s">
        <v>677</v>
      </c>
    </row>
    <row r="507" spans="2:2">
      <c r="B507" s="34" t="s">
        <v>643</v>
      </c>
    </row>
    <row r="508" spans="2:2">
      <c r="B508" s="34" t="s">
        <v>755</v>
      </c>
    </row>
    <row r="509" spans="2:2">
      <c r="B509" s="34" t="s">
        <v>758</v>
      </c>
    </row>
    <row r="510" spans="2:2">
      <c r="B510" s="34" t="s">
        <v>698</v>
      </c>
    </row>
    <row r="511" spans="2:2">
      <c r="B511" s="34" t="s">
        <v>784</v>
      </c>
    </row>
    <row r="512" spans="2:2">
      <c r="B512" s="34" t="s">
        <v>716</v>
      </c>
    </row>
    <row r="513" spans="2:2">
      <c r="B513" s="34" t="s">
        <v>618</v>
      </c>
    </row>
    <row r="514" spans="2:2">
      <c r="B514" s="34" t="s">
        <v>676</v>
      </c>
    </row>
    <row r="515" spans="2:2">
      <c r="B515" s="34" t="s">
        <v>706</v>
      </c>
    </row>
    <row r="516" spans="2:2">
      <c r="B516" s="34" t="s">
        <v>747</v>
      </c>
    </row>
    <row r="517" spans="2:2">
      <c r="B517" s="34" t="s">
        <v>633</v>
      </c>
    </row>
    <row r="518" spans="2:2">
      <c r="B518" s="34" t="s">
        <v>781</v>
      </c>
    </row>
    <row r="519" spans="2:2">
      <c r="B519" s="34" t="s">
        <v>687</v>
      </c>
    </row>
    <row r="520" spans="2:2">
      <c r="B520" s="34" t="s">
        <v>753</v>
      </c>
    </row>
    <row r="521" spans="2:2">
      <c r="B521" s="34" t="s">
        <v>713</v>
      </c>
    </row>
    <row r="522" spans="2:2">
      <c r="B522" s="34" t="s">
        <v>625</v>
      </c>
    </row>
    <row r="523" spans="2:2">
      <c r="B523" s="34" t="s">
        <v>604</v>
      </c>
    </row>
    <row r="524" spans="2:2">
      <c r="B524" s="34" t="s">
        <v>701</v>
      </c>
    </row>
    <row r="525" spans="2:2">
      <c r="B525" s="34" t="s">
        <v>592</v>
      </c>
    </row>
    <row r="526" spans="2:2">
      <c r="B526" s="34" t="s">
        <v>791</v>
      </c>
    </row>
    <row r="527" spans="2:2">
      <c r="B527" s="34" t="s">
        <v>649</v>
      </c>
    </row>
    <row r="528" spans="2:2">
      <c r="B528" s="34" t="s">
        <v>658</v>
      </c>
    </row>
    <row r="529" spans="2:2">
      <c r="B529" s="34" t="s">
        <v>643</v>
      </c>
    </row>
    <row r="530" spans="2:2">
      <c r="B530" s="34" t="s">
        <v>753</v>
      </c>
    </row>
    <row r="531" spans="2:2">
      <c r="B531" s="34" t="s">
        <v>625</v>
      </c>
    </row>
    <row r="532" spans="2:2">
      <c r="B532" s="34" t="s">
        <v>761</v>
      </c>
    </row>
    <row r="533" spans="2:2">
      <c r="B533" s="34" t="s">
        <v>678</v>
      </c>
    </row>
    <row r="534" spans="2:2">
      <c r="B534" s="34" t="s">
        <v>658</v>
      </c>
    </row>
    <row r="535" spans="2:2">
      <c r="B535" s="34" t="s">
        <v>724</v>
      </c>
    </row>
    <row r="536" spans="2:2">
      <c r="B536" s="34" t="s">
        <v>746</v>
      </c>
    </row>
    <row r="537" spans="2:2">
      <c r="B537" s="34" t="s">
        <v>693</v>
      </c>
    </row>
    <row r="538" spans="2:2">
      <c r="B538" s="34" t="s">
        <v>608</v>
      </c>
    </row>
    <row r="539" spans="2:2">
      <c r="B539" s="34" t="s">
        <v>597</v>
      </c>
    </row>
    <row r="540" spans="2:2">
      <c r="B540" s="34" t="s">
        <v>626</v>
      </c>
    </row>
    <row r="541" spans="2:2">
      <c r="B541" s="34" t="s">
        <v>706</v>
      </c>
    </row>
    <row r="542" spans="2:2">
      <c r="B542" s="34" t="s">
        <v>792</v>
      </c>
    </row>
    <row r="543" spans="2:2">
      <c r="B543" s="34" t="s">
        <v>793</v>
      </c>
    </row>
    <row r="544" spans="2:2">
      <c r="B544" s="34" t="s">
        <v>776</v>
      </c>
    </row>
    <row r="545" spans="2:2">
      <c r="B545" s="34" t="s">
        <v>642</v>
      </c>
    </row>
    <row r="546" spans="2:2">
      <c r="B546" s="34" t="s">
        <v>640</v>
      </c>
    </row>
    <row r="547" spans="2:2">
      <c r="B547" s="34" t="s">
        <v>622</v>
      </c>
    </row>
    <row r="548" spans="2:2">
      <c r="B548" s="34" t="s">
        <v>703</v>
      </c>
    </row>
    <row r="549" spans="2:2">
      <c r="B549" s="34" t="s">
        <v>746</v>
      </c>
    </row>
    <row r="550" spans="2:2">
      <c r="B550" s="34" t="s">
        <v>610</v>
      </c>
    </row>
    <row r="551" spans="2:2">
      <c r="B551" s="34" t="s">
        <v>675</v>
      </c>
    </row>
    <row r="552" spans="2:2">
      <c r="B552" s="34" t="s">
        <v>624</v>
      </c>
    </row>
    <row r="553" spans="2:2">
      <c r="B553" s="34" t="s">
        <v>773</v>
      </c>
    </row>
    <row r="554" spans="2:2">
      <c r="B554" s="34" t="s">
        <v>613</v>
      </c>
    </row>
    <row r="555" spans="2:2">
      <c r="B555" s="34" t="s">
        <v>794</v>
      </c>
    </row>
    <row r="556" spans="2:2">
      <c r="B556" s="34" t="s">
        <v>657</v>
      </c>
    </row>
    <row r="557" spans="2:2">
      <c r="B557" s="34" t="s">
        <v>795</v>
      </c>
    </row>
    <row r="558" spans="2:2">
      <c r="B558" s="34" t="s">
        <v>743</v>
      </c>
    </row>
    <row r="559" spans="2:2">
      <c r="B559" s="34" t="s">
        <v>778</v>
      </c>
    </row>
    <row r="560" spans="2:2">
      <c r="B560" s="34" t="s">
        <v>689</v>
      </c>
    </row>
    <row r="561" spans="2:2">
      <c r="B561" s="34" t="s">
        <v>724</v>
      </c>
    </row>
    <row r="562" spans="2:2">
      <c r="B562" s="34" t="s">
        <v>678</v>
      </c>
    </row>
    <row r="563" spans="2:2">
      <c r="B563" s="34" t="s">
        <v>666</v>
      </c>
    </row>
    <row r="564" spans="2:2">
      <c r="B564" s="34" t="s">
        <v>604</v>
      </c>
    </row>
    <row r="565" spans="2:2">
      <c r="B565" s="34" t="s">
        <v>694</v>
      </c>
    </row>
    <row r="566" spans="2:2">
      <c r="B566" s="34" t="s">
        <v>734</v>
      </c>
    </row>
    <row r="567" spans="2:2">
      <c r="B567" s="34" t="s">
        <v>751</v>
      </c>
    </row>
    <row r="568" spans="2:2">
      <c r="B568" s="34" t="s">
        <v>758</v>
      </c>
    </row>
    <row r="569" spans="2:2">
      <c r="B569" s="34" t="s">
        <v>669</v>
      </c>
    </row>
    <row r="570" spans="2:2">
      <c r="B570" s="34" t="s">
        <v>622</v>
      </c>
    </row>
    <row r="571" spans="2:2">
      <c r="B571" s="34" t="s">
        <v>677</v>
      </c>
    </row>
    <row r="572" spans="2:2">
      <c r="B572" s="34" t="s">
        <v>643</v>
      </c>
    </row>
    <row r="573" spans="2:2">
      <c r="B573" s="34" t="s">
        <v>655</v>
      </c>
    </row>
    <row r="574" spans="2:2">
      <c r="B574" s="34" t="s">
        <v>796</v>
      </c>
    </row>
    <row r="575" spans="2:2">
      <c r="B575" s="34" t="s">
        <v>797</v>
      </c>
    </row>
    <row r="576" spans="2:2">
      <c r="B576" s="34" t="s">
        <v>685</v>
      </c>
    </row>
    <row r="577" spans="2:2">
      <c r="B577" s="34" t="s">
        <v>704</v>
      </c>
    </row>
    <row r="578" spans="2:2">
      <c r="B578" s="34" t="s">
        <v>603</v>
      </c>
    </row>
    <row r="579" spans="2:2">
      <c r="B579" s="34" t="s">
        <v>591</v>
      </c>
    </row>
    <row r="580" spans="2:2">
      <c r="B580" s="34" t="s">
        <v>589</v>
      </c>
    </row>
    <row r="581" spans="2:2">
      <c r="B581" s="34" t="s">
        <v>633</v>
      </c>
    </row>
    <row r="582" spans="2:2">
      <c r="B582" s="34" t="s">
        <v>710</v>
      </c>
    </row>
    <row r="583" spans="2:2">
      <c r="B583" s="34" t="s">
        <v>640</v>
      </c>
    </row>
    <row r="584" spans="2:2">
      <c r="B584" s="34" t="s">
        <v>794</v>
      </c>
    </row>
    <row r="585" spans="2:2">
      <c r="B585" s="34" t="s">
        <v>672</v>
      </c>
    </row>
    <row r="586" spans="2:2">
      <c r="B586" s="34" t="s">
        <v>798</v>
      </c>
    </row>
    <row r="587" spans="2:2">
      <c r="B587" s="34" t="s">
        <v>685</v>
      </c>
    </row>
    <row r="588" spans="2:2">
      <c r="B588" s="34" t="s">
        <v>727</v>
      </c>
    </row>
    <row r="589" spans="2:2">
      <c r="B589" s="34" t="s">
        <v>783</v>
      </c>
    </row>
    <row r="590" spans="2:2">
      <c r="B590" s="34" t="s">
        <v>621</v>
      </c>
    </row>
    <row r="591" spans="2:2">
      <c r="B591" s="34" t="s">
        <v>794</v>
      </c>
    </row>
    <row r="592" spans="2:2">
      <c r="B592" s="34" t="s">
        <v>683</v>
      </c>
    </row>
    <row r="593" spans="2:2">
      <c r="B593" s="34" t="s">
        <v>799</v>
      </c>
    </row>
    <row r="594" spans="2:2">
      <c r="B594" s="34" t="s">
        <v>607</v>
      </c>
    </row>
    <row r="595" spans="2:2">
      <c r="B595" s="34" t="s">
        <v>800</v>
      </c>
    </row>
    <row r="596" spans="2:2">
      <c r="B596" s="34" t="s">
        <v>801</v>
      </c>
    </row>
    <row r="597" spans="2:2">
      <c r="B597" s="34" t="s">
        <v>802</v>
      </c>
    </row>
    <row r="598" spans="2:2">
      <c r="B598" s="34" t="s">
        <v>803</v>
      </c>
    </row>
    <row r="599" spans="2:2">
      <c r="B599" s="34" t="s">
        <v>804</v>
      </c>
    </row>
    <row r="600" spans="2:2">
      <c r="B600" s="34" t="s">
        <v>805</v>
      </c>
    </row>
    <row r="601" spans="2:2">
      <c r="B601" s="34" t="s">
        <v>806</v>
      </c>
    </row>
    <row r="602" spans="2:2">
      <c r="B602" s="34" t="s">
        <v>608</v>
      </c>
    </row>
    <row r="603" spans="2:2">
      <c r="B603" s="34" t="s">
        <v>807</v>
      </c>
    </row>
    <row r="604" spans="2:2">
      <c r="B604" s="34" t="s">
        <v>808</v>
      </c>
    </row>
    <row r="605" spans="2:2">
      <c r="B605" s="34" t="s">
        <v>809</v>
      </c>
    </row>
    <row r="606" spans="2:2">
      <c r="B606" s="34" t="s">
        <v>810</v>
      </c>
    </row>
    <row r="607" spans="2:2">
      <c r="B607" s="34" t="s">
        <v>811</v>
      </c>
    </row>
    <row r="608" spans="2:2">
      <c r="B608" s="34" t="s">
        <v>812</v>
      </c>
    </row>
    <row r="609" spans="2:2">
      <c r="B609" s="34" t="s">
        <v>813</v>
      </c>
    </row>
    <row r="610" spans="2:2">
      <c r="B610" s="34" t="s">
        <v>814</v>
      </c>
    </row>
    <row r="611" spans="2:2">
      <c r="B611" s="34" t="s">
        <v>815</v>
      </c>
    </row>
    <row r="612" spans="2:2">
      <c r="B612" s="34" t="s">
        <v>816</v>
      </c>
    </row>
    <row r="613" spans="2:2">
      <c r="B613" s="34" t="s">
        <v>817</v>
      </c>
    </row>
    <row r="614" spans="2:2">
      <c r="B614" s="34" t="s">
        <v>818</v>
      </c>
    </row>
    <row r="615" spans="2:2">
      <c r="B615" s="34" t="s">
        <v>819</v>
      </c>
    </row>
    <row r="616" spans="2:2">
      <c r="B616" s="34" t="s">
        <v>820</v>
      </c>
    </row>
    <row r="617" spans="2:2">
      <c r="B617" s="34" t="s">
        <v>821</v>
      </c>
    </row>
    <row r="618" spans="2:2">
      <c r="B618" s="34" t="s">
        <v>822</v>
      </c>
    </row>
    <row r="619" spans="2:2">
      <c r="B619" s="34" t="s">
        <v>823</v>
      </c>
    </row>
    <row r="620" spans="2:2">
      <c r="B620" s="34" t="s">
        <v>824</v>
      </c>
    </row>
    <row r="621" spans="2:2">
      <c r="B621" s="34" t="s">
        <v>812</v>
      </c>
    </row>
    <row r="622" spans="2:2">
      <c r="B622" s="34" t="s">
        <v>825</v>
      </c>
    </row>
    <row r="623" spans="2:2">
      <c r="B623" s="34" t="s">
        <v>826</v>
      </c>
    </row>
    <row r="624" spans="2:2">
      <c r="B624" s="34" t="s">
        <v>827</v>
      </c>
    </row>
    <row r="625" spans="2:2">
      <c r="B625" s="34" t="s">
        <v>828</v>
      </c>
    </row>
    <row r="626" spans="2:2">
      <c r="B626" s="34" t="s">
        <v>829</v>
      </c>
    </row>
    <row r="627" spans="2:2">
      <c r="B627" s="34" t="s">
        <v>830</v>
      </c>
    </row>
    <row r="628" spans="2:2">
      <c r="B628" s="34" t="s">
        <v>831</v>
      </c>
    </row>
    <row r="629" spans="2:2">
      <c r="B629" s="34" t="s">
        <v>832</v>
      </c>
    </row>
    <row r="630" spans="2:2">
      <c r="B630" s="34" t="s">
        <v>833</v>
      </c>
    </row>
    <row r="631" spans="2:2">
      <c r="B631" s="34" t="s">
        <v>834</v>
      </c>
    </row>
    <row r="632" spans="2:2">
      <c r="B632" s="34" t="s">
        <v>835</v>
      </c>
    </row>
    <row r="633" spans="2:2">
      <c r="B633" s="34" t="s">
        <v>836</v>
      </c>
    </row>
    <row r="634" spans="2:2">
      <c r="B634" s="34" t="s">
        <v>837</v>
      </c>
    </row>
    <row r="635" spans="2:2">
      <c r="B635" s="34" t="s">
        <v>838</v>
      </c>
    </row>
    <row r="636" spans="2:2">
      <c r="B636" s="34" t="s">
        <v>839</v>
      </c>
    </row>
    <row r="637" spans="2:2">
      <c r="B637" s="34" t="s">
        <v>840</v>
      </c>
    </row>
    <row r="638" spans="2:2">
      <c r="B638" s="34" t="s">
        <v>841</v>
      </c>
    </row>
    <row r="639" spans="2:2">
      <c r="B639" s="34" t="s">
        <v>842</v>
      </c>
    </row>
    <row r="640" spans="2:2">
      <c r="B640" s="34" t="s">
        <v>843</v>
      </c>
    </row>
    <row r="641" spans="2:2">
      <c r="B641" s="34" t="s">
        <v>844</v>
      </c>
    </row>
    <row r="642" spans="2:2">
      <c r="B642" s="34" t="s">
        <v>845</v>
      </c>
    </row>
    <row r="643" spans="2:2">
      <c r="B643" s="34" t="s">
        <v>846</v>
      </c>
    </row>
    <row r="644" spans="2:2">
      <c r="B644" s="34" t="s">
        <v>667</v>
      </c>
    </row>
    <row r="645" spans="2:2">
      <c r="B645" s="34" t="s">
        <v>847</v>
      </c>
    </row>
    <row r="646" spans="2:2">
      <c r="B646" s="34" t="s">
        <v>848</v>
      </c>
    </row>
    <row r="647" spans="2:2">
      <c r="B647" s="34" t="s">
        <v>849</v>
      </c>
    </row>
    <row r="648" spans="2:2">
      <c r="B648" s="34" t="s">
        <v>850</v>
      </c>
    </row>
    <row r="649" spans="2:2">
      <c r="B649" s="34" t="s">
        <v>851</v>
      </c>
    </row>
    <row r="650" spans="2:2">
      <c r="B650" s="34" t="s">
        <v>852</v>
      </c>
    </row>
    <row r="651" spans="2:2">
      <c r="B651" s="34" t="s">
        <v>853</v>
      </c>
    </row>
    <row r="652" spans="2:2">
      <c r="B652" s="34" t="s">
        <v>703</v>
      </c>
    </row>
    <row r="653" spans="2:2">
      <c r="B653" s="34" t="s">
        <v>854</v>
      </c>
    </row>
    <row r="654" spans="2:2">
      <c r="B654" s="34" t="s">
        <v>855</v>
      </c>
    </row>
    <row r="655" spans="2:2">
      <c r="B655" s="34" t="s">
        <v>856</v>
      </c>
    </row>
    <row r="656" spans="2:2">
      <c r="B656" s="34" t="s">
        <v>857</v>
      </c>
    </row>
    <row r="657" spans="2:2">
      <c r="B657" s="34" t="s">
        <v>858</v>
      </c>
    </row>
    <row r="658" spans="2:2">
      <c r="B658" s="34" t="s">
        <v>658</v>
      </c>
    </row>
    <row r="659" spans="2:2">
      <c r="B659" s="34" t="s">
        <v>859</v>
      </c>
    </row>
    <row r="660" spans="2:2">
      <c r="B660" s="34" t="s">
        <v>860</v>
      </c>
    </row>
    <row r="661" spans="2:2">
      <c r="B661" s="34" t="s">
        <v>861</v>
      </c>
    </row>
    <row r="662" spans="2:2">
      <c r="B662" s="34" t="s">
        <v>862</v>
      </c>
    </row>
    <row r="663" spans="2:2">
      <c r="B663" s="34" t="s">
        <v>847</v>
      </c>
    </row>
    <row r="664" spans="2:2">
      <c r="B664" s="34" t="s">
        <v>863</v>
      </c>
    </row>
    <row r="665" spans="2:2">
      <c r="B665" s="34" t="s">
        <v>864</v>
      </c>
    </row>
    <row r="666" spans="2:2">
      <c r="B666" s="34" t="s">
        <v>865</v>
      </c>
    </row>
    <row r="667" spans="2:2">
      <c r="B667" s="34" t="s">
        <v>866</v>
      </c>
    </row>
    <row r="668" spans="2:2">
      <c r="B668" s="34" t="s">
        <v>867</v>
      </c>
    </row>
    <row r="669" spans="2:2">
      <c r="B669" s="34" t="s">
        <v>868</v>
      </c>
    </row>
    <row r="670" spans="2:2">
      <c r="B670" s="34" t="s">
        <v>830</v>
      </c>
    </row>
    <row r="671" spans="2:2">
      <c r="B671" s="34" t="s">
        <v>869</v>
      </c>
    </row>
    <row r="672" spans="2:2">
      <c r="B672" s="34" t="s">
        <v>870</v>
      </c>
    </row>
    <row r="673" spans="2:2">
      <c r="B673" s="34" t="s">
        <v>871</v>
      </c>
    </row>
    <row r="674" spans="2:2">
      <c r="B674" s="34" t="s">
        <v>872</v>
      </c>
    </row>
    <row r="675" spans="2:2">
      <c r="B675" s="34" t="s">
        <v>873</v>
      </c>
    </row>
    <row r="676" spans="2:2">
      <c r="B676" s="34" t="s">
        <v>874</v>
      </c>
    </row>
    <row r="677" spans="2:2">
      <c r="B677" s="34" t="s">
        <v>875</v>
      </c>
    </row>
    <row r="678" spans="2:2">
      <c r="B678" s="34" t="s">
        <v>876</v>
      </c>
    </row>
    <row r="679" spans="2:2">
      <c r="B679" s="34" t="s">
        <v>877</v>
      </c>
    </row>
    <row r="680" spans="2:2">
      <c r="B680" s="34" t="s">
        <v>878</v>
      </c>
    </row>
    <row r="681" spans="2:2">
      <c r="B681" s="34" t="s">
        <v>879</v>
      </c>
    </row>
    <row r="682" spans="2:2">
      <c r="B682" s="34" t="s">
        <v>880</v>
      </c>
    </row>
    <row r="683" spans="2:2">
      <c r="B683" s="34" t="s">
        <v>881</v>
      </c>
    </row>
    <row r="684" spans="2:2">
      <c r="B684" s="34" t="s">
        <v>882</v>
      </c>
    </row>
    <row r="685" spans="2:2">
      <c r="B685" s="34" t="s">
        <v>883</v>
      </c>
    </row>
    <row r="686" spans="2:2">
      <c r="B686" s="34" t="s">
        <v>884</v>
      </c>
    </row>
    <row r="687" spans="2:2">
      <c r="B687" s="34" t="s">
        <v>885</v>
      </c>
    </row>
    <row r="688" spans="2:2">
      <c r="B688" s="34" t="s">
        <v>886</v>
      </c>
    </row>
    <row r="689" spans="2:2">
      <c r="B689" s="34" t="s">
        <v>887</v>
      </c>
    </row>
    <row r="690" spans="2:2">
      <c r="B690" s="34" t="s">
        <v>888</v>
      </c>
    </row>
    <row r="691" spans="2:2">
      <c r="B691" s="34" t="s">
        <v>889</v>
      </c>
    </row>
    <row r="692" spans="2:2">
      <c r="B692" s="34" t="s">
        <v>890</v>
      </c>
    </row>
    <row r="693" spans="2:2">
      <c r="B693" s="34" t="s">
        <v>891</v>
      </c>
    </row>
    <row r="694" spans="2:2">
      <c r="B694" s="34" t="s">
        <v>892</v>
      </c>
    </row>
    <row r="695" spans="2:2">
      <c r="B695" s="34" t="s">
        <v>893</v>
      </c>
    </row>
    <row r="696" spans="2:2">
      <c r="B696" s="34" t="s">
        <v>894</v>
      </c>
    </row>
    <row r="697" spans="2:2">
      <c r="B697" s="34" t="s">
        <v>768</v>
      </c>
    </row>
    <row r="698" spans="2:2">
      <c r="B698" s="34" t="s">
        <v>895</v>
      </c>
    </row>
    <row r="699" spans="2:2">
      <c r="B699" s="34" t="s">
        <v>896</v>
      </c>
    </row>
    <row r="700" spans="2:2">
      <c r="B700" s="34" t="s">
        <v>897</v>
      </c>
    </row>
    <row r="701" spans="2:2">
      <c r="B701" s="34" t="s">
        <v>898</v>
      </c>
    </row>
    <row r="702" spans="2:2">
      <c r="B702" s="34" t="s">
        <v>899</v>
      </c>
    </row>
    <row r="703" spans="2:2">
      <c r="B703" s="34" t="s">
        <v>759</v>
      </c>
    </row>
    <row r="704" spans="2:2">
      <c r="B704" s="34" t="s">
        <v>900</v>
      </c>
    </row>
    <row r="705" spans="2:2">
      <c r="B705" s="34" t="s">
        <v>901</v>
      </c>
    </row>
    <row r="706" spans="2:2">
      <c r="B706" s="34" t="s">
        <v>902</v>
      </c>
    </row>
    <row r="707" spans="2:2">
      <c r="B707" s="34" t="s">
        <v>903</v>
      </c>
    </row>
    <row r="708" spans="2:2">
      <c r="B708" s="34" t="s">
        <v>904</v>
      </c>
    </row>
    <row r="709" spans="2:2">
      <c r="B709" s="34" t="s">
        <v>905</v>
      </c>
    </row>
    <row r="710" spans="2:2">
      <c r="B710" s="34" t="s">
        <v>906</v>
      </c>
    </row>
    <row r="711" spans="2:2">
      <c r="B711" s="34" t="s">
        <v>907</v>
      </c>
    </row>
    <row r="712" spans="2:2">
      <c r="B712" s="34" t="s">
        <v>908</v>
      </c>
    </row>
    <row r="713" spans="2:2">
      <c r="B713" s="34" t="s">
        <v>909</v>
      </c>
    </row>
    <row r="714" spans="2:2">
      <c r="B714" s="34" t="s">
        <v>910</v>
      </c>
    </row>
    <row r="715" spans="2:2">
      <c r="B715" s="34" t="s">
        <v>911</v>
      </c>
    </row>
    <row r="716" spans="2:2">
      <c r="B716" s="34" t="s">
        <v>644</v>
      </c>
    </row>
    <row r="717" spans="2:2">
      <c r="B717" s="34" t="s">
        <v>912</v>
      </c>
    </row>
    <row r="718" spans="2:2">
      <c r="B718" s="34" t="s">
        <v>913</v>
      </c>
    </row>
    <row r="719" spans="2:2">
      <c r="B719" s="34" t="s">
        <v>914</v>
      </c>
    </row>
    <row r="720" spans="2:2">
      <c r="B720" s="34" t="s">
        <v>915</v>
      </c>
    </row>
    <row r="721" spans="2:2">
      <c r="B721" s="34" t="s">
        <v>916</v>
      </c>
    </row>
    <row r="722" spans="2:2">
      <c r="B722" s="34" t="s">
        <v>917</v>
      </c>
    </row>
    <row r="723" spans="2:2">
      <c r="B723" s="34" t="s">
        <v>918</v>
      </c>
    </row>
    <row r="724" spans="2:2">
      <c r="B724" s="34" t="s">
        <v>919</v>
      </c>
    </row>
    <row r="725" spans="2:2">
      <c r="B725" s="34" t="s">
        <v>920</v>
      </c>
    </row>
    <row r="726" spans="2:2">
      <c r="B726" s="34" t="s">
        <v>921</v>
      </c>
    </row>
    <row r="727" spans="2:2">
      <c r="B727" s="34" t="s">
        <v>922</v>
      </c>
    </row>
    <row r="728" spans="2:2">
      <c r="B728" s="34" t="s">
        <v>923</v>
      </c>
    </row>
    <row r="729" spans="2:2">
      <c r="B729" s="34" t="s">
        <v>924</v>
      </c>
    </row>
    <row r="730" spans="2:2">
      <c r="B730" s="34" t="s">
        <v>925</v>
      </c>
    </row>
    <row r="731" spans="2:2">
      <c r="B731" s="34" t="s">
        <v>926</v>
      </c>
    </row>
    <row r="732" spans="2:2">
      <c r="B732" s="34" t="s">
        <v>927</v>
      </c>
    </row>
    <row r="733" spans="2:2">
      <c r="B733" s="34" t="s">
        <v>801</v>
      </c>
    </row>
    <row r="734" spans="2:2">
      <c r="B734" s="34" t="s">
        <v>928</v>
      </c>
    </row>
    <row r="735" spans="2:2">
      <c r="B735" s="34" t="s">
        <v>929</v>
      </c>
    </row>
    <row r="736" spans="2:2">
      <c r="B736" s="34" t="s">
        <v>930</v>
      </c>
    </row>
    <row r="737" spans="2:2">
      <c r="B737" s="34" t="s">
        <v>931</v>
      </c>
    </row>
    <row r="738" spans="2:2">
      <c r="B738" s="34" t="s">
        <v>932</v>
      </c>
    </row>
    <row r="739" spans="2:2">
      <c r="B739" s="34" t="s">
        <v>933</v>
      </c>
    </row>
    <row r="740" spans="2:2">
      <c r="B740" s="34" t="s">
        <v>679</v>
      </c>
    </row>
    <row r="741" spans="2:2">
      <c r="B741" s="34" t="s">
        <v>934</v>
      </c>
    </row>
    <row r="742" spans="2:2">
      <c r="B742" s="34" t="s">
        <v>935</v>
      </c>
    </row>
    <row r="743" spans="2:2">
      <c r="B743" s="34" t="s">
        <v>936</v>
      </c>
    </row>
    <row r="744" spans="2:2">
      <c r="B744" s="34" t="s">
        <v>937</v>
      </c>
    </row>
    <row r="745" spans="2:2">
      <c r="B745" s="34" t="s">
        <v>938</v>
      </c>
    </row>
    <row r="746" spans="2:2">
      <c r="B746" s="34" t="s">
        <v>939</v>
      </c>
    </row>
    <row r="747" spans="2:2">
      <c r="B747" s="34" t="s">
        <v>940</v>
      </c>
    </row>
    <row r="748" spans="2:2">
      <c r="B748" s="34" t="s">
        <v>725</v>
      </c>
    </row>
    <row r="749" spans="2:2">
      <c r="B749" s="34" t="s">
        <v>941</v>
      </c>
    </row>
    <row r="750" spans="2:2">
      <c r="B750" s="34" t="s">
        <v>942</v>
      </c>
    </row>
    <row r="751" spans="2:2">
      <c r="B751" s="34" t="s">
        <v>943</v>
      </c>
    </row>
    <row r="752" spans="2:2">
      <c r="B752" s="34" t="s">
        <v>944</v>
      </c>
    </row>
    <row r="753" spans="2:2">
      <c r="B753" s="34" t="s">
        <v>945</v>
      </c>
    </row>
    <row r="754" spans="2:2">
      <c r="B754" s="34" t="s">
        <v>946</v>
      </c>
    </row>
    <row r="755" spans="2:2">
      <c r="B755" s="34" t="s">
        <v>947</v>
      </c>
    </row>
    <row r="756" spans="2:2">
      <c r="B756" s="34" t="s">
        <v>948</v>
      </c>
    </row>
    <row r="757" spans="2:2">
      <c r="B757" s="34" t="s">
        <v>890</v>
      </c>
    </row>
    <row r="758" spans="2:2">
      <c r="B758" s="34" t="s">
        <v>681</v>
      </c>
    </row>
    <row r="759" spans="2:2">
      <c r="B759" s="34" t="s">
        <v>949</v>
      </c>
    </row>
    <row r="760" spans="2:2">
      <c r="B760" s="34" t="s">
        <v>950</v>
      </c>
    </row>
    <row r="761" spans="2:2">
      <c r="B761" s="34" t="s">
        <v>951</v>
      </c>
    </row>
    <row r="762" spans="2:2">
      <c r="B762" s="34" t="s">
        <v>952</v>
      </c>
    </row>
    <row r="763" spans="2:2">
      <c r="B763" s="34" t="s">
        <v>953</v>
      </c>
    </row>
    <row r="764" spans="2:2">
      <c r="B764" s="34" t="s">
        <v>954</v>
      </c>
    </row>
    <row r="765" spans="2:2">
      <c r="B765" s="34" t="s">
        <v>708</v>
      </c>
    </row>
    <row r="766" spans="2:2">
      <c r="B766" s="34" t="s">
        <v>955</v>
      </c>
    </row>
    <row r="767" spans="2:2">
      <c r="B767" s="34" t="s">
        <v>612</v>
      </c>
    </row>
    <row r="768" spans="2:2">
      <c r="B768" s="34" t="s">
        <v>956</v>
      </c>
    </row>
    <row r="769" spans="2:2">
      <c r="B769" s="34" t="s">
        <v>957</v>
      </c>
    </row>
    <row r="770" spans="2:2">
      <c r="B770" s="34" t="s">
        <v>958</v>
      </c>
    </row>
    <row r="771" spans="2:2">
      <c r="B771" s="34" t="s">
        <v>959</v>
      </c>
    </row>
    <row r="772" spans="2:2">
      <c r="B772" s="34" t="s">
        <v>960</v>
      </c>
    </row>
    <row r="773" spans="2:2">
      <c r="B773" s="34" t="s">
        <v>961</v>
      </c>
    </row>
    <row r="774" spans="2:2">
      <c r="B774" s="34" t="s">
        <v>962</v>
      </c>
    </row>
    <row r="775" spans="2:2">
      <c r="B775" s="34" t="s">
        <v>963</v>
      </c>
    </row>
    <row r="776" spans="2:2">
      <c r="B776" s="34" t="s">
        <v>964</v>
      </c>
    </row>
    <row r="777" spans="2:2">
      <c r="B777" s="34" t="s">
        <v>965</v>
      </c>
    </row>
    <row r="778" spans="2:2">
      <c r="B778" s="34" t="s">
        <v>754</v>
      </c>
    </row>
    <row r="779" spans="2:2">
      <c r="B779" s="34" t="s">
        <v>966</v>
      </c>
    </row>
    <row r="780" spans="2:2">
      <c r="B780" s="34" t="s">
        <v>967</v>
      </c>
    </row>
    <row r="781" spans="2:2">
      <c r="B781" s="34" t="s">
        <v>968</v>
      </c>
    </row>
    <row r="782" spans="2:2">
      <c r="B782" s="34" t="s">
        <v>969</v>
      </c>
    </row>
    <row r="783" spans="2:2">
      <c r="B783" s="34" t="s">
        <v>970</v>
      </c>
    </row>
    <row r="784" spans="2:2">
      <c r="B784" s="34" t="s">
        <v>971</v>
      </c>
    </row>
    <row r="785" spans="2:2">
      <c r="B785" s="34" t="s">
        <v>737</v>
      </c>
    </row>
    <row r="786" spans="2:2">
      <c r="B786" s="34" t="s">
        <v>972</v>
      </c>
    </row>
    <row r="787" spans="2:2">
      <c r="B787" s="34" t="s">
        <v>973</v>
      </c>
    </row>
    <row r="788" spans="2:2">
      <c r="B788" s="34" t="s">
        <v>974</v>
      </c>
    </row>
    <row r="789" spans="2:2">
      <c r="B789" s="34" t="s">
        <v>740</v>
      </c>
    </row>
    <row r="790" spans="2:2">
      <c r="B790" s="34" t="s">
        <v>975</v>
      </c>
    </row>
    <row r="791" spans="2:2">
      <c r="B791" s="34" t="s">
        <v>976</v>
      </c>
    </row>
    <row r="792" spans="2:2">
      <c r="B792" s="34" t="s">
        <v>977</v>
      </c>
    </row>
    <row r="793" spans="2:2">
      <c r="B793" s="34" t="s">
        <v>978</v>
      </c>
    </row>
    <row r="794" spans="2:2">
      <c r="B794" s="34" t="s">
        <v>894</v>
      </c>
    </row>
    <row r="795" spans="2:2">
      <c r="B795" s="34" t="s">
        <v>979</v>
      </c>
    </row>
    <row r="796" spans="2:2">
      <c r="B796" s="34" t="s">
        <v>980</v>
      </c>
    </row>
    <row r="797" spans="2:2">
      <c r="B797" s="34" t="s">
        <v>981</v>
      </c>
    </row>
    <row r="798" spans="2:2">
      <c r="B798" s="34" t="s">
        <v>982</v>
      </c>
    </row>
    <row r="799" spans="2:2">
      <c r="B799" s="34" t="s">
        <v>983</v>
      </c>
    </row>
    <row r="800" spans="2:2">
      <c r="B800" s="34" t="s">
        <v>984</v>
      </c>
    </row>
    <row r="801" spans="2:2">
      <c r="B801" s="34" t="s">
        <v>727</v>
      </c>
    </row>
    <row r="802" spans="2:2">
      <c r="B802" s="34" t="s">
        <v>985</v>
      </c>
    </row>
    <row r="803" spans="2:2">
      <c r="B803" s="34" t="s">
        <v>986</v>
      </c>
    </row>
    <row r="804" spans="2:2">
      <c r="B804" s="34" t="s">
        <v>987</v>
      </c>
    </row>
    <row r="805" spans="2:2">
      <c r="B805" s="34" t="s">
        <v>882</v>
      </c>
    </row>
    <row r="806" spans="2:2">
      <c r="B806" s="34" t="s">
        <v>763</v>
      </c>
    </row>
    <row r="807" spans="2:2">
      <c r="B807" s="34" t="s">
        <v>988</v>
      </c>
    </row>
    <row r="808" spans="2:2">
      <c r="B808" s="34" t="s">
        <v>989</v>
      </c>
    </row>
    <row r="809" spans="2:2">
      <c r="B809" s="34" t="s">
        <v>697</v>
      </c>
    </row>
    <row r="810" spans="2:2">
      <c r="B810" s="34" t="s">
        <v>990</v>
      </c>
    </row>
    <row r="811" spans="2:2">
      <c r="B811" s="34" t="s">
        <v>991</v>
      </c>
    </row>
    <row r="812" spans="2:2">
      <c r="B812" s="34" t="s">
        <v>992</v>
      </c>
    </row>
    <row r="813" spans="2:2">
      <c r="B813" s="34" t="s">
        <v>993</v>
      </c>
    </row>
    <row r="814" spans="2:2">
      <c r="B814" s="34" t="s">
        <v>994</v>
      </c>
    </row>
    <row r="815" spans="2:2">
      <c r="B815" s="34" t="s">
        <v>995</v>
      </c>
    </row>
    <row r="816" spans="2:2">
      <c r="B816" s="34" t="s">
        <v>996</v>
      </c>
    </row>
    <row r="817" spans="2:2">
      <c r="B817" s="34" t="s">
        <v>997</v>
      </c>
    </row>
    <row r="818" spans="2:2">
      <c r="B818" s="34" t="s">
        <v>998</v>
      </c>
    </row>
    <row r="819" spans="2:2">
      <c r="B819" s="34" t="s">
        <v>999</v>
      </c>
    </row>
    <row r="820" spans="2:2">
      <c r="B820" s="34" t="s">
        <v>1000</v>
      </c>
    </row>
    <row r="821" spans="2:2">
      <c r="B821" s="34" t="s">
        <v>713</v>
      </c>
    </row>
    <row r="822" spans="2:2">
      <c r="B822" s="34" t="s">
        <v>691</v>
      </c>
    </row>
    <row r="823" spans="2:2">
      <c r="B823" s="34" t="s">
        <v>963</v>
      </c>
    </row>
    <row r="824" spans="2:2">
      <c r="B824" s="34" t="s">
        <v>1001</v>
      </c>
    </row>
    <row r="825" spans="2:2">
      <c r="B825" s="34" t="s">
        <v>1002</v>
      </c>
    </row>
    <row r="826" spans="2:2">
      <c r="B826" s="34" t="s">
        <v>1003</v>
      </c>
    </row>
    <row r="827" spans="2:2">
      <c r="B827" s="34" t="s">
        <v>1004</v>
      </c>
    </row>
    <row r="828" spans="2:2">
      <c r="B828" s="34" t="s">
        <v>1005</v>
      </c>
    </row>
    <row r="829" spans="2:2">
      <c r="B829" s="34" t="s">
        <v>899</v>
      </c>
    </row>
    <row r="830" spans="2:2">
      <c r="B830" s="34" t="s">
        <v>941</v>
      </c>
    </row>
    <row r="831" spans="2:2">
      <c r="B831" s="34" t="s">
        <v>1006</v>
      </c>
    </row>
    <row r="832" spans="2:2">
      <c r="B832" s="34" t="s">
        <v>1007</v>
      </c>
    </row>
    <row r="833" spans="2:2">
      <c r="B833" s="34" t="s">
        <v>1008</v>
      </c>
    </row>
    <row r="834" spans="2:2">
      <c r="B834" s="34" t="s">
        <v>868</v>
      </c>
    </row>
    <row r="835" spans="2:2">
      <c r="B835" s="34" t="s">
        <v>1009</v>
      </c>
    </row>
    <row r="836" spans="2:2">
      <c r="B836" s="34" t="s">
        <v>1010</v>
      </c>
    </row>
    <row r="837" spans="2:2">
      <c r="B837" s="34" t="s">
        <v>1011</v>
      </c>
    </row>
    <row r="838" spans="2:2">
      <c r="B838" s="34" t="s">
        <v>1012</v>
      </c>
    </row>
    <row r="839" spans="2:2">
      <c r="B839" s="34" t="s">
        <v>1013</v>
      </c>
    </row>
    <row r="840" spans="2:2">
      <c r="B840" s="34" t="s">
        <v>1014</v>
      </c>
    </row>
    <row r="841" spans="2:2">
      <c r="B841" s="34" t="s">
        <v>1015</v>
      </c>
    </row>
    <row r="842" spans="2:2">
      <c r="B842" s="34" t="s">
        <v>1016</v>
      </c>
    </row>
    <row r="843" spans="2:2">
      <c r="B843" s="34" t="s">
        <v>1017</v>
      </c>
    </row>
    <row r="844" spans="2:2">
      <c r="B844" s="34" t="s">
        <v>1005</v>
      </c>
    </row>
    <row r="845" spans="2:2">
      <c r="B845" s="34" t="s">
        <v>1018</v>
      </c>
    </row>
    <row r="846" spans="2:2">
      <c r="B846" s="34" t="s">
        <v>1019</v>
      </c>
    </row>
    <row r="847" spans="2:2">
      <c r="B847" s="34" t="s">
        <v>865</v>
      </c>
    </row>
    <row r="848" spans="2:2">
      <c r="B848" s="34" t="s">
        <v>1020</v>
      </c>
    </row>
    <row r="849" spans="2:2">
      <c r="B849" s="34" t="s">
        <v>1021</v>
      </c>
    </row>
    <row r="850" spans="2:2">
      <c r="B850" s="34" t="s">
        <v>631</v>
      </c>
    </row>
    <row r="851" spans="2:2">
      <c r="B851" s="34" t="s">
        <v>1022</v>
      </c>
    </row>
    <row r="852" spans="2:2">
      <c r="B852" s="34" t="s">
        <v>1023</v>
      </c>
    </row>
    <row r="853" spans="2:2">
      <c r="B853" s="34" t="s">
        <v>1024</v>
      </c>
    </row>
    <row r="854" spans="2:2">
      <c r="B854" s="34" t="s">
        <v>1025</v>
      </c>
    </row>
    <row r="855" spans="2:2">
      <c r="B855" s="34" t="s">
        <v>1026</v>
      </c>
    </row>
    <row r="856" spans="2:2">
      <c r="B856" s="34" t="s">
        <v>1027</v>
      </c>
    </row>
    <row r="857" spans="2:2">
      <c r="B857" s="34" t="s">
        <v>1028</v>
      </c>
    </row>
    <row r="858" spans="2:2">
      <c r="B858" s="34" t="s">
        <v>1029</v>
      </c>
    </row>
    <row r="859" spans="2:2">
      <c r="B859" s="34" t="s">
        <v>694</v>
      </c>
    </row>
    <row r="860" spans="2:2">
      <c r="B860" s="34" t="s">
        <v>1030</v>
      </c>
    </row>
    <row r="861" spans="2:2">
      <c r="B861" s="34" t="s">
        <v>815</v>
      </c>
    </row>
    <row r="862" spans="2:2">
      <c r="B862" s="34" t="s">
        <v>957</v>
      </c>
    </row>
    <row r="863" spans="2:2">
      <c r="B863" s="34" t="s">
        <v>1031</v>
      </c>
    </row>
    <row r="864" spans="2:2">
      <c r="B864" s="34" t="s">
        <v>1032</v>
      </c>
    </row>
    <row r="865" spans="2:2">
      <c r="B865" s="34" t="s">
        <v>1033</v>
      </c>
    </row>
    <row r="866" spans="2:2">
      <c r="B866" s="34" t="s">
        <v>1034</v>
      </c>
    </row>
    <row r="867" spans="2:2">
      <c r="B867" s="34" t="s">
        <v>1035</v>
      </c>
    </row>
    <row r="868" spans="2:2">
      <c r="B868" s="34" t="s">
        <v>1036</v>
      </c>
    </row>
    <row r="869" spans="2:2">
      <c r="B869" s="34" t="s">
        <v>1037</v>
      </c>
    </row>
    <row r="870" spans="2:2">
      <c r="B870" s="34" t="s">
        <v>1016</v>
      </c>
    </row>
    <row r="871" spans="2:2">
      <c r="B871" s="34" t="s">
        <v>679</v>
      </c>
    </row>
    <row r="872" spans="2:2">
      <c r="B872" s="34" t="s">
        <v>1038</v>
      </c>
    </row>
    <row r="873" spans="2:2">
      <c r="B873" s="34" t="s">
        <v>1039</v>
      </c>
    </row>
    <row r="874" spans="2:2">
      <c r="B874" s="34" t="s">
        <v>1040</v>
      </c>
    </row>
    <row r="875" spans="2:2">
      <c r="B875" s="34" t="s">
        <v>1041</v>
      </c>
    </row>
    <row r="876" spans="2:2">
      <c r="B876" s="34" t="s">
        <v>1042</v>
      </c>
    </row>
    <row r="877" spans="2:2">
      <c r="B877" s="34" t="s">
        <v>614</v>
      </c>
    </row>
    <row r="878" spans="2:2">
      <c r="B878" s="34" t="s">
        <v>1043</v>
      </c>
    </row>
    <row r="879" spans="2:2">
      <c r="B879" s="34" t="s">
        <v>1044</v>
      </c>
    </row>
    <row r="880" spans="2:2">
      <c r="B880" s="34" t="s">
        <v>1045</v>
      </c>
    </row>
    <row r="881" spans="2:2">
      <c r="B881" s="34" t="s">
        <v>1046</v>
      </c>
    </row>
    <row r="882" spans="2:2">
      <c r="B882" s="34" t="s">
        <v>1047</v>
      </c>
    </row>
    <row r="883" spans="2:2">
      <c r="B883" s="34" t="s">
        <v>1048</v>
      </c>
    </row>
    <row r="884" spans="2:2">
      <c r="B884" s="34" t="s">
        <v>1049</v>
      </c>
    </row>
    <row r="885" spans="2:2">
      <c r="B885" s="34" t="s">
        <v>835</v>
      </c>
    </row>
    <row r="886" spans="2:2">
      <c r="B886" s="34" t="s">
        <v>774</v>
      </c>
    </row>
    <row r="887" spans="2:2">
      <c r="B887" s="34" t="s">
        <v>630</v>
      </c>
    </row>
    <row r="888" spans="2:2">
      <c r="B888" s="34" t="s">
        <v>1050</v>
      </c>
    </row>
    <row r="889" spans="2:2">
      <c r="B889" s="34" t="s">
        <v>1051</v>
      </c>
    </row>
    <row r="890" spans="2:2">
      <c r="B890" s="34" t="s">
        <v>1013</v>
      </c>
    </row>
    <row r="891" spans="2:2">
      <c r="B891" s="34" t="s">
        <v>984</v>
      </c>
    </row>
    <row r="892" spans="2:2">
      <c r="B892" s="34" t="s">
        <v>1052</v>
      </c>
    </row>
    <row r="893" spans="2:2">
      <c r="B893" s="34" t="s">
        <v>1053</v>
      </c>
    </row>
    <row r="894" spans="2:2">
      <c r="B894" s="34" t="s">
        <v>1054</v>
      </c>
    </row>
    <row r="895" spans="2:2">
      <c r="B895" s="34" t="s">
        <v>644</v>
      </c>
    </row>
    <row r="896" spans="2:2">
      <c r="B896" s="34" t="s">
        <v>790</v>
      </c>
    </row>
    <row r="897" spans="2:2">
      <c r="B897" s="34" t="s">
        <v>1055</v>
      </c>
    </row>
    <row r="898" spans="2:2">
      <c r="B898" s="34" t="s">
        <v>1056</v>
      </c>
    </row>
    <row r="899" spans="2:2">
      <c r="B899" s="34" t="s">
        <v>802</v>
      </c>
    </row>
    <row r="900" spans="2:2">
      <c r="B900" s="34" t="s">
        <v>699</v>
      </c>
    </row>
    <row r="901" spans="2:2">
      <c r="B901" s="34" t="s">
        <v>1057</v>
      </c>
    </row>
    <row r="902" spans="2:2">
      <c r="B902" s="34" t="s">
        <v>592</v>
      </c>
    </row>
    <row r="903" spans="2:2">
      <c r="B903" s="34" t="s">
        <v>1058</v>
      </c>
    </row>
    <row r="904" spans="2:2">
      <c r="B904" s="34" t="s">
        <v>1059</v>
      </c>
    </row>
    <row r="905" spans="2:2">
      <c r="B905" s="34" t="s">
        <v>1060</v>
      </c>
    </row>
    <row r="906" spans="2:2">
      <c r="B906" s="34" t="s">
        <v>629</v>
      </c>
    </row>
    <row r="907" spans="2:2">
      <c r="B907" s="34" t="s">
        <v>1061</v>
      </c>
    </row>
    <row r="908" spans="2:2">
      <c r="B908" s="34" t="s">
        <v>968</v>
      </c>
    </row>
    <row r="909" spans="2:2">
      <c r="B909" s="34" t="s">
        <v>606</v>
      </c>
    </row>
    <row r="910" spans="2:2">
      <c r="B910" s="34" t="s">
        <v>1062</v>
      </c>
    </row>
    <row r="911" spans="2:2">
      <c r="B911" s="34" t="s">
        <v>696</v>
      </c>
    </row>
    <row r="912" spans="2:2">
      <c r="B912" s="34" t="s">
        <v>1063</v>
      </c>
    </row>
    <row r="913" spans="2:2">
      <c r="B913" s="34" t="s">
        <v>930</v>
      </c>
    </row>
    <row r="914" spans="2:2">
      <c r="B914" s="34" t="s">
        <v>1064</v>
      </c>
    </row>
    <row r="915" spans="2:2">
      <c r="B915" s="34" t="s">
        <v>1065</v>
      </c>
    </row>
    <row r="916" spans="2:2">
      <c r="B916" s="34" t="s">
        <v>1066</v>
      </c>
    </row>
    <row r="917" spans="2:2">
      <c r="B917" s="34" t="s">
        <v>1067</v>
      </c>
    </row>
    <row r="918" spans="2:2">
      <c r="B918" s="34" t="s">
        <v>814</v>
      </c>
    </row>
    <row r="919" spans="2:2">
      <c r="B919" s="34" t="s">
        <v>1068</v>
      </c>
    </row>
    <row r="920" spans="2:2">
      <c r="B920" s="34" t="s">
        <v>1069</v>
      </c>
    </row>
    <row r="921" spans="2:2">
      <c r="B921" s="34" t="s">
        <v>927</v>
      </c>
    </row>
    <row r="922" spans="2:2">
      <c r="B922" s="34" t="s">
        <v>1070</v>
      </c>
    </row>
    <row r="923" spans="2:2">
      <c r="B923" s="34" t="s">
        <v>1071</v>
      </c>
    </row>
    <row r="924" spans="2:2">
      <c r="B924" s="34" t="s">
        <v>709</v>
      </c>
    </row>
    <row r="925" spans="2:2">
      <c r="B925" s="34" t="s">
        <v>1072</v>
      </c>
    </row>
    <row r="926" spans="2:2">
      <c r="B926" s="34" t="s">
        <v>1073</v>
      </c>
    </row>
    <row r="927" spans="2:2">
      <c r="B927" s="34" t="s">
        <v>1074</v>
      </c>
    </row>
    <row r="928" spans="2:2">
      <c r="B928" s="34" t="s">
        <v>1075</v>
      </c>
    </row>
    <row r="929" spans="2:2">
      <c r="B929" s="34" t="s">
        <v>1076</v>
      </c>
    </row>
    <row r="930" spans="2:2">
      <c r="B930" s="34" t="s">
        <v>1077</v>
      </c>
    </row>
    <row r="931" spans="2:2">
      <c r="B931" s="34" t="s">
        <v>1078</v>
      </c>
    </row>
    <row r="932" spans="2:2">
      <c r="B932" s="34" t="s">
        <v>973</v>
      </c>
    </row>
    <row r="933" spans="2:2">
      <c r="B933" s="34" t="s">
        <v>1079</v>
      </c>
    </row>
    <row r="934" spans="2:2">
      <c r="B934" s="34" t="s">
        <v>1080</v>
      </c>
    </row>
    <row r="935" spans="2:2">
      <c r="B935" s="34" t="s">
        <v>1081</v>
      </c>
    </row>
    <row r="936" spans="2:2">
      <c r="B936" s="34" t="s">
        <v>1082</v>
      </c>
    </row>
    <row r="937" spans="2:2">
      <c r="B937" s="34" t="s">
        <v>606</v>
      </c>
    </row>
    <row r="938" spans="2:2">
      <c r="B938" s="34" t="s">
        <v>946</v>
      </c>
    </row>
    <row r="939" spans="2:2">
      <c r="B939" s="34" t="s">
        <v>1083</v>
      </c>
    </row>
    <row r="940" spans="2:2">
      <c r="B940" s="34" t="s">
        <v>888</v>
      </c>
    </row>
    <row r="941" spans="2:2">
      <c r="B941" s="34" t="s">
        <v>1084</v>
      </c>
    </row>
    <row r="942" spans="2:2">
      <c r="B942" s="34" t="s">
        <v>1085</v>
      </c>
    </row>
    <row r="943" spans="2:2">
      <c r="B943" s="34" t="s">
        <v>1086</v>
      </c>
    </row>
    <row r="944" spans="2:2">
      <c r="B944" s="34" t="s">
        <v>637</v>
      </c>
    </row>
    <row r="945" spans="2:2">
      <c r="B945" s="34" t="s">
        <v>1087</v>
      </c>
    </row>
    <row r="946" spans="2:2">
      <c r="B946" s="34" t="s">
        <v>1088</v>
      </c>
    </row>
    <row r="947" spans="2:2">
      <c r="B947" s="34" t="s">
        <v>1089</v>
      </c>
    </row>
    <row r="948" spans="2:2">
      <c r="B948" s="34" t="s">
        <v>1090</v>
      </c>
    </row>
    <row r="949" spans="2:2">
      <c r="B949" s="34" t="s">
        <v>1091</v>
      </c>
    </row>
    <row r="950" spans="2:2">
      <c r="B950" s="34" t="s">
        <v>1092</v>
      </c>
    </row>
    <row r="951" spans="2:2">
      <c r="B951" s="34" t="s">
        <v>1093</v>
      </c>
    </row>
    <row r="952" spans="2:2">
      <c r="B952" s="34" t="s">
        <v>863</v>
      </c>
    </row>
    <row r="953" spans="2:2">
      <c r="B953" s="34" t="s">
        <v>1094</v>
      </c>
    </row>
    <row r="954" spans="2:2">
      <c r="B954" s="34" t="s">
        <v>724</v>
      </c>
    </row>
    <row r="955" spans="2:2">
      <c r="B955" s="34" t="s">
        <v>1095</v>
      </c>
    </row>
    <row r="956" spans="2:2">
      <c r="B956" s="34" t="s">
        <v>1096</v>
      </c>
    </row>
    <row r="957" spans="2:2">
      <c r="B957" s="34" t="s">
        <v>1097</v>
      </c>
    </row>
    <row r="958" spans="2:2">
      <c r="B958" s="34" t="s">
        <v>1098</v>
      </c>
    </row>
    <row r="959" spans="2:2">
      <c r="B959" s="34" t="s">
        <v>1099</v>
      </c>
    </row>
    <row r="960" spans="2:2">
      <c r="B960" s="34" t="s">
        <v>1100</v>
      </c>
    </row>
    <row r="961" spans="2:2">
      <c r="B961" s="34" t="s">
        <v>1101</v>
      </c>
    </row>
    <row r="962" spans="2:2">
      <c r="B962" s="34" t="s">
        <v>1102</v>
      </c>
    </row>
    <row r="963" spans="2:2">
      <c r="B963" s="34" t="s">
        <v>1103</v>
      </c>
    </row>
    <row r="964" spans="2:2">
      <c r="B964" s="34" t="s">
        <v>1104</v>
      </c>
    </row>
    <row r="965" spans="2:2">
      <c r="B965" s="34" t="s">
        <v>1105</v>
      </c>
    </row>
    <row r="966" spans="2:2">
      <c r="B966" s="34" t="s">
        <v>1106</v>
      </c>
    </row>
    <row r="967" spans="2:2">
      <c r="B967" s="34" t="s">
        <v>1107</v>
      </c>
    </row>
    <row r="968" spans="2:2">
      <c r="B968" s="34" t="s">
        <v>1108</v>
      </c>
    </row>
    <row r="969" spans="2:2">
      <c r="B969" s="34" t="s">
        <v>1109</v>
      </c>
    </row>
    <row r="970" spans="2:2">
      <c r="B970" s="34" t="s">
        <v>1110</v>
      </c>
    </row>
    <row r="971" spans="2:2">
      <c r="B971" s="34" t="s">
        <v>1111</v>
      </c>
    </row>
    <row r="972" spans="2:2">
      <c r="B972" s="34" t="s">
        <v>1112</v>
      </c>
    </row>
    <row r="973" spans="2:2">
      <c r="B973" s="34" t="s">
        <v>1113</v>
      </c>
    </row>
    <row r="974" spans="2:2">
      <c r="B974" s="34" t="s">
        <v>1114</v>
      </c>
    </row>
    <row r="975" spans="2:2">
      <c r="B975" s="34" t="s">
        <v>1115</v>
      </c>
    </row>
    <row r="976" spans="2:2">
      <c r="B976" s="34" t="s">
        <v>1116</v>
      </c>
    </row>
    <row r="977" spans="2:2">
      <c r="B977" s="34" t="s">
        <v>1117</v>
      </c>
    </row>
    <row r="978" spans="2:2">
      <c r="B978" s="34" t="s">
        <v>1118</v>
      </c>
    </row>
    <row r="979" spans="2:2">
      <c r="B979" s="34" t="s">
        <v>1119</v>
      </c>
    </row>
    <row r="980" spans="2:2">
      <c r="B980" s="34" t="s">
        <v>1120</v>
      </c>
    </row>
    <row r="981" spans="2:2">
      <c r="B981" s="34" t="s">
        <v>1121</v>
      </c>
    </row>
    <row r="982" spans="2:2">
      <c r="B982" s="34" t="s">
        <v>1122</v>
      </c>
    </row>
    <row r="983" spans="2:2">
      <c r="B983" s="34" t="s">
        <v>1123</v>
      </c>
    </row>
    <row r="984" spans="2:2">
      <c r="B984" s="34" t="s">
        <v>1124</v>
      </c>
    </row>
    <row r="985" spans="2:2">
      <c r="B985" s="34" t="s">
        <v>1125</v>
      </c>
    </row>
    <row r="986" spans="2:2">
      <c r="B986" s="34" t="s">
        <v>1126</v>
      </c>
    </row>
    <row r="987" spans="2:2">
      <c r="B987" s="34" t="s">
        <v>1127</v>
      </c>
    </row>
    <row r="988" spans="2:2">
      <c r="B988" s="34" t="s">
        <v>1128</v>
      </c>
    </row>
    <row r="989" spans="2:2">
      <c r="B989" s="34" t="s">
        <v>1129</v>
      </c>
    </row>
    <row r="990" spans="2:2">
      <c r="B990" s="34" t="s">
        <v>1130</v>
      </c>
    </row>
    <row r="991" spans="2:2">
      <c r="B991" s="34" t="s">
        <v>1131</v>
      </c>
    </row>
    <row r="992" spans="2:2">
      <c r="B992" s="34" t="s">
        <v>1132</v>
      </c>
    </row>
    <row r="993" spans="2:2">
      <c r="B993" s="34" t="s">
        <v>1133</v>
      </c>
    </row>
    <row r="994" spans="2:2">
      <c r="B994" s="34" t="s">
        <v>1134</v>
      </c>
    </row>
    <row r="995" spans="2:2">
      <c r="B995" s="34" t="s">
        <v>1135</v>
      </c>
    </row>
    <row r="996" spans="2:2">
      <c r="B996" s="34" t="s">
        <v>1136</v>
      </c>
    </row>
    <row r="997" spans="2:2">
      <c r="B997" s="34" t="s">
        <v>1137</v>
      </c>
    </row>
    <row r="998" spans="2:2">
      <c r="B998" s="34" t="s">
        <v>1138</v>
      </c>
    </row>
    <row r="999" spans="2:2">
      <c r="B999" s="34" t="s">
        <v>1139</v>
      </c>
    </row>
    <row r="1000" spans="2:2">
      <c r="B1000" s="35" t="s">
        <v>1140</v>
      </c>
    </row>
    <row r="1001" spans="2:2">
      <c r="B1001" t="s">
        <v>1141</v>
      </c>
    </row>
    <row r="1002" spans="2:2">
      <c r="B1002" t="s">
        <v>1142</v>
      </c>
    </row>
    <row r="1003" spans="2:2">
      <c r="B1003" t="s">
        <v>1143</v>
      </c>
    </row>
    <row r="1004" spans="2:2">
      <c r="B1004" t="s">
        <v>1144</v>
      </c>
    </row>
    <row r="1005" spans="2:2">
      <c r="B1005" t="s">
        <v>1145</v>
      </c>
    </row>
    <row r="1006" spans="2:2">
      <c r="B1006" t="s">
        <v>1146</v>
      </c>
    </row>
    <row r="1007" spans="2:2">
      <c r="B1007" t="s">
        <v>1147</v>
      </c>
    </row>
    <row r="1008" spans="2:2">
      <c r="B1008" t="s">
        <v>1148</v>
      </c>
    </row>
    <row r="1009" spans="2:2">
      <c r="B1009" t="s">
        <v>1149</v>
      </c>
    </row>
    <row r="1010" spans="2:2">
      <c r="B1010" t="s">
        <v>1150</v>
      </c>
    </row>
    <row r="1011" spans="2:2">
      <c r="B1011" t="s">
        <v>1151</v>
      </c>
    </row>
    <row r="1012" spans="2:2">
      <c r="B1012" t="s">
        <v>1152</v>
      </c>
    </row>
    <row r="1013" spans="2:2">
      <c r="B1013" t="s">
        <v>1153</v>
      </c>
    </row>
    <row r="1014" spans="2:2">
      <c r="B1014" t="s">
        <v>1154</v>
      </c>
    </row>
    <row r="1015" spans="2:2">
      <c r="B1015" t="s">
        <v>1155</v>
      </c>
    </row>
    <row r="1016" spans="2:2">
      <c r="B1016" t="s">
        <v>1156</v>
      </c>
    </row>
    <row r="1017" spans="2:2">
      <c r="B1017" t="s">
        <v>1019</v>
      </c>
    </row>
    <row r="1018" spans="2:2">
      <c r="B1018" t="s">
        <v>1157</v>
      </c>
    </row>
    <row r="1019" spans="2:2">
      <c r="B1019" t="s">
        <v>1158</v>
      </c>
    </row>
    <row r="1020" spans="2:2">
      <c r="B1020" t="s">
        <v>1159</v>
      </c>
    </row>
    <row r="1021" spans="2:2">
      <c r="B1021" t="s">
        <v>1160</v>
      </c>
    </row>
    <row r="1022" spans="2:2">
      <c r="B1022" t="s">
        <v>1161</v>
      </c>
    </row>
    <row r="1023" spans="2:2">
      <c r="B1023" t="s">
        <v>1162</v>
      </c>
    </row>
    <row r="1024" spans="2:2">
      <c r="B1024" t="s">
        <v>1163</v>
      </c>
    </row>
    <row r="1025" spans="2:2">
      <c r="B1025" t="s">
        <v>1164</v>
      </c>
    </row>
    <row r="1026" spans="2:2">
      <c r="B1026" t="s">
        <v>1165</v>
      </c>
    </row>
    <row r="1027" spans="2:2">
      <c r="B1027" t="s">
        <v>1166</v>
      </c>
    </row>
    <row r="1028" spans="2:2">
      <c r="B1028" t="s">
        <v>1167</v>
      </c>
    </row>
    <row r="1029" spans="2:2">
      <c r="B1029" t="s">
        <v>1168</v>
      </c>
    </row>
    <row r="1030" spans="2:2">
      <c r="B1030" t="s">
        <v>1169</v>
      </c>
    </row>
    <row r="1031" spans="2:2">
      <c r="B1031" t="s">
        <v>1170</v>
      </c>
    </row>
    <row r="1032" spans="2:2">
      <c r="B1032" t="s">
        <v>663</v>
      </c>
    </row>
    <row r="1033" spans="2:2">
      <c r="B1033" t="s">
        <v>1171</v>
      </c>
    </row>
    <row r="1034" spans="2:2">
      <c r="B1034" t="s">
        <v>1172</v>
      </c>
    </row>
    <row r="1035" spans="2:2">
      <c r="B1035" t="s">
        <v>1173</v>
      </c>
    </row>
    <row r="1036" spans="2:2">
      <c r="B1036" t="s">
        <v>1174</v>
      </c>
    </row>
    <row r="1037" spans="2:2">
      <c r="B1037" t="s">
        <v>872</v>
      </c>
    </row>
    <row r="1038" spans="2:2">
      <c r="B1038" t="s">
        <v>1175</v>
      </c>
    </row>
    <row r="1039" spans="2:2">
      <c r="B1039" t="s">
        <v>1176</v>
      </c>
    </row>
    <row r="1040" spans="2:2">
      <c r="B1040" t="s">
        <v>1177</v>
      </c>
    </row>
    <row r="1041" spans="2:2">
      <c r="B1041" t="s">
        <v>842</v>
      </c>
    </row>
    <row r="1042" spans="2:2">
      <c r="B1042" t="s">
        <v>1178</v>
      </c>
    </row>
    <row r="1043" spans="2:2">
      <c r="B1043" t="s">
        <v>1179</v>
      </c>
    </row>
    <row r="1044" spans="2:2">
      <c r="B1044" t="s">
        <v>1180</v>
      </c>
    </row>
    <row r="1045" spans="2:2">
      <c r="B1045" t="s">
        <v>1181</v>
      </c>
    </row>
    <row r="1046" spans="2:2">
      <c r="B1046" t="s">
        <v>1182</v>
      </c>
    </row>
    <row r="1047" spans="2:2">
      <c r="B1047" t="s">
        <v>1183</v>
      </c>
    </row>
    <row r="1048" spans="2:2">
      <c r="B1048" t="s">
        <v>1184</v>
      </c>
    </row>
    <row r="1049" spans="2:2">
      <c r="B1049" t="s">
        <v>1185</v>
      </c>
    </row>
    <row r="1050" spans="2:2">
      <c r="B1050" t="s">
        <v>1186</v>
      </c>
    </row>
    <row r="1051" spans="2:2">
      <c r="B1051" t="s">
        <v>1187</v>
      </c>
    </row>
    <row r="1052" spans="2:2">
      <c r="B1052" t="s">
        <v>1188</v>
      </c>
    </row>
    <row r="1053" spans="2:2">
      <c r="B1053" t="s">
        <v>1189</v>
      </c>
    </row>
    <row r="1054" spans="2:2">
      <c r="B1054" t="s">
        <v>1190</v>
      </c>
    </row>
    <row r="1055" spans="2:2">
      <c r="B1055" t="s">
        <v>1191</v>
      </c>
    </row>
    <row r="1056" spans="2:2">
      <c r="B1056" t="s">
        <v>1192</v>
      </c>
    </row>
    <row r="1057" spans="2:2">
      <c r="B1057" t="s">
        <v>1193</v>
      </c>
    </row>
    <row r="1058" spans="2:2">
      <c r="B1058" t="s">
        <v>1194</v>
      </c>
    </row>
    <row r="1059" spans="2:2">
      <c r="B1059" t="s">
        <v>1195</v>
      </c>
    </row>
    <row r="1060" spans="2:2">
      <c r="B1060" t="s">
        <v>1196</v>
      </c>
    </row>
    <row r="1061" spans="2:2">
      <c r="B1061" t="s">
        <v>1197</v>
      </c>
    </row>
    <row r="1062" spans="2:2">
      <c r="B1062" t="s">
        <v>1198</v>
      </c>
    </row>
    <row r="1063" spans="2:2">
      <c r="B1063" t="s">
        <v>1199</v>
      </c>
    </row>
    <row r="1064" spans="2:2">
      <c r="B1064" t="s">
        <v>1200</v>
      </c>
    </row>
    <row r="1065" spans="2:2">
      <c r="B1065" t="s">
        <v>1201</v>
      </c>
    </row>
    <row r="1066" spans="2:2">
      <c r="B1066" t="s">
        <v>1202</v>
      </c>
    </row>
    <row r="1067" spans="2:2">
      <c r="B1067" t="s">
        <v>1203</v>
      </c>
    </row>
    <row r="1068" spans="2:2">
      <c r="B1068" t="s">
        <v>1204</v>
      </c>
    </row>
    <row r="1069" spans="2:2">
      <c r="B1069" t="s">
        <v>1205</v>
      </c>
    </row>
    <row r="1070" spans="2:2">
      <c r="B1070" t="s">
        <v>1206</v>
      </c>
    </row>
    <row r="1071" spans="2:2">
      <c r="B1071" t="s">
        <v>1207</v>
      </c>
    </row>
    <row r="1072" spans="2:2">
      <c r="B1072" t="s">
        <v>1208</v>
      </c>
    </row>
    <row r="1073" spans="2:2">
      <c r="B1073" t="s">
        <v>1209</v>
      </c>
    </row>
    <row r="1074" spans="2:2">
      <c r="B1074" t="s">
        <v>1210</v>
      </c>
    </row>
    <row r="1075" spans="2:2">
      <c r="B1075" t="s">
        <v>1211</v>
      </c>
    </row>
    <row r="1076" spans="2:2">
      <c r="B1076" t="s">
        <v>1212</v>
      </c>
    </row>
    <row r="1077" spans="2:2">
      <c r="B1077" t="s">
        <v>1213</v>
      </c>
    </row>
    <row r="1078" spans="2:2">
      <c r="B1078" t="s">
        <v>1214</v>
      </c>
    </row>
    <row r="1079" spans="2:2">
      <c r="B1079" t="s">
        <v>1215</v>
      </c>
    </row>
    <row r="1080" spans="2:2">
      <c r="B1080" t="s">
        <v>1216</v>
      </c>
    </row>
    <row r="1081" spans="2:2">
      <c r="B1081" t="s">
        <v>1217</v>
      </c>
    </row>
    <row r="1082" spans="2:2">
      <c r="B1082" t="s">
        <v>1218</v>
      </c>
    </row>
    <row r="1083" spans="2:2">
      <c r="B1083" t="s">
        <v>1219</v>
      </c>
    </row>
    <row r="1084" spans="2:2">
      <c r="B1084" t="s">
        <v>1220</v>
      </c>
    </row>
    <row r="1085" spans="2:2">
      <c r="B1085" t="s">
        <v>1221</v>
      </c>
    </row>
    <row r="1086" spans="2:2">
      <c r="B1086" t="s">
        <v>1222</v>
      </c>
    </row>
    <row r="1087" spans="2:2">
      <c r="B1087" t="s">
        <v>1223</v>
      </c>
    </row>
    <row r="1088" spans="2:2">
      <c r="B1088" t="s">
        <v>1201</v>
      </c>
    </row>
    <row r="1089" spans="2:2">
      <c r="B1089" t="s">
        <v>1224</v>
      </c>
    </row>
    <row r="1090" spans="2:2">
      <c r="B1090" t="s">
        <v>1225</v>
      </c>
    </row>
    <row r="1091" spans="2:2">
      <c r="B1091" t="s">
        <v>1226</v>
      </c>
    </row>
    <row r="1092" spans="2:2">
      <c r="B1092" t="s">
        <v>1227</v>
      </c>
    </row>
    <row r="1093" spans="2:2">
      <c r="B1093" t="s">
        <v>1228</v>
      </c>
    </row>
    <row r="1094" spans="2:2">
      <c r="B1094" t="s">
        <v>1229</v>
      </c>
    </row>
    <row r="1095" spans="2:2">
      <c r="B1095" t="s">
        <v>1230</v>
      </c>
    </row>
    <row r="1096" spans="2:2">
      <c r="B1096" t="s">
        <v>1231</v>
      </c>
    </row>
    <row r="1097" spans="2:2">
      <c r="B1097" t="s">
        <v>1232</v>
      </c>
    </row>
    <row r="1098" spans="2:2">
      <c r="B1098" t="s">
        <v>619</v>
      </c>
    </row>
    <row r="1099" spans="2:2">
      <c r="B1099" t="s">
        <v>1233</v>
      </c>
    </row>
    <row r="1100" spans="2:2">
      <c r="B1100" t="s">
        <v>1234</v>
      </c>
    </row>
    <row r="1101" spans="2:2">
      <c r="B1101" t="s">
        <v>1235</v>
      </c>
    </row>
    <row r="1102" spans="2:2">
      <c r="B1102" t="s">
        <v>1236</v>
      </c>
    </row>
    <row r="1103" spans="2:2">
      <c r="B1103" t="s">
        <v>1237</v>
      </c>
    </row>
    <row r="1104" spans="2:2">
      <c r="B1104" t="s">
        <v>1238</v>
      </c>
    </row>
    <row r="1105" spans="2:2">
      <c r="B1105" t="s">
        <v>1239</v>
      </c>
    </row>
    <row r="1106" spans="2:2">
      <c r="B1106" t="s">
        <v>1240</v>
      </c>
    </row>
    <row r="1107" spans="2:2">
      <c r="B1107" t="s">
        <v>1241</v>
      </c>
    </row>
    <row r="1108" spans="2:2">
      <c r="B1108" t="s">
        <v>1242</v>
      </c>
    </row>
    <row r="1109" spans="2:2">
      <c r="B1109" t="s">
        <v>1243</v>
      </c>
    </row>
    <row r="1110" spans="2:2">
      <c r="B1110" t="s">
        <v>1244</v>
      </c>
    </row>
    <row r="1111" spans="2:2">
      <c r="B1111" t="s">
        <v>1245</v>
      </c>
    </row>
    <row r="1112" spans="2:2">
      <c r="B1112" t="s">
        <v>1246</v>
      </c>
    </row>
    <row r="1113" spans="2:2">
      <c r="B1113" t="s">
        <v>1247</v>
      </c>
    </row>
    <row r="1114" spans="2:2">
      <c r="B1114" t="s">
        <v>1248</v>
      </c>
    </row>
    <row r="1115" spans="2:2">
      <c r="B1115" t="s">
        <v>1249</v>
      </c>
    </row>
    <row r="1116" spans="2:2">
      <c r="B1116" t="s">
        <v>1250</v>
      </c>
    </row>
    <row r="1117" spans="2:2">
      <c r="B1117" t="s">
        <v>1251</v>
      </c>
    </row>
    <row r="1118" spans="2:2">
      <c r="B1118" t="s">
        <v>1252</v>
      </c>
    </row>
    <row r="1119" spans="2:2">
      <c r="B1119" t="s">
        <v>1253</v>
      </c>
    </row>
    <row r="1120" spans="2:2">
      <c r="B1120" t="s">
        <v>1254</v>
      </c>
    </row>
    <row r="1121" spans="2:2">
      <c r="B1121" t="s">
        <v>1255</v>
      </c>
    </row>
    <row r="1122" spans="2:2">
      <c r="B1122" t="s">
        <v>1256</v>
      </c>
    </row>
    <row r="1123" spans="2:2">
      <c r="B1123" t="s">
        <v>1257</v>
      </c>
    </row>
    <row r="1124" spans="2:2">
      <c r="B1124" t="s">
        <v>1258</v>
      </c>
    </row>
    <row r="1125" spans="2:2">
      <c r="B1125" t="s">
        <v>1259</v>
      </c>
    </row>
    <row r="1126" spans="2:2">
      <c r="B1126" t="s">
        <v>1260</v>
      </c>
    </row>
    <row r="1127" spans="2:2">
      <c r="B1127" t="s">
        <v>1261</v>
      </c>
    </row>
    <row r="1128" spans="2:2">
      <c r="B1128" t="s">
        <v>1262</v>
      </c>
    </row>
    <row r="1129" spans="2:2">
      <c r="B1129" t="s">
        <v>1263</v>
      </c>
    </row>
    <row r="1130" spans="2:2">
      <c r="B1130" t="s">
        <v>1264</v>
      </c>
    </row>
    <row r="1131" spans="2:2">
      <c r="B1131" t="s">
        <v>1265</v>
      </c>
    </row>
    <row r="1132" spans="2:2">
      <c r="B1132" t="s">
        <v>1266</v>
      </c>
    </row>
    <row r="1133" spans="2:2">
      <c r="B1133" t="s">
        <v>972</v>
      </c>
    </row>
    <row r="1134" spans="2:2">
      <c r="B1134" t="s">
        <v>1267</v>
      </c>
    </row>
    <row r="1135" spans="2:2">
      <c r="B1135" t="s">
        <v>969</v>
      </c>
    </row>
    <row r="1136" spans="2:2">
      <c r="B1136" t="s">
        <v>1268</v>
      </c>
    </row>
    <row r="1137" spans="2:2">
      <c r="B1137" t="s">
        <v>1269</v>
      </c>
    </row>
    <row r="1138" spans="2:2">
      <c r="B1138" t="s">
        <v>1270</v>
      </c>
    </row>
    <row r="1139" spans="2:2">
      <c r="B1139" t="s">
        <v>1271</v>
      </c>
    </row>
    <row r="1140" spans="2:2">
      <c r="B1140" t="s">
        <v>1272</v>
      </c>
    </row>
    <row r="1141" spans="2:2">
      <c r="B1141" t="s">
        <v>1273</v>
      </c>
    </row>
    <row r="1142" spans="2:2">
      <c r="B1142" t="s">
        <v>1274</v>
      </c>
    </row>
    <row r="1143" spans="2:2">
      <c r="B1143" t="s">
        <v>1275</v>
      </c>
    </row>
    <row r="1144" spans="2:2">
      <c r="B1144" t="s">
        <v>1276</v>
      </c>
    </row>
    <row r="1145" spans="2:2">
      <c r="B1145" t="s">
        <v>1277</v>
      </c>
    </row>
    <row r="1146" spans="2:2">
      <c r="B1146" t="s">
        <v>1278</v>
      </c>
    </row>
    <row r="1147" spans="2:2">
      <c r="B1147" t="s">
        <v>1279</v>
      </c>
    </row>
    <row r="1148" spans="2:2">
      <c r="B1148" t="s">
        <v>645</v>
      </c>
    </row>
    <row r="1149" spans="2:2">
      <c r="B1149" t="s">
        <v>1280</v>
      </c>
    </row>
    <row r="1150" spans="2:2">
      <c r="B1150" t="s">
        <v>1281</v>
      </c>
    </row>
    <row r="1151" spans="2:2">
      <c r="B1151" t="s">
        <v>1282</v>
      </c>
    </row>
    <row r="1152" spans="2:2">
      <c r="B1152" t="s">
        <v>1283</v>
      </c>
    </row>
    <row r="1153" spans="2:2">
      <c r="B1153" t="s">
        <v>1284</v>
      </c>
    </row>
    <row r="1154" spans="2:2">
      <c r="B1154" t="s">
        <v>1285</v>
      </c>
    </row>
    <row r="1155" spans="2:2">
      <c r="B1155" t="s">
        <v>1286</v>
      </c>
    </row>
    <row r="1156" spans="2:2">
      <c r="B1156" t="s">
        <v>1287</v>
      </c>
    </row>
    <row r="1157" spans="2:2">
      <c r="B1157" t="s">
        <v>1288</v>
      </c>
    </row>
    <row r="1158" spans="2:2">
      <c r="B1158" t="s">
        <v>1289</v>
      </c>
    </row>
    <row r="1159" spans="2:2">
      <c r="B1159" t="s">
        <v>1290</v>
      </c>
    </row>
    <row r="1160" spans="2:2">
      <c r="B1160" t="s">
        <v>1291</v>
      </c>
    </row>
    <row r="1161" spans="2:2">
      <c r="B1161" t="s">
        <v>1292</v>
      </c>
    </row>
    <row r="1162" spans="2:2">
      <c r="B1162" t="s">
        <v>1293</v>
      </c>
    </row>
    <row r="1163" spans="2:2">
      <c r="B1163" t="s">
        <v>1294</v>
      </c>
    </row>
    <row r="1164" spans="2:2">
      <c r="B1164" t="s">
        <v>1295</v>
      </c>
    </row>
    <row r="1165" spans="2:2">
      <c r="B1165" t="s">
        <v>1296</v>
      </c>
    </row>
    <row r="1166" spans="2:2">
      <c r="B1166" t="s">
        <v>1297</v>
      </c>
    </row>
    <row r="1167" spans="2:2">
      <c r="B1167" t="s">
        <v>1298</v>
      </c>
    </row>
    <row r="1168" spans="2:2">
      <c r="B1168" t="s">
        <v>1299</v>
      </c>
    </row>
    <row r="1169" spans="2:2">
      <c r="B1169" t="s">
        <v>1300</v>
      </c>
    </row>
    <row r="1170" spans="2:2">
      <c r="B1170" t="s">
        <v>1301</v>
      </c>
    </row>
    <row r="1171" spans="2:2">
      <c r="B1171" t="s">
        <v>1302</v>
      </c>
    </row>
    <row r="1172" spans="2:2">
      <c r="B1172" t="s">
        <v>1303</v>
      </c>
    </row>
    <row r="1173" spans="2:2">
      <c r="B1173" t="s">
        <v>1304</v>
      </c>
    </row>
    <row r="1174" spans="2:2">
      <c r="B1174" t="s">
        <v>927</v>
      </c>
    </row>
    <row r="1175" spans="2:2">
      <c r="B1175" t="s">
        <v>1305</v>
      </c>
    </row>
    <row r="1176" spans="2:2">
      <c r="B1176" t="s">
        <v>1306</v>
      </c>
    </row>
    <row r="1177" spans="2:2">
      <c r="B1177" t="s">
        <v>1307</v>
      </c>
    </row>
    <row r="1178" spans="2:2">
      <c r="B1178" t="s">
        <v>1308</v>
      </c>
    </row>
    <row r="1179" spans="2:2">
      <c r="B1179" t="s">
        <v>1309</v>
      </c>
    </row>
    <row r="1180" spans="2:2">
      <c r="B1180" t="s">
        <v>1310</v>
      </c>
    </row>
    <row r="1181" spans="2:2">
      <c r="B1181" t="s">
        <v>1311</v>
      </c>
    </row>
    <row r="1182" spans="2:2">
      <c r="B1182" t="s">
        <v>1312</v>
      </c>
    </row>
    <row r="1183" spans="2:2">
      <c r="B1183" t="s">
        <v>1313</v>
      </c>
    </row>
    <row r="1184" spans="2:2">
      <c r="B1184" t="s">
        <v>1314</v>
      </c>
    </row>
    <row r="1185" spans="2:2">
      <c r="B1185" t="s">
        <v>1315</v>
      </c>
    </row>
    <row r="1186" spans="2:2">
      <c r="B1186" t="s">
        <v>1316</v>
      </c>
    </row>
    <row r="1187" spans="2:2">
      <c r="B1187" t="s">
        <v>1317</v>
      </c>
    </row>
    <row r="1188" spans="2:2">
      <c r="B1188" t="s">
        <v>1318</v>
      </c>
    </row>
    <row r="1189" spans="2:2">
      <c r="B1189" t="s">
        <v>1319</v>
      </c>
    </row>
    <row r="1190" spans="2:2">
      <c r="B1190" t="s">
        <v>1087</v>
      </c>
    </row>
    <row r="1191" spans="2:2">
      <c r="B1191" t="s">
        <v>1320</v>
      </c>
    </row>
    <row r="1192" spans="2:2">
      <c r="B1192" t="s">
        <v>1321</v>
      </c>
    </row>
    <row r="1193" spans="2:2">
      <c r="B1193" t="s">
        <v>1322</v>
      </c>
    </row>
    <row r="1194" spans="2:2">
      <c r="B1194" t="s">
        <v>1323</v>
      </c>
    </row>
    <row r="1195" spans="2:2">
      <c r="B1195" t="s">
        <v>1324</v>
      </c>
    </row>
    <row r="1196" spans="2:2">
      <c r="B1196" t="s">
        <v>1325</v>
      </c>
    </row>
    <row r="1197" spans="2:2">
      <c r="B1197" t="s">
        <v>1326</v>
      </c>
    </row>
    <row r="1198" spans="2:2">
      <c r="B1198" t="s">
        <v>1327</v>
      </c>
    </row>
    <row r="1199" spans="2:2">
      <c r="B1199" t="s">
        <v>1328</v>
      </c>
    </row>
    <row r="1200" spans="2:2">
      <c r="B1200" t="s">
        <v>1329</v>
      </c>
    </row>
    <row r="1201" spans="2:2">
      <c r="B1201" t="s">
        <v>1330</v>
      </c>
    </row>
    <row r="1202" spans="2:2">
      <c r="B1202" t="s">
        <v>1331</v>
      </c>
    </row>
    <row r="1203" spans="2:2">
      <c r="B1203" t="s">
        <v>1332</v>
      </c>
    </row>
    <row r="1204" spans="2:2">
      <c r="B1204" t="s">
        <v>1333</v>
      </c>
    </row>
    <row r="1205" spans="2:2">
      <c r="B1205" t="s">
        <v>1334</v>
      </c>
    </row>
    <row r="1206" spans="2:2">
      <c r="B1206" t="s">
        <v>1335</v>
      </c>
    </row>
    <row r="1207" spans="2:2">
      <c r="B1207" t="s">
        <v>1336</v>
      </c>
    </row>
    <row r="1208" spans="2:2">
      <c r="B1208" t="s">
        <v>1337</v>
      </c>
    </row>
    <row r="1209" spans="2:2">
      <c r="B1209" t="s">
        <v>1338</v>
      </c>
    </row>
    <row r="1210" spans="2:2">
      <c r="B1210" t="s">
        <v>1339</v>
      </c>
    </row>
    <row r="1211" spans="2:2">
      <c r="B1211" t="s">
        <v>1340</v>
      </c>
    </row>
    <row r="1212" spans="2:2">
      <c r="B1212" t="s">
        <v>1341</v>
      </c>
    </row>
    <row r="1213" spans="2:2">
      <c r="B1213" t="s">
        <v>1342</v>
      </c>
    </row>
    <row r="1214" spans="2:2">
      <c r="B1214" t="s">
        <v>1343</v>
      </c>
    </row>
    <row r="1215" spans="2:2">
      <c r="B1215" t="s">
        <v>1344</v>
      </c>
    </row>
    <row r="1216" spans="2:2">
      <c r="B1216" t="s">
        <v>1345</v>
      </c>
    </row>
    <row r="1217" spans="2:2">
      <c r="B1217" t="s">
        <v>1346</v>
      </c>
    </row>
    <row r="1218" spans="2:2">
      <c r="B1218" t="s">
        <v>1347</v>
      </c>
    </row>
    <row r="1219" spans="2:2">
      <c r="B1219" t="s">
        <v>1348</v>
      </c>
    </row>
    <row r="1220" spans="2:2">
      <c r="B1220" t="s">
        <v>1349</v>
      </c>
    </row>
    <row r="1221" spans="2:2">
      <c r="B1221" t="s">
        <v>1350</v>
      </c>
    </row>
    <row r="1222" spans="2:2">
      <c r="B1222" t="s">
        <v>1351</v>
      </c>
    </row>
    <row r="1223" spans="2:2">
      <c r="B1223" t="s">
        <v>1352</v>
      </c>
    </row>
    <row r="1224" spans="2:2">
      <c r="B1224" t="s">
        <v>1353</v>
      </c>
    </row>
    <row r="1225" spans="2:2">
      <c r="B1225" t="s">
        <v>1354</v>
      </c>
    </row>
    <row r="1226" spans="2:2">
      <c r="B1226" t="s">
        <v>1087</v>
      </c>
    </row>
    <row r="1227" spans="2:2">
      <c r="B1227" t="s">
        <v>1355</v>
      </c>
    </row>
    <row r="1228" spans="2:2">
      <c r="B1228" t="s">
        <v>1356</v>
      </c>
    </row>
    <row r="1229" spans="2:2">
      <c r="B1229" t="s">
        <v>1357</v>
      </c>
    </row>
    <row r="1230" spans="2:2">
      <c r="B1230" t="s">
        <v>1358</v>
      </c>
    </row>
    <row r="1231" spans="2:2">
      <c r="B1231" t="s">
        <v>1359</v>
      </c>
    </row>
    <row r="1232" spans="2:2">
      <c r="B1232" t="s">
        <v>1360</v>
      </c>
    </row>
    <row r="1233" spans="2:2">
      <c r="B1233" t="s">
        <v>1361</v>
      </c>
    </row>
    <row r="1234" spans="2:2">
      <c r="B1234" t="s">
        <v>1362</v>
      </c>
    </row>
    <row r="1235" spans="2:2">
      <c r="B1235" t="s">
        <v>1363</v>
      </c>
    </row>
    <row r="1236" spans="2:2">
      <c r="B1236" t="s">
        <v>1364</v>
      </c>
    </row>
    <row r="1237" spans="2:2">
      <c r="B1237" t="s">
        <v>1365</v>
      </c>
    </row>
    <row r="1238" spans="2:2">
      <c r="B1238" t="s">
        <v>1366</v>
      </c>
    </row>
    <row r="1239" spans="2:2">
      <c r="B1239" t="s">
        <v>1367</v>
      </c>
    </row>
    <row r="1240" spans="2:2">
      <c r="B1240" t="s">
        <v>1368</v>
      </c>
    </row>
    <row r="1241" spans="2:2">
      <c r="B1241" t="s">
        <v>1369</v>
      </c>
    </row>
    <row r="1242" spans="2:2">
      <c r="B1242" t="s">
        <v>1370</v>
      </c>
    </row>
    <row r="1243" spans="2:2">
      <c r="B1243" t="s">
        <v>1371</v>
      </c>
    </row>
    <row r="1244" spans="2:2">
      <c r="B1244" t="s">
        <v>1372</v>
      </c>
    </row>
    <row r="1245" spans="2:2">
      <c r="B1245" t="s">
        <v>1373</v>
      </c>
    </row>
    <row r="1246" spans="2:2">
      <c r="B1246" t="s">
        <v>1374</v>
      </c>
    </row>
    <row r="1247" spans="2:2">
      <c r="B1247" t="s">
        <v>1375</v>
      </c>
    </row>
    <row r="1248" spans="2:2">
      <c r="B1248" t="s">
        <v>1376</v>
      </c>
    </row>
    <row r="1249" spans="2:2">
      <c r="B1249" t="s">
        <v>1377</v>
      </c>
    </row>
    <row r="1250" spans="2:2">
      <c r="B1250" t="s">
        <v>1378</v>
      </c>
    </row>
    <row r="1251" spans="2:2">
      <c r="B1251" t="s">
        <v>1379</v>
      </c>
    </row>
    <row r="1252" spans="2:2">
      <c r="B1252" t="s">
        <v>1380</v>
      </c>
    </row>
    <row r="1253" spans="2:2">
      <c r="B1253" t="s">
        <v>1381</v>
      </c>
    </row>
    <row r="1254" spans="2:2">
      <c r="B1254" t="s">
        <v>1382</v>
      </c>
    </row>
    <row r="1255" spans="2:2">
      <c r="B1255" t="s">
        <v>1383</v>
      </c>
    </row>
    <row r="1256" spans="2:2">
      <c r="B1256" t="s">
        <v>1384</v>
      </c>
    </row>
    <row r="1257" spans="2:2">
      <c r="B1257" t="s">
        <v>1385</v>
      </c>
    </row>
    <row r="1258" spans="2:2">
      <c r="B1258" t="s">
        <v>1386</v>
      </c>
    </row>
    <row r="1259" spans="2:2">
      <c r="B1259" t="s">
        <v>1387</v>
      </c>
    </row>
    <row r="1260" spans="2:2">
      <c r="B1260" t="s">
        <v>1388</v>
      </c>
    </row>
    <row r="1261" spans="2:2">
      <c r="B1261" t="s">
        <v>1389</v>
      </c>
    </row>
    <row r="1262" spans="2:2">
      <c r="B1262" t="s">
        <v>1390</v>
      </c>
    </row>
    <row r="1263" spans="2:2">
      <c r="B1263" t="s">
        <v>1391</v>
      </c>
    </row>
    <row r="1264" spans="2:2">
      <c r="B1264" t="s">
        <v>1392</v>
      </c>
    </row>
    <row r="1265" spans="2:2">
      <c r="B1265" t="s">
        <v>1393</v>
      </c>
    </row>
    <row r="1266" spans="2:2">
      <c r="B1266" t="s">
        <v>1394</v>
      </c>
    </row>
    <row r="1267" spans="2:2">
      <c r="B1267" t="s">
        <v>1395</v>
      </c>
    </row>
    <row r="1268" spans="2:2">
      <c r="B1268" t="s">
        <v>1396</v>
      </c>
    </row>
    <row r="1269" spans="2:2">
      <c r="B1269" t="s">
        <v>1397</v>
      </c>
    </row>
    <row r="1270" spans="2:2">
      <c r="B1270" t="s">
        <v>1398</v>
      </c>
    </row>
    <row r="1271" spans="2:2">
      <c r="B1271" t="s">
        <v>1399</v>
      </c>
    </row>
    <row r="1272" spans="2:2">
      <c r="B1272" t="s">
        <v>1400</v>
      </c>
    </row>
    <row r="1273" spans="2:2">
      <c r="B1273" t="s">
        <v>1339</v>
      </c>
    </row>
    <row r="1274" spans="2:2">
      <c r="B1274" t="s">
        <v>1401</v>
      </c>
    </row>
    <row r="1275" spans="2:2">
      <c r="B1275" t="s">
        <v>1402</v>
      </c>
    </row>
    <row r="1276" spans="2:2">
      <c r="B1276" t="s">
        <v>1403</v>
      </c>
    </row>
    <row r="1277" spans="2:2">
      <c r="B1277" t="s">
        <v>1404</v>
      </c>
    </row>
    <row r="1278" spans="2:2">
      <c r="B1278" t="s">
        <v>1405</v>
      </c>
    </row>
    <row r="1279" spans="2:2">
      <c r="B1279" t="s">
        <v>1406</v>
      </c>
    </row>
    <row r="1280" spans="2:2">
      <c r="B1280" t="s">
        <v>1407</v>
      </c>
    </row>
    <row r="1281" spans="2:2">
      <c r="B1281" t="s">
        <v>1408</v>
      </c>
    </row>
    <row r="1282" spans="2:2">
      <c r="B1282" t="s">
        <v>1409</v>
      </c>
    </row>
    <row r="1283" spans="2:2">
      <c r="B1283" t="s">
        <v>1410</v>
      </c>
    </row>
    <row r="1284" spans="2:2">
      <c r="B1284" t="s">
        <v>1411</v>
      </c>
    </row>
    <row r="1285" spans="2:2">
      <c r="B1285" t="s">
        <v>1412</v>
      </c>
    </row>
    <row r="1286" spans="2:2">
      <c r="B1286" t="s">
        <v>1413</v>
      </c>
    </row>
    <row r="1287" spans="2:2">
      <c r="B1287" t="s">
        <v>1414</v>
      </c>
    </row>
    <row r="1288" spans="2:2">
      <c r="B1288" t="s">
        <v>1415</v>
      </c>
    </row>
    <row r="1289" spans="2:2">
      <c r="B1289" t="s">
        <v>1416</v>
      </c>
    </row>
    <row r="1290" spans="2:2">
      <c r="B1290" t="s">
        <v>1417</v>
      </c>
    </row>
    <row r="1291" spans="2:2">
      <c r="B1291" t="s">
        <v>1366</v>
      </c>
    </row>
    <row r="1292" spans="2:2">
      <c r="B1292" t="s">
        <v>1418</v>
      </c>
    </row>
    <row r="1293" spans="2:2">
      <c r="B1293" t="s">
        <v>1419</v>
      </c>
    </row>
    <row r="1294" spans="2:2">
      <c r="B1294" t="s">
        <v>1420</v>
      </c>
    </row>
    <row r="1295" spans="2:2">
      <c r="B1295" t="s">
        <v>1421</v>
      </c>
    </row>
    <row r="1296" spans="2:2">
      <c r="B1296" t="s">
        <v>1422</v>
      </c>
    </row>
    <row r="1297" spans="2:2">
      <c r="B1297" t="s">
        <v>1423</v>
      </c>
    </row>
    <row r="1298" spans="2:2">
      <c r="B1298" t="s">
        <v>1424</v>
      </c>
    </row>
    <row r="1299" spans="2:2">
      <c r="B1299" t="s">
        <v>1425</v>
      </c>
    </row>
    <row r="1300" spans="2:2">
      <c r="B1300" t="s">
        <v>1426</v>
      </c>
    </row>
    <row r="1301" spans="2:2">
      <c r="B1301" t="s">
        <v>1427</v>
      </c>
    </row>
    <row r="1302" spans="2:2">
      <c r="B1302" t="s">
        <v>1428</v>
      </c>
    </row>
    <row r="1303" spans="2:2">
      <c r="B1303" t="s">
        <v>1429</v>
      </c>
    </row>
    <row r="1304" spans="2:2">
      <c r="B1304" t="s">
        <v>1430</v>
      </c>
    </row>
    <row r="1305" spans="2:2">
      <c r="B1305" t="s">
        <v>1431</v>
      </c>
    </row>
    <row r="1306" spans="2:2">
      <c r="B1306" t="s">
        <v>1432</v>
      </c>
    </row>
    <row r="1307" spans="2:2">
      <c r="B1307" t="s">
        <v>1144</v>
      </c>
    </row>
    <row r="1308" spans="2:2">
      <c r="B1308" t="s">
        <v>1433</v>
      </c>
    </row>
    <row r="1309" spans="2:2">
      <c r="B1309" t="s">
        <v>1434</v>
      </c>
    </row>
    <row r="1310" spans="2:2">
      <c r="B1310" t="s">
        <v>1435</v>
      </c>
    </row>
    <row r="1311" spans="2:2">
      <c r="B1311" t="s">
        <v>1436</v>
      </c>
    </row>
    <row r="1312" spans="2:2">
      <c r="B1312" t="s">
        <v>1437</v>
      </c>
    </row>
    <row r="1313" spans="2:2">
      <c r="B1313" t="s">
        <v>1438</v>
      </c>
    </row>
    <row r="1314" spans="2:2">
      <c r="B1314" t="s">
        <v>1439</v>
      </c>
    </row>
    <row r="1315" spans="2:2">
      <c r="B1315" t="s">
        <v>1440</v>
      </c>
    </row>
    <row r="1316" spans="2:2">
      <c r="B1316" t="s">
        <v>1441</v>
      </c>
    </row>
    <row r="1317" spans="2:2">
      <c r="B1317" t="s">
        <v>1442</v>
      </c>
    </row>
    <row r="1318" spans="2:2">
      <c r="B1318" t="s">
        <v>1443</v>
      </c>
    </row>
    <row r="1319" spans="2:2">
      <c r="B1319" t="s">
        <v>1444</v>
      </c>
    </row>
    <row r="1320" spans="2:2">
      <c r="B1320" t="s">
        <v>1445</v>
      </c>
    </row>
    <row r="1321" spans="2:2">
      <c r="B1321" t="s">
        <v>1446</v>
      </c>
    </row>
    <row r="1322" spans="2:2">
      <c r="B1322" t="s">
        <v>1447</v>
      </c>
    </row>
    <row r="1323" spans="2:2">
      <c r="B1323" t="s">
        <v>1448</v>
      </c>
    </row>
    <row r="1324" spans="2:2">
      <c r="B1324" t="s">
        <v>1449</v>
      </c>
    </row>
    <row r="1325" spans="2:2">
      <c r="B1325" t="s">
        <v>1450</v>
      </c>
    </row>
    <row r="1326" spans="2:2">
      <c r="B1326" t="s">
        <v>1451</v>
      </c>
    </row>
    <row r="1327" spans="2:2">
      <c r="B1327" t="s">
        <v>1452</v>
      </c>
    </row>
    <row r="1328" spans="2:2">
      <c r="B1328" t="s">
        <v>1453</v>
      </c>
    </row>
    <row r="1329" spans="2:2">
      <c r="B1329" t="s">
        <v>1454</v>
      </c>
    </row>
    <row r="1330" spans="2:2">
      <c r="B1330" t="s">
        <v>1455</v>
      </c>
    </row>
    <row r="1331" spans="2:2">
      <c r="B1331" t="s">
        <v>1456</v>
      </c>
    </row>
    <row r="1332" spans="2:2">
      <c r="B1332" t="s">
        <v>1457</v>
      </c>
    </row>
    <row r="1333" spans="2:2">
      <c r="B1333" t="s">
        <v>1458</v>
      </c>
    </row>
    <row r="1334" spans="2:2">
      <c r="B1334" t="s">
        <v>1459</v>
      </c>
    </row>
    <row r="1335" spans="2:2">
      <c r="B1335" t="s">
        <v>1460</v>
      </c>
    </row>
    <row r="1336" spans="2:2">
      <c r="B1336" t="s">
        <v>1461</v>
      </c>
    </row>
    <row r="1337" spans="2:2">
      <c r="B1337" t="s">
        <v>1462</v>
      </c>
    </row>
    <row r="1338" spans="2:2">
      <c r="B1338" t="s">
        <v>1463</v>
      </c>
    </row>
    <row r="1339" spans="2:2">
      <c r="B1339" t="s">
        <v>1464</v>
      </c>
    </row>
    <row r="1340" spans="2:2">
      <c r="B1340" t="s">
        <v>1465</v>
      </c>
    </row>
    <row r="1341" spans="2:2">
      <c r="B1341" t="s">
        <v>1466</v>
      </c>
    </row>
    <row r="1342" spans="2:2">
      <c r="B1342" t="s">
        <v>1467</v>
      </c>
    </row>
    <row r="1343" spans="2:2">
      <c r="B1343" t="s">
        <v>1468</v>
      </c>
    </row>
    <row r="1344" spans="2:2">
      <c r="B1344" t="s">
        <v>1469</v>
      </c>
    </row>
    <row r="1345" spans="2:2">
      <c r="B1345" t="s">
        <v>1470</v>
      </c>
    </row>
    <row r="1346" spans="2:2">
      <c r="B1346" t="s">
        <v>1471</v>
      </c>
    </row>
    <row r="1347" spans="2:2">
      <c r="B1347" t="s">
        <v>1472</v>
      </c>
    </row>
    <row r="1348" spans="2:2">
      <c r="B1348" t="s">
        <v>1473</v>
      </c>
    </row>
    <row r="1349" spans="2:2">
      <c r="B1349" t="s">
        <v>1474</v>
      </c>
    </row>
    <row r="1350" spans="2:2">
      <c r="B1350" t="s">
        <v>1475</v>
      </c>
    </row>
    <row r="1351" spans="2:2">
      <c r="B1351" t="s">
        <v>1476</v>
      </c>
    </row>
    <row r="1352" spans="2:2">
      <c r="B1352" t="s">
        <v>1477</v>
      </c>
    </row>
    <row r="1353" spans="2:2">
      <c r="B1353" t="s">
        <v>1478</v>
      </c>
    </row>
    <row r="1354" spans="2:2">
      <c r="B1354" t="s">
        <v>1479</v>
      </c>
    </row>
    <row r="1355" spans="2:2">
      <c r="B1355" t="s">
        <v>1480</v>
      </c>
    </row>
    <row r="1356" spans="2:2">
      <c r="B1356" t="s">
        <v>1481</v>
      </c>
    </row>
    <row r="1357" spans="2:2">
      <c r="B1357" t="s">
        <v>1482</v>
      </c>
    </row>
    <row r="1358" spans="2:2">
      <c r="B1358" t="s">
        <v>1483</v>
      </c>
    </row>
    <row r="1359" spans="2:2">
      <c r="B1359" t="s">
        <v>1484</v>
      </c>
    </row>
    <row r="1360" spans="2:2">
      <c r="B1360" t="s">
        <v>1485</v>
      </c>
    </row>
    <row r="1361" spans="2:2">
      <c r="B1361" t="s">
        <v>1486</v>
      </c>
    </row>
    <row r="1362" spans="2:2">
      <c r="B1362" t="s">
        <v>1487</v>
      </c>
    </row>
    <row r="1363" spans="2:2">
      <c r="B1363" t="s">
        <v>1488</v>
      </c>
    </row>
    <row r="1364" spans="2:2">
      <c r="B1364" t="s">
        <v>1489</v>
      </c>
    </row>
    <row r="1365" spans="2:2">
      <c r="B1365" t="s">
        <v>1490</v>
      </c>
    </row>
    <row r="1366" spans="2:2">
      <c r="B1366" t="s">
        <v>1491</v>
      </c>
    </row>
    <row r="1367" spans="2:2">
      <c r="B1367" t="s">
        <v>1492</v>
      </c>
    </row>
    <row r="1368" spans="2:2">
      <c r="B1368" t="s">
        <v>1493</v>
      </c>
    </row>
    <row r="1369" spans="2:2">
      <c r="B1369" t="s">
        <v>1494</v>
      </c>
    </row>
    <row r="1370" spans="2:2">
      <c r="B1370" t="s">
        <v>1495</v>
      </c>
    </row>
    <row r="1371" spans="2:2">
      <c r="B1371" t="s">
        <v>1496</v>
      </c>
    </row>
    <row r="1372" spans="2:2">
      <c r="B1372" t="s">
        <v>1497</v>
      </c>
    </row>
    <row r="1373" spans="2:2">
      <c r="B1373" t="s">
        <v>1498</v>
      </c>
    </row>
    <row r="1374" spans="2:2">
      <c r="B1374" t="s">
        <v>1499</v>
      </c>
    </row>
    <row r="1375" spans="2:2">
      <c r="B1375" t="s">
        <v>1500</v>
      </c>
    </row>
    <row r="1376" spans="2:2">
      <c r="B1376" t="s">
        <v>1501</v>
      </c>
    </row>
    <row r="1377" spans="2:2">
      <c r="B1377" t="s">
        <v>1502</v>
      </c>
    </row>
    <row r="1378" spans="2:2">
      <c r="B1378" t="s">
        <v>1503</v>
      </c>
    </row>
    <row r="1379" spans="2:2">
      <c r="B1379" t="s">
        <v>1504</v>
      </c>
    </row>
    <row r="1380" spans="2:2">
      <c r="B1380" t="s">
        <v>1505</v>
      </c>
    </row>
    <row r="1381" spans="2:2">
      <c r="B1381" t="s">
        <v>832</v>
      </c>
    </row>
    <row r="1382" spans="2:2">
      <c r="B1382" t="s">
        <v>1506</v>
      </c>
    </row>
    <row r="1383" spans="2:2">
      <c r="B1383" t="s">
        <v>1507</v>
      </c>
    </row>
    <row r="1384" spans="2:2">
      <c r="B1384" t="s">
        <v>1508</v>
      </c>
    </row>
    <row r="1385" spans="2:2">
      <c r="B1385" t="s">
        <v>1509</v>
      </c>
    </row>
    <row r="1386" spans="2:2">
      <c r="B1386" t="s">
        <v>1510</v>
      </c>
    </row>
    <row r="1387" spans="2:2">
      <c r="B1387" t="s">
        <v>1511</v>
      </c>
    </row>
    <row r="1388" spans="2:2">
      <c r="B1388" t="s">
        <v>1512</v>
      </c>
    </row>
    <row r="1389" spans="2:2">
      <c r="B1389" t="s">
        <v>1513</v>
      </c>
    </row>
    <row r="1390" spans="2:2">
      <c r="B1390" t="s">
        <v>1514</v>
      </c>
    </row>
    <row r="1391" spans="2:2">
      <c r="B1391" t="s">
        <v>1515</v>
      </c>
    </row>
    <row r="1392" spans="2:2">
      <c r="B1392" t="s">
        <v>1516</v>
      </c>
    </row>
    <row r="1393" spans="2:2">
      <c r="B1393" t="s">
        <v>1517</v>
      </c>
    </row>
    <row r="1394" spans="2:2">
      <c r="B1394" t="s">
        <v>1518</v>
      </c>
    </row>
    <row r="1395" spans="2:2">
      <c r="B1395" t="s">
        <v>1519</v>
      </c>
    </row>
    <row r="1396" spans="2:2">
      <c r="B1396" t="s">
        <v>1520</v>
      </c>
    </row>
    <row r="1397" spans="2:2">
      <c r="B1397" t="s">
        <v>1521</v>
      </c>
    </row>
    <row r="1398" spans="2:2">
      <c r="B1398" t="s">
        <v>1522</v>
      </c>
    </row>
    <row r="1399" spans="2:2">
      <c r="B1399" t="s">
        <v>1523</v>
      </c>
    </row>
    <row r="1400" spans="2:2">
      <c r="B1400" t="s">
        <v>1524</v>
      </c>
    </row>
    <row r="1401" spans="2:2">
      <c r="B1401" t="s">
        <v>1525</v>
      </c>
    </row>
    <row r="1402" spans="2:2">
      <c r="B1402" t="s">
        <v>1526</v>
      </c>
    </row>
    <row r="1403" spans="2:2">
      <c r="B1403" t="s">
        <v>1527</v>
      </c>
    </row>
    <row r="1404" spans="2:2">
      <c r="B1404" t="s">
        <v>1528</v>
      </c>
    </row>
    <row r="1405" spans="2:2">
      <c r="B1405" t="s">
        <v>1529</v>
      </c>
    </row>
    <row r="1406" spans="2:2">
      <c r="B1406" t="s">
        <v>1530</v>
      </c>
    </row>
    <row r="1407" spans="2:2">
      <c r="B1407" t="s">
        <v>1531</v>
      </c>
    </row>
    <row r="1408" spans="2:2">
      <c r="B1408" t="s">
        <v>1532</v>
      </c>
    </row>
    <row r="1409" spans="2:2">
      <c r="B1409" t="s">
        <v>1533</v>
      </c>
    </row>
    <row r="1410" spans="2:2">
      <c r="B1410" t="s">
        <v>1534</v>
      </c>
    </row>
    <row r="1411" spans="2:2">
      <c r="B1411" t="s">
        <v>1535</v>
      </c>
    </row>
    <row r="1412" spans="2:2">
      <c r="B1412" t="s">
        <v>1536</v>
      </c>
    </row>
    <row r="1413" spans="2:2">
      <c r="B1413" t="s">
        <v>1537</v>
      </c>
    </row>
    <row r="1414" spans="2:2">
      <c r="B1414" t="s">
        <v>1538</v>
      </c>
    </row>
    <row r="1415" spans="2:2">
      <c r="B1415" t="s">
        <v>1539</v>
      </c>
    </row>
    <row r="1416" spans="2:2">
      <c r="B1416" t="s">
        <v>1540</v>
      </c>
    </row>
    <row r="1417" spans="2:2">
      <c r="B1417" t="s">
        <v>1541</v>
      </c>
    </row>
    <row r="1418" spans="2:2">
      <c r="B1418" t="s">
        <v>1542</v>
      </c>
    </row>
    <row r="1419" spans="2:2">
      <c r="B1419" t="s">
        <v>1543</v>
      </c>
    </row>
    <row r="1420" spans="2:2">
      <c r="B1420" t="s">
        <v>1544</v>
      </c>
    </row>
    <row r="1421" spans="2:2">
      <c r="B1421" t="s">
        <v>1545</v>
      </c>
    </row>
    <row r="1422" spans="2:2">
      <c r="B1422" t="s">
        <v>1546</v>
      </c>
    </row>
    <row r="1423" spans="2:2">
      <c r="B1423" t="s">
        <v>1547</v>
      </c>
    </row>
    <row r="1424" spans="2:2">
      <c r="B1424" t="s">
        <v>1548</v>
      </c>
    </row>
    <row r="1425" spans="2:2">
      <c r="B1425" t="s">
        <v>1549</v>
      </c>
    </row>
    <row r="1426" spans="2:2">
      <c r="B1426" t="s">
        <v>1550</v>
      </c>
    </row>
    <row r="1427" spans="2:2">
      <c r="B1427" t="s">
        <v>1551</v>
      </c>
    </row>
    <row r="1428" spans="2:2">
      <c r="B1428" t="s">
        <v>1552</v>
      </c>
    </row>
    <row r="1429" spans="2:2">
      <c r="B1429" t="s">
        <v>1553</v>
      </c>
    </row>
    <row r="1430" spans="2:2">
      <c r="B1430" t="s">
        <v>1554</v>
      </c>
    </row>
    <row r="1431" spans="2:2">
      <c r="B1431" t="s">
        <v>1555</v>
      </c>
    </row>
    <row r="1432" spans="2:2">
      <c r="B1432" t="s">
        <v>1556</v>
      </c>
    </row>
    <row r="1433" spans="2:2">
      <c r="B1433" t="s">
        <v>1557</v>
      </c>
    </row>
    <row r="1434" spans="2:2">
      <c r="B1434" t="s">
        <v>1558</v>
      </c>
    </row>
    <row r="1435" spans="2:2">
      <c r="B1435" t="s">
        <v>1559</v>
      </c>
    </row>
    <row r="1436" spans="2:2">
      <c r="B1436" t="s">
        <v>1560</v>
      </c>
    </row>
    <row r="1437" spans="2:2">
      <c r="B1437" t="s">
        <v>1561</v>
      </c>
    </row>
    <row r="1438" spans="2:2">
      <c r="B1438" t="s">
        <v>1562</v>
      </c>
    </row>
    <row r="1439" spans="2:2">
      <c r="B1439" t="s">
        <v>1563</v>
      </c>
    </row>
    <row r="1440" spans="2:2">
      <c r="B1440" t="s">
        <v>1564</v>
      </c>
    </row>
    <row r="1441" spans="2:2">
      <c r="B1441" t="s">
        <v>1565</v>
      </c>
    </row>
    <row r="1442" spans="2:2">
      <c r="B1442" t="s">
        <v>1566</v>
      </c>
    </row>
    <row r="1443" spans="2:2">
      <c r="B1443" t="s">
        <v>1567</v>
      </c>
    </row>
    <row r="1444" spans="2:2">
      <c r="B1444" t="s">
        <v>1568</v>
      </c>
    </row>
    <row r="1445" spans="2:2">
      <c r="B1445" t="s">
        <v>1569</v>
      </c>
    </row>
    <row r="1446" spans="2:2">
      <c r="B1446" t="s">
        <v>1570</v>
      </c>
    </row>
    <row r="1447" spans="2:2">
      <c r="B1447" t="s">
        <v>1571</v>
      </c>
    </row>
    <row r="1448" spans="2:2">
      <c r="B1448" t="s">
        <v>1572</v>
      </c>
    </row>
    <row r="1449" spans="2:2">
      <c r="B1449" t="s">
        <v>1573</v>
      </c>
    </row>
    <row r="1450" spans="2:2">
      <c r="B1450" t="s">
        <v>1574</v>
      </c>
    </row>
    <row r="1451" spans="2:2">
      <c r="B1451" t="s">
        <v>1575</v>
      </c>
    </row>
    <row r="1452" spans="2:2">
      <c r="B1452" t="s">
        <v>1576</v>
      </c>
    </row>
    <row r="1453" spans="2:2">
      <c r="B1453" t="s">
        <v>1577</v>
      </c>
    </row>
    <row r="1454" spans="2:2">
      <c r="B1454" t="s">
        <v>1578</v>
      </c>
    </row>
    <row r="1455" spans="2:2">
      <c r="B1455" t="s">
        <v>1579</v>
      </c>
    </row>
    <row r="1456" spans="2:2">
      <c r="B1456" t="s">
        <v>1580</v>
      </c>
    </row>
    <row r="1457" spans="2:2">
      <c r="B1457" t="s">
        <v>1581</v>
      </c>
    </row>
    <row r="1458" spans="2:2">
      <c r="B1458" t="s">
        <v>1582</v>
      </c>
    </row>
    <row r="1459" spans="2:2">
      <c r="B1459" t="s">
        <v>1583</v>
      </c>
    </row>
    <row r="1460" spans="2:2">
      <c r="B1460" t="s">
        <v>1584</v>
      </c>
    </row>
    <row r="1461" spans="2:2">
      <c r="B1461" t="s">
        <v>1585</v>
      </c>
    </row>
    <row r="1462" spans="2:2">
      <c r="B1462" t="s">
        <v>1586</v>
      </c>
    </row>
    <row r="1463" spans="2:2">
      <c r="B1463" t="s">
        <v>1587</v>
      </c>
    </row>
    <row r="1464" spans="2:2">
      <c r="B1464" t="s">
        <v>1588</v>
      </c>
    </row>
    <row r="1465" spans="2:2">
      <c r="B1465" t="s">
        <v>1589</v>
      </c>
    </row>
    <row r="1466" spans="2:2">
      <c r="B1466" t="s">
        <v>1590</v>
      </c>
    </row>
    <row r="1467" spans="2:2">
      <c r="B1467" t="s">
        <v>1591</v>
      </c>
    </row>
    <row r="1468" spans="2:2">
      <c r="B1468" t="s">
        <v>1592</v>
      </c>
    </row>
    <row r="1469" spans="2:2">
      <c r="B1469" t="s">
        <v>1593</v>
      </c>
    </row>
    <row r="1470" spans="2:2">
      <c r="B1470" t="s">
        <v>1594</v>
      </c>
    </row>
    <row r="1471" spans="2:2">
      <c r="B1471" t="s">
        <v>1595</v>
      </c>
    </row>
    <row r="1472" spans="2:2">
      <c r="B1472" t="s">
        <v>1596</v>
      </c>
    </row>
    <row r="1473" spans="2:2">
      <c r="B1473" t="s">
        <v>1597</v>
      </c>
    </row>
    <row r="1474" spans="2:2">
      <c r="B1474" t="s">
        <v>1598</v>
      </c>
    </row>
    <row r="1475" spans="2:2">
      <c r="B1475" t="s">
        <v>1599</v>
      </c>
    </row>
    <row r="1476" spans="2:2">
      <c r="B1476" t="s">
        <v>1600</v>
      </c>
    </row>
    <row r="1477" spans="2:2">
      <c r="B1477" t="s">
        <v>1601</v>
      </c>
    </row>
    <row r="1478" spans="2:2">
      <c r="B1478" t="s">
        <v>1602</v>
      </c>
    </row>
    <row r="1479" spans="2:2">
      <c r="B1479" t="s">
        <v>1603</v>
      </c>
    </row>
    <row r="1480" spans="2:2">
      <c r="B1480" t="s">
        <v>1604</v>
      </c>
    </row>
    <row r="1481" spans="2:2">
      <c r="B1481" t="s">
        <v>1605</v>
      </c>
    </row>
    <row r="1482" spans="2:2">
      <c r="B1482" t="s">
        <v>1606</v>
      </c>
    </row>
    <row r="1483" spans="2:2">
      <c r="B1483" t="s">
        <v>1607</v>
      </c>
    </row>
    <row r="1484" spans="2:2">
      <c r="B1484" t="s">
        <v>1608</v>
      </c>
    </row>
    <row r="1485" spans="2:2">
      <c r="B1485" t="s">
        <v>1609</v>
      </c>
    </row>
    <row r="1486" spans="2:2">
      <c r="B1486" t="s">
        <v>1610</v>
      </c>
    </row>
    <row r="1487" spans="2:2">
      <c r="B1487" t="s">
        <v>1611</v>
      </c>
    </row>
    <row r="1488" spans="2:2">
      <c r="B1488" t="s">
        <v>1612</v>
      </c>
    </row>
    <row r="1489" spans="2:2">
      <c r="B1489" t="s">
        <v>1613</v>
      </c>
    </row>
    <row r="1490" spans="2:2">
      <c r="B1490" t="s">
        <v>1614</v>
      </c>
    </row>
    <row r="1491" spans="2:2">
      <c r="B1491" t="s">
        <v>1615</v>
      </c>
    </row>
    <row r="1492" spans="2:2">
      <c r="B1492" t="s">
        <v>1616</v>
      </c>
    </row>
    <row r="1493" spans="2:2">
      <c r="B1493" t="s">
        <v>1617</v>
      </c>
    </row>
    <row r="1494" spans="2:2">
      <c r="B1494" t="s">
        <v>1618</v>
      </c>
    </row>
    <row r="1495" spans="2:2">
      <c r="B1495" t="s">
        <v>1619</v>
      </c>
    </row>
    <row r="1496" spans="2:2">
      <c r="B1496" t="s">
        <v>1620</v>
      </c>
    </row>
    <row r="1497" spans="2:2">
      <c r="B1497" t="s">
        <v>1621</v>
      </c>
    </row>
    <row r="1498" spans="2:2">
      <c r="B1498" t="s">
        <v>1622</v>
      </c>
    </row>
    <row r="1499" spans="2:2">
      <c r="B1499" t="s">
        <v>1623</v>
      </c>
    </row>
    <row r="1500" spans="2:2">
      <c r="B1500" t="s">
        <v>1624</v>
      </c>
    </row>
    <row r="1501" spans="2:2">
      <c r="B1501" t="s">
        <v>1625</v>
      </c>
    </row>
    <row r="1502" spans="2:2">
      <c r="B1502" t="s">
        <v>1626</v>
      </c>
    </row>
    <row r="1503" spans="2:2">
      <c r="B1503" t="s">
        <v>1627</v>
      </c>
    </row>
    <row r="1504" spans="2:2">
      <c r="B1504" t="s">
        <v>1628</v>
      </c>
    </row>
    <row r="1505" spans="2:2">
      <c r="B1505" t="s">
        <v>1629</v>
      </c>
    </row>
    <row r="1506" spans="2:2">
      <c r="B1506" t="s">
        <v>1630</v>
      </c>
    </row>
    <row r="1507" spans="2:2">
      <c r="B1507" t="s">
        <v>1631</v>
      </c>
    </row>
    <row r="1508" spans="2:2">
      <c r="B1508" t="s">
        <v>1632</v>
      </c>
    </row>
    <row r="1509" spans="2:2">
      <c r="B1509" t="s">
        <v>1633</v>
      </c>
    </row>
    <row r="1510" spans="2:2">
      <c r="B1510" t="s">
        <v>1634</v>
      </c>
    </row>
    <row r="1511" spans="2:2">
      <c r="B1511" t="s">
        <v>1635</v>
      </c>
    </row>
    <row r="1512" spans="2:2">
      <c r="B1512" t="s">
        <v>1636</v>
      </c>
    </row>
    <row r="1513" spans="2:2">
      <c r="B1513" t="s">
        <v>1637</v>
      </c>
    </row>
    <row r="1514" spans="2:2">
      <c r="B1514" t="s">
        <v>1638</v>
      </c>
    </row>
    <row r="1515" spans="2:2">
      <c r="B1515" t="s">
        <v>1639</v>
      </c>
    </row>
    <row r="1516" spans="2:2">
      <c r="B1516" t="s">
        <v>1640</v>
      </c>
    </row>
    <row r="1517" spans="2:2">
      <c r="B1517" t="s">
        <v>1641</v>
      </c>
    </row>
    <row r="1518" spans="2:2">
      <c r="B1518" t="s">
        <v>1642</v>
      </c>
    </row>
    <row r="1519" spans="2:2">
      <c r="B1519" t="s">
        <v>1643</v>
      </c>
    </row>
    <row r="1520" spans="2:2">
      <c r="B1520" t="s">
        <v>1644</v>
      </c>
    </row>
    <row r="1521" spans="2:2">
      <c r="B1521" t="s">
        <v>1645</v>
      </c>
    </row>
    <row r="1522" spans="2:2">
      <c r="B1522" t="s">
        <v>1646</v>
      </c>
    </row>
    <row r="1523" spans="2:2">
      <c r="B1523" t="s">
        <v>1647</v>
      </c>
    </row>
    <row r="1524" spans="2:2">
      <c r="B1524" t="s">
        <v>1648</v>
      </c>
    </row>
    <row r="1525" spans="2:2">
      <c r="B1525" t="s">
        <v>1649</v>
      </c>
    </row>
    <row r="1526" spans="2:2">
      <c r="B1526" t="s">
        <v>1650</v>
      </c>
    </row>
    <row r="1527" spans="2:2">
      <c r="B1527" t="s">
        <v>1651</v>
      </c>
    </row>
    <row r="1528" spans="2:2">
      <c r="B1528" t="s">
        <v>1652</v>
      </c>
    </row>
    <row r="1529" spans="2:2">
      <c r="B1529" t="s">
        <v>1653</v>
      </c>
    </row>
    <row r="1530" spans="2:2">
      <c r="B1530" t="s">
        <v>1654</v>
      </c>
    </row>
    <row r="1531" spans="2:2">
      <c r="B1531" t="s">
        <v>1655</v>
      </c>
    </row>
    <row r="1532" spans="2:2">
      <c r="B1532" t="s">
        <v>1656</v>
      </c>
    </row>
    <row r="1533" spans="2:2">
      <c r="B1533" t="s">
        <v>1657</v>
      </c>
    </row>
    <row r="1534" spans="2:2">
      <c r="B1534" t="s">
        <v>1658</v>
      </c>
    </row>
    <row r="1535" spans="2:2">
      <c r="B1535" t="s">
        <v>1659</v>
      </c>
    </row>
    <row r="1536" spans="2:2">
      <c r="B1536" t="s">
        <v>1660</v>
      </c>
    </row>
    <row r="1537" spans="2:2">
      <c r="B1537" t="s">
        <v>1661</v>
      </c>
    </row>
    <row r="1538" spans="2:2">
      <c r="B1538" t="s">
        <v>1662</v>
      </c>
    </row>
    <row r="1539" spans="2:2">
      <c r="B1539" t="s">
        <v>1663</v>
      </c>
    </row>
    <row r="1540" spans="2:2">
      <c r="B1540" t="s">
        <v>1664</v>
      </c>
    </row>
    <row r="1541" spans="2:2">
      <c r="B1541" t="s">
        <v>1665</v>
      </c>
    </row>
    <row r="1542" spans="2:2">
      <c r="B1542" t="s">
        <v>1666</v>
      </c>
    </row>
    <row r="1543" spans="2:2">
      <c r="B1543" t="s">
        <v>1667</v>
      </c>
    </row>
    <row r="1544" spans="2:2">
      <c r="B1544" t="s">
        <v>1668</v>
      </c>
    </row>
    <row r="1545" spans="2:2">
      <c r="B1545" t="s">
        <v>1669</v>
      </c>
    </row>
    <row r="1546" spans="2:2">
      <c r="B1546" t="s">
        <v>1670</v>
      </c>
    </row>
    <row r="1547" spans="2:2">
      <c r="B1547" t="s">
        <v>1671</v>
      </c>
    </row>
    <row r="1548" spans="2:2">
      <c r="B1548" t="s">
        <v>1672</v>
      </c>
    </row>
    <row r="1549" spans="2:2">
      <c r="B1549" t="s">
        <v>1673</v>
      </c>
    </row>
    <row r="1550" spans="2:2">
      <c r="B1550" t="s">
        <v>1674</v>
      </c>
    </row>
    <row r="1551" spans="2:2">
      <c r="B1551" t="s">
        <v>1675</v>
      </c>
    </row>
    <row r="1552" spans="2:2">
      <c r="B1552" t="s">
        <v>1676</v>
      </c>
    </row>
    <row r="1553" spans="2:2">
      <c r="B1553" t="s">
        <v>1677</v>
      </c>
    </row>
    <row r="1554" spans="2:2">
      <c r="B1554" t="s">
        <v>1678</v>
      </c>
    </row>
    <row r="1555" spans="2:2">
      <c r="B1555" t="s">
        <v>1679</v>
      </c>
    </row>
    <row r="1556" spans="2:2">
      <c r="B1556" t="s">
        <v>1680</v>
      </c>
    </row>
    <row r="1557" spans="2:2">
      <c r="B1557" t="s">
        <v>1681</v>
      </c>
    </row>
    <row r="1558" spans="2:2">
      <c r="B1558" t="s">
        <v>1682</v>
      </c>
    </row>
    <row r="1559" spans="2:2">
      <c r="B1559" t="s">
        <v>1683</v>
      </c>
    </row>
    <row r="1560" spans="2:2">
      <c r="B1560" t="s">
        <v>1684</v>
      </c>
    </row>
    <row r="1561" spans="2:2">
      <c r="B1561" t="s">
        <v>1685</v>
      </c>
    </row>
    <row r="1562" spans="2:2">
      <c r="B1562" t="s">
        <v>1686</v>
      </c>
    </row>
    <row r="1563" spans="2:2">
      <c r="B1563" t="s">
        <v>1687</v>
      </c>
    </row>
    <row r="1564" spans="2:2">
      <c r="B1564" t="s">
        <v>1688</v>
      </c>
    </row>
    <row r="1565" spans="2:2">
      <c r="B1565" t="s">
        <v>1689</v>
      </c>
    </row>
    <row r="1566" spans="2:2">
      <c r="B1566" t="s">
        <v>1690</v>
      </c>
    </row>
    <row r="1567" spans="2:2">
      <c r="B1567" t="s">
        <v>1691</v>
      </c>
    </row>
    <row r="1568" spans="2:2">
      <c r="B1568" t="s">
        <v>1692</v>
      </c>
    </row>
    <row r="1569" spans="2:2">
      <c r="B1569" t="s">
        <v>1693</v>
      </c>
    </row>
    <row r="1570" spans="2:2">
      <c r="B1570" t="s">
        <v>1694</v>
      </c>
    </row>
    <row r="1571" spans="2:2">
      <c r="B1571" t="s">
        <v>1695</v>
      </c>
    </row>
    <row r="1572" spans="2:2">
      <c r="B1572" t="s">
        <v>1696</v>
      </c>
    </row>
    <row r="1573" spans="2:2">
      <c r="B1573" t="s">
        <v>1697</v>
      </c>
    </row>
    <row r="1574" spans="2:2">
      <c r="B1574" t="s">
        <v>1698</v>
      </c>
    </row>
    <row r="1575" spans="2:2">
      <c r="B1575" t="s">
        <v>1699</v>
      </c>
    </row>
    <row r="1576" spans="2:2">
      <c r="B1576" t="s">
        <v>1700</v>
      </c>
    </row>
    <row r="1577" spans="2:2">
      <c r="B1577" t="s">
        <v>1701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04AC-6DFA-43D5-957E-955289C03CE5}">
  <dimension ref="B4:W1577"/>
  <sheetViews>
    <sheetView topLeftCell="A16" workbookViewId="0">
      <selection activeCell="H34" sqref="H34"/>
    </sheetView>
  </sheetViews>
  <sheetFormatPr defaultRowHeight="15"/>
  <cols>
    <col min="2" max="2" width="16.5703125" customWidth="1"/>
  </cols>
  <sheetData>
    <row r="4" spans="2:7">
      <c r="B4" s="30" t="s">
        <v>586</v>
      </c>
    </row>
    <row r="5" spans="2:7">
      <c r="B5" s="31"/>
    </row>
    <row r="6" spans="2:7">
      <c r="B6" s="32" t="s">
        <v>587</v>
      </c>
      <c r="C6" s="33"/>
    </row>
    <row r="8" spans="2:7">
      <c r="B8" s="32" t="s">
        <v>588</v>
      </c>
      <c r="G8" s="36" t="s">
        <v>583</v>
      </c>
    </row>
    <row r="9" spans="2:7">
      <c r="B9" s="34" t="s">
        <v>589</v>
      </c>
      <c r="C9">
        <f>IF(LEN(B9)=6,MID(B9,3,1)*1,IF(LEN(B9)=7,MID(B9,3,2)*1,IF(LEN(B9)=8,MID(B9,3,3)*1,MID(B9,3,4)*1)))</f>
        <v>5</v>
      </c>
    </row>
    <row r="10" spans="2:7">
      <c r="B10" s="34" t="s">
        <v>590</v>
      </c>
      <c r="C10">
        <f t="shared" ref="C10:C73" si="0">IF(LEN(B10)=6,MID(B10,3,1)*1,IF(LEN(B10)=7,MID(B10,3,2)*1,IF(LEN(B10)=8,MID(B10,3,3)*1,MID(B10,3,4)*1)))</f>
        <v>7</v>
      </c>
      <c r="G10" s="37" t="s">
        <v>1702</v>
      </c>
    </row>
    <row r="11" spans="2:7">
      <c r="B11" s="34" t="s">
        <v>591</v>
      </c>
      <c r="C11">
        <f t="shared" si="0"/>
        <v>9</v>
      </c>
      <c r="G11" t="s">
        <v>1703</v>
      </c>
    </row>
    <row r="12" spans="2:7">
      <c r="B12" s="34" t="s">
        <v>592</v>
      </c>
      <c r="C12">
        <f t="shared" si="0"/>
        <v>9</v>
      </c>
      <c r="G12" t="s">
        <v>1704</v>
      </c>
    </row>
    <row r="13" spans="2:7">
      <c r="B13" s="34" t="s">
        <v>593</v>
      </c>
      <c r="C13">
        <f t="shared" si="0"/>
        <v>7</v>
      </c>
      <c r="G13" t="s">
        <v>1705</v>
      </c>
    </row>
    <row r="14" spans="2:7">
      <c r="B14" s="34" t="s">
        <v>594</v>
      </c>
      <c r="C14">
        <f t="shared" si="0"/>
        <v>6</v>
      </c>
      <c r="G14" t="s">
        <v>1706</v>
      </c>
    </row>
    <row r="15" spans="2:7">
      <c r="B15" s="34" t="s">
        <v>595</v>
      </c>
      <c r="C15">
        <f t="shared" si="0"/>
        <v>4</v>
      </c>
      <c r="G15" t="s">
        <v>1707</v>
      </c>
    </row>
    <row r="16" spans="2:7">
      <c r="B16" s="34" t="s">
        <v>596</v>
      </c>
      <c r="C16">
        <f t="shared" si="0"/>
        <v>7</v>
      </c>
    </row>
    <row r="17" spans="2:23">
      <c r="B17" s="34" t="s">
        <v>597</v>
      </c>
      <c r="C17">
        <f t="shared" si="0"/>
        <v>8</v>
      </c>
      <c r="G17" s="37" t="s">
        <v>1708</v>
      </c>
    </row>
    <row r="18" spans="2:23">
      <c r="B18" s="34" t="s">
        <v>598</v>
      </c>
      <c r="C18">
        <f t="shared" si="0"/>
        <v>1</v>
      </c>
      <c r="G18" t="s">
        <v>1703</v>
      </c>
    </row>
    <row r="19" spans="2:23">
      <c r="B19" s="34" t="s">
        <v>599</v>
      </c>
      <c r="C19">
        <f t="shared" si="0"/>
        <v>3</v>
      </c>
      <c r="G19" t="s">
        <v>1709</v>
      </c>
    </row>
    <row r="20" spans="2:23">
      <c r="B20" s="34" t="s">
        <v>600</v>
      </c>
      <c r="C20">
        <f t="shared" si="0"/>
        <v>1</v>
      </c>
      <c r="G20" t="s">
        <v>1710</v>
      </c>
    </row>
    <row r="21" spans="2:23">
      <c r="B21" s="34" t="s">
        <v>601</v>
      </c>
      <c r="C21">
        <f t="shared" si="0"/>
        <v>5</v>
      </c>
      <c r="G21" t="s">
        <v>1711</v>
      </c>
    </row>
    <row r="22" spans="2:23">
      <c r="B22" s="34" t="s">
        <v>602</v>
      </c>
      <c r="C22">
        <f t="shared" si="0"/>
        <v>9</v>
      </c>
      <c r="G22" t="s">
        <v>1712</v>
      </c>
    </row>
    <row r="23" spans="2:23">
      <c r="B23" s="34" t="s">
        <v>603</v>
      </c>
      <c r="C23">
        <f t="shared" si="0"/>
        <v>6</v>
      </c>
    </row>
    <row r="24" spans="2:23">
      <c r="B24" s="34" t="s">
        <v>604</v>
      </c>
      <c r="C24">
        <f t="shared" si="0"/>
        <v>2</v>
      </c>
      <c r="G24" s="37" t="s">
        <v>1713</v>
      </c>
    </row>
    <row r="25" spans="2:23">
      <c r="B25" s="34" t="s">
        <v>605</v>
      </c>
      <c r="C25">
        <f t="shared" si="0"/>
        <v>4</v>
      </c>
      <c r="G25" t="s">
        <v>1714</v>
      </c>
    </row>
    <row r="26" spans="2:23" ht="15" customHeight="1">
      <c r="B26" s="34" t="s">
        <v>606</v>
      </c>
      <c r="C26">
        <f t="shared" si="0"/>
        <v>9</v>
      </c>
      <c r="H26" t="s">
        <v>1715</v>
      </c>
    </row>
    <row r="27" spans="2:23" ht="15" customHeight="1">
      <c r="B27" s="34" t="s">
        <v>598</v>
      </c>
      <c r="C27">
        <f t="shared" si="0"/>
        <v>1</v>
      </c>
      <c r="H27" s="119" t="s">
        <v>1716</v>
      </c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</row>
    <row r="28" spans="2:23" ht="15" customHeight="1">
      <c r="B28" s="34" t="s">
        <v>607</v>
      </c>
      <c r="C28">
        <f t="shared" si="0"/>
        <v>8</v>
      </c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</row>
    <row r="29" spans="2:23">
      <c r="B29" s="34" t="s">
        <v>600</v>
      </c>
      <c r="C29">
        <f t="shared" si="0"/>
        <v>1</v>
      </c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</row>
    <row r="30" spans="2:23">
      <c r="B30" s="34" t="s">
        <v>608</v>
      </c>
      <c r="C30">
        <f t="shared" si="0"/>
        <v>3</v>
      </c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</row>
    <row r="31" spans="2:23">
      <c r="B31" s="34" t="s">
        <v>609</v>
      </c>
      <c r="C31">
        <f t="shared" si="0"/>
        <v>1</v>
      </c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</row>
    <row r="32" spans="2:23">
      <c r="B32" s="34" t="s">
        <v>610</v>
      </c>
      <c r="C32">
        <f t="shared" si="0"/>
        <v>4</v>
      </c>
    </row>
    <row r="33" spans="2:7">
      <c r="B33" s="34" t="s">
        <v>611</v>
      </c>
      <c r="C33">
        <f t="shared" si="0"/>
        <v>6</v>
      </c>
    </row>
    <row r="34" spans="2:7">
      <c r="B34" s="34" t="s">
        <v>612</v>
      </c>
      <c r="C34">
        <f t="shared" si="0"/>
        <v>2</v>
      </c>
      <c r="G34" s="37" t="s">
        <v>1717</v>
      </c>
    </row>
    <row r="35" spans="2:7">
      <c r="B35" s="34" t="s">
        <v>613</v>
      </c>
      <c r="C35">
        <f t="shared" si="0"/>
        <v>8</v>
      </c>
    </row>
    <row r="36" spans="2:7">
      <c r="B36" s="34" t="s">
        <v>614</v>
      </c>
      <c r="C36">
        <f t="shared" si="0"/>
        <v>2</v>
      </c>
    </row>
    <row r="37" spans="2:7">
      <c r="B37" s="34" t="s">
        <v>596</v>
      </c>
      <c r="C37">
        <f t="shared" si="0"/>
        <v>7</v>
      </c>
    </row>
    <row r="38" spans="2:7">
      <c r="B38" s="34" t="s">
        <v>615</v>
      </c>
      <c r="C38">
        <f t="shared" si="0"/>
        <v>2</v>
      </c>
    </row>
    <row r="39" spans="2:7">
      <c r="B39" s="34" t="s">
        <v>605</v>
      </c>
      <c r="C39">
        <f t="shared" si="0"/>
        <v>4</v>
      </c>
    </row>
    <row r="40" spans="2:7">
      <c r="B40" s="34" t="s">
        <v>616</v>
      </c>
      <c r="C40">
        <f t="shared" si="0"/>
        <v>8</v>
      </c>
    </row>
    <row r="41" spans="2:7">
      <c r="B41" s="34" t="s">
        <v>617</v>
      </c>
      <c r="C41">
        <f t="shared" si="0"/>
        <v>8</v>
      </c>
    </row>
    <row r="42" spans="2:7">
      <c r="B42" s="34" t="s">
        <v>618</v>
      </c>
      <c r="C42">
        <f t="shared" si="0"/>
        <v>4</v>
      </c>
    </row>
    <row r="43" spans="2:7">
      <c r="B43" s="34" t="s">
        <v>619</v>
      </c>
      <c r="C43">
        <f t="shared" si="0"/>
        <v>7</v>
      </c>
    </row>
    <row r="44" spans="2:7">
      <c r="B44" s="34" t="s">
        <v>620</v>
      </c>
      <c r="C44">
        <f t="shared" si="0"/>
        <v>1</v>
      </c>
    </row>
    <row r="45" spans="2:7">
      <c r="B45" s="34" t="s">
        <v>621</v>
      </c>
      <c r="C45">
        <f t="shared" si="0"/>
        <v>8</v>
      </c>
    </row>
    <row r="46" spans="2:7">
      <c r="B46" s="34" t="s">
        <v>622</v>
      </c>
      <c r="C46">
        <f t="shared" si="0"/>
        <v>3</v>
      </c>
    </row>
    <row r="47" spans="2:7">
      <c r="B47" s="34" t="s">
        <v>617</v>
      </c>
      <c r="C47">
        <f t="shared" si="0"/>
        <v>8</v>
      </c>
    </row>
    <row r="48" spans="2:7">
      <c r="B48" s="34" t="s">
        <v>623</v>
      </c>
      <c r="C48">
        <f t="shared" si="0"/>
        <v>7</v>
      </c>
    </row>
    <row r="49" spans="2:3">
      <c r="B49" s="34" t="s">
        <v>599</v>
      </c>
      <c r="C49">
        <f t="shared" si="0"/>
        <v>3</v>
      </c>
    </row>
    <row r="50" spans="2:3">
      <c r="B50" s="34" t="s">
        <v>601</v>
      </c>
      <c r="C50">
        <f t="shared" si="0"/>
        <v>5</v>
      </c>
    </row>
    <row r="51" spans="2:3">
      <c r="B51" s="34" t="s">
        <v>606</v>
      </c>
      <c r="C51">
        <f t="shared" si="0"/>
        <v>9</v>
      </c>
    </row>
    <row r="52" spans="2:3">
      <c r="B52" s="34" t="s">
        <v>624</v>
      </c>
      <c r="C52">
        <f t="shared" si="0"/>
        <v>1</v>
      </c>
    </row>
    <row r="53" spans="2:3">
      <c r="B53" s="34" t="s">
        <v>625</v>
      </c>
      <c r="C53">
        <f t="shared" si="0"/>
        <v>2</v>
      </c>
    </row>
    <row r="54" spans="2:3">
      <c r="B54" s="34" t="s">
        <v>626</v>
      </c>
      <c r="C54">
        <f t="shared" si="0"/>
        <v>3</v>
      </c>
    </row>
    <row r="55" spans="2:3">
      <c r="B55" s="34" t="s">
        <v>627</v>
      </c>
      <c r="C55">
        <f t="shared" si="0"/>
        <v>2</v>
      </c>
    </row>
    <row r="56" spans="2:3">
      <c r="B56" s="34" t="s">
        <v>628</v>
      </c>
      <c r="C56">
        <f t="shared" si="0"/>
        <v>5</v>
      </c>
    </row>
    <row r="57" spans="2:3">
      <c r="B57" s="34" t="s">
        <v>629</v>
      </c>
      <c r="C57">
        <f t="shared" si="0"/>
        <v>1</v>
      </c>
    </row>
    <row r="58" spans="2:3">
      <c r="B58" s="34" t="s">
        <v>630</v>
      </c>
      <c r="C58">
        <f t="shared" si="0"/>
        <v>2</v>
      </c>
    </row>
    <row r="59" spans="2:3">
      <c r="B59" s="34" t="s">
        <v>602</v>
      </c>
      <c r="C59">
        <f t="shared" si="0"/>
        <v>9</v>
      </c>
    </row>
    <row r="60" spans="2:3">
      <c r="B60" s="34" t="s">
        <v>631</v>
      </c>
      <c r="C60">
        <f t="shared" si="0"/>
        <v>2</v>
      </c>
    </row>
    <row r="61" spans="2:3">
      <c r="B61" s="34" t="s">
        <v>632</v>
      </c>
      <c r="C61">
        <f t="shared" si="0"/>
        <v>9</v>
      </c>
    </row>
    <row r="62" spans="2:3">
      <c r="B62" s="34" t="s">
        <v>633</v>
      </c>
      <c r="C62">
        <f t="shared" si="0"/>
        <v>4</v>
      </c>
    </row>
    <row r="63" spans="2:3">
      <c r="B63" s="34" t="s">
        <v>634</v>
      </c>
      <c r="C63">
        <f t="shared" si="0"/>
        <v>3</v>
      </c>
    </row>
    <row r="64" spans="2:3">
      <c r="B64" s="34" t="s">
        <v>635</v>
      </c>
      <c r="C64">
        <f t="shared" si="0"/>
        <v>3</v>
      </c>
    </row>
    <row r="65" spans="2:3">
      <c r="B65" s="34" t="s">
        <v>636</v>
      </c>
      <c r="C65">
        <f t="shared" si="0"/>
        <v>5</v>
      </c>
    </row>
    <row r="66" spans="2:3">
      <c r="B66" s="34" t="s">
        <v>637</v>
      </c>
      <c r="C66">
        <f t="shared" si="0"/>
        <v>2</v>
      </c>
    </row>
    <row r="67" spans="2:3">
      <c r="B67" s="34" t="s">
        <v>638</v>
      </c>
      <c r="C67">
        <f t="shared" si="0"/>
        <v>5</v>
      </c>
    </row>
    <row r="68" spans="2:3">
      <c r="B68" s="34" t="s">
        <v>639</v>
      </c>
      <c r="C68">
        <f t="shared" si="0"/>
        <v>7</v>
      </c>
    </row>
    <row r="69" spans="2:3">
      <c r="B69" s="34" t="s">
        <v>626</v>
      </c>
      <c r="C69">
        <f t="shared" si="0"/>
        <v>3</v>
      </c>
    </row>
    <row r="70" spans="2:3">
      <c r="B70" s="34" t="s">
        <v>606</v>
      </c>
      <c r="C70">
        <f t="shared" si="0"/>
        <v>9</v>
      </c>
    </row>
    <row r="71" spans="2:3">
      <c r="B71" s="34" t="s">
        <v>640</v>
      </c>
      <c r="C71">
        <f t="shared" si="0"/>
        <v>8</v>
      </c>
    </row>
    <row r="72" spans="2:3">
      <c r="B72" s="34" t="s">
        <v>641</v>
      </c>
      <c r="C72">
        <f t="shared" si="0"/>
        <v>8</v>
      </c>
    </row>
    <row r="73" spans="2:3">
      <c r="B73" s="34" t="s">
        <v>602</v>
      </c>
      <c r="C73">
        <f t="shared" si="0"/>
        <v>9</v>
      </c>
    </row>
    <row r="74" spans="2:3">
      <c r="B74" s="34" t="s">
        <v>642</v>
      </c>
      <c r="C74">
        <f t="shared" ref="C74:C137" si="1">IF(LEN(B74)=6,MID(B74,3,1)*1,IF(LEN(B74)=7,MID(B74,3,2)*1,IF(LEN(B74)=8,MID(B74,3,3)*1,MID(B74,3,4)*1)))</f>
        <v>9</v>
      </c>
    </row>
    <row r="75" spans="2:3">
      <c r="B75" s="34" t="s">
        <v>643</v>
      </c>
      <c r="C75">
        <f t="shared" si="1"/>
        <v>9</v>
      </c>
    </row>
    <row r="76" spans="2:3">
      <c r="B76" s="34" t="s">
        <v>590</v>
      </c>
      <c r="C76">
        <f t="shared" si="1"/>
        <v>7</v>
      </c>
    </row>
    <row r="77" spans="2:3">
      <c r="B77" s="34" t="s">
        <v>644</v>
      </c>
      <c r="C77">
        <f t="shared" si="1"/>
        <v>5</v>
      </c>
    </row>
    <row r="78" spans="2:3">
      <c r="B78" s="34" t="s">
        <v>645</v>
      </c>
      <c r="C78">
        <f t="shared" si="1"/>
        <v>3</v>
      </c>
    </row>
    <row r="79" spans="2:3">
      <c r="B79" s="34" t="s">
        <v>646</v>
      </c>
      <c r="C79">
        <f t="shared" si="1"/>
        <v>6</v>
      </c>
    </row>
    <row r="80" spans="2:3">
      <c r="B80" s="34" t="s">
        <v>647</v>
      </c>
      <c r="C80">
        <f t="shared" si="1"/>
        <v>1</v>
      </c>
    </row>
    <row r="81" spans="2:3">
      <c r="B81" s="34" t="s">
        <v>648</v>
      </c>
      <c r="C81">
        <f t="shared" si="1"/>
        <v>4</v>
      </c>
    </row>
    <row r="82" spans="2:3">
      <c r="B82" s="34" t="s">
        <v>649</v>
      </c>
      <c r="C82">
        <f t="shared" si="1"/>
        <v>6</v>
      </c>
    </row>
    <row r="83" spans="2:3">
      <c r="B83" s="34" t="s">
        <v>650</v>
      </c>
      <c r="C83">
        <f t="shared" si="1"/>
        <v>3</v>
      </c>
    </row>
    <row r="84" spans="2:3">
      <c r="B84" s="34" t="s">
        <v>617</v>
      </c>
      <c r="C84">
        <f t="shared" si="1"/>
        <v>8</v>
      </c>
    </row>
    <row r="85" spans="2:3">
      <c r="B85" s="34" t="s">
        <v>638</v>
      </c>
      <c r="C85">
        <f t="shared" si="1"/>
        <v>5</v>
      </c>
    </row>
    <row r="86" spans="2:3">
      <c r="B86" s="34" t="s">
        <v>651</v>
      </c>
      <c r="C86">
        <f t="shared" si="1"/>
        <v>5</v>
      </c>
    </row>
    <row r="87" spans="2:3">
      <c r="B87" s="34" t="s">
        <v>611</v>
      </c>
      <c r="C87">
        <f t="shared" si="1"/>
        <v>6</v>
      </c>
    </row>
    <row r="88" spans="2:3">
      <c r="B88" s="34" t="s">
        <v>652</v>
      </c>
      <c r="C88">
        <f t="shared" si="1"/>
        <v>6</v>
      </c>
    </row>
    <row r="89" spans="2:3">
      <c r="B89" s="34" t="s">
        <v>653</v>
      </c>
      <c r="C89">
        <f t="shared" si="1"/>
        <v>8</v>
      </c>
    </row>
    <row r="90" spans="2:3">
      <c r="B90" s="34" t="s">
        <v>654</v>
      </c>
      <c r="C90">
        <f t="shared" si="1"/>
        <v>1</v>
      </c>
    </row>
    <row r="91" spans="2:3">
      <c r="B91" s="34" t="s">
        <v>655</v>
      </c>
      <c r="C91">
        <f t="shared" si="1"/>
        <v>8</v>
      </c>
    </row>
    <row r="92" spans="2:3">
      <c r="B92" s="34" t="s">
        <v>656</v>
      </c>
      <c r="C92">
        <f t="shared" si="1"/>
        <v>9</v>
      </c>
    </row>
    <row r="93" spans="2:3">
      <c r="B93" s="34" t="s">
        <v>655</v>
      </c>
      <c r="C93">
        <f t="shared" si="1"/>
        <v>8</v>
      </c>
    </row>
    <row r="94" spans="2:3">
      <c r="B94" s="34" t="s">
        <v>600</v>
      </c>
      <c r="C94">
        <f t="shared" si="1"/>
        <v>1</v>
      </c>
    </row>
    <row r="95" spans="2:3">
      <c r="B95" s="34" t="s">
        <v>657</v>
      </c>
      <c r="C95">
        <f t="shared" si="1"/>
        <v>8</v>
      </c>
    </row>
    <row r="96" spans="2:3">
      <c r="B96" s="34" t="s">
        <v>608</v>
      </c>
      <c r="C96">
        <f t="shared" si="1"/>
        <v>3</v>
      </c>
    </row>
    <row r="97" spans="2:3">
      <c r="B97" s="34" t="s">
        <v>658</v>
      </c>
      <c r="C97">
        <f t="shared" si="1"/>
        <v>7</v>
      </c>
    </row>
    <row r="98" spans="2:3">
      <c r="B98" s="34" t="s">
        <v>659</v>
      </c>
      <c r="C98">
        <f t="shared" si="1"/>
        <v>9</v>
      </c>
    </row>
    <row r="99" spans="2:3">
      <c r="B99" s="34" t="s">
        <v>635</v>
      </c>
      <c r="C99">
        <f t="shared" si="1"/>
        <v>3</v>
      </c>
    </row>
    <row r="100" spans="2:3">
      <c r="B100" s="34" t="s">
        <v>660</v>
      </c>
      <c r="C100">
        <f t="shared" si="1"/>
        <v>4</v>
      </c>
    </row>
    <row r="101" spans="2:3">
      <c r="B101" s="34" t="s">
        <v>636</v>
      </c>
      <c r="C101">
        <f t="shared" si="1"/>
        <v>5</v>
      </c>
    </row>
    <row r="102" spans="2:3">
      <c r="B102" s="34" t="s">
        <v>661</v>
      </c>
      <c r="C102">
        <f t="shared" si="1"/>
        <v>8</v>
      </c>
    </row>
    <row r="103" spans="2:3">
      <c r="B103" s="34" t="s">
        <v>662</v>
      </c>
      <c r="C103">
        <f t="shared" si="1"/>
        <v>1</v>
      </c>
    </row>
    <row r="104" spans="2:3">
      <c r="B104" s="34" t="s">
        <v>663</v>
      </c>
      <c r="C104">
        <f t="shared" si="1"/>
        <v>9</v>
      </c>
    </row>
    <row r="105" spans="2:3">
      <c r="B105" s="34" t="s">
        <v>664</v>
      </c>
      <c r="C105">
        <f t="shared" si="1"/>
        <v>7</v>
      </c>
    </row>
    <row r="106" spans="2:3">
      <c r="B106" s="34" t="s">
        <v>665</v>
      </c>
      <c r="C106">
        <f t="shared" si="1"/>
        <v>6</v>
      </c>
    </row>
    <row r="107" spans="2:3">
      <c r="B107" s="34" t="s">
        <v>666</v>
      </c>
      <c r="C107">
        <f t="shared" si="1"/>
        <v>6</v>
      </c>
    </row>
    <row r="108" spans="2:3">
      <c r="B108" s="34" t="s">
        <v>652</v>
      </c>
      <c r="C108">
        <f t="shared" si="1"/>
        <v>6</v>
      </c>
    </row>
    <row r="109" spans="2:3">
      <c r="B109" s="34" t="s">
        <v>667</v>
      </c>
      <c r="C109">
        <f t="shared" si="1"/>
        <v>5</v>
      </c>
    </row>
    <row r="110" spans="2:3">
      <c r="B110" s="34" t="s">
        <v>668</v>
      </c>
      <c r="C110">
        <f t="shared" si="1"/>
        <v>7</v>
      </c>
    </row>
    <row r="111" spans="2:3">
      <c r="B111" s="34" t="s">
        <v>669</v>
      </c>
      <c r="C111">
        <f t="shared" si="1"/>
        <v>7</v>
      </c>
    </row>
    <row r="112" spans="2:3">
      <c r="B112" s="34" t="s">
        <v>670</v>
      </c>
      <c r="C112">
        <f t="shared" si="1"/>
        <v>8</v>
      </c>
    </row>
    <row r="113" spans="2:3">
      <c r="B113" s="34" t="s">
        <v>635</v>
      </c>
      <c r="C113">
        <f t="shared" si="1"/>
        <v>3</v>
      </c>
    </row>
    <row r="114" spans="2:3">
      <c r="B114" s="34" t="s">
        <v>671</v>
      </c>
      <c r="C114">
        <f t="shared" si="1"/>
        <v>9</v>
      </c>
    </row>
    <row r="115" spans="2:3">
      <c r="B115" s="34" t="s">
        <v>611</v>
      </c>
      <c r="C115">
        <f t="shared" si="1"/>
        <v>6</v>
      </c>
    </row>
    <row r="116" spans="2:3">
      <c r="B116" s="34" t="s">
        <v>672</v>
      </c>
      <c r="C116">
        <f t="shared" si="1"/>
        <v>1</v>
      </c>
    </row>
    <row r="117" spans="2:3">
      <c r="B117" s="34" t="s">
        <v>673</v>
      </c>
      <c r="C117">
        <f t="shared" si="1"/>
        <v>6</v>
      </c>
    </row>
    <row r="118" spans="2:3">
      <c r="B118" s="34" t="s">
        <v>612</v>
      </c>
      <c r="C118">
        <f t="shared" si="1"/>
        <v>2</v>
      </c>
    </row>
    <row r="119" spans="2:3">
      <c r="B119" s="34" t="s">
        <v>674</v>
      </c>
      <c r="C119">
        <f t="shared" si="1"/>
        <v>4</v>
      </c>
    </row>
    <row r="120" spans="2:3">
      <c r="B120" s="34" t="s">
        <v>675</v>
      </c>
      <c r="C120">
        <f t="shared" si="1"/>
        <v>9</v>
      </c>
    </row>
    <row r="121" spans="2:3">
      <c r="B121" s="34" t="s">
        <v>667</v>
      </c>
      <c r="C121">
        <f t="shared" si="1"/>
        <v>5</v>
      </c>
    </row>
    <row r="122" spans="2:3">
      <c r="B122" s="34" t="s">
        <v>676</v>
      </c>
      <c r="C122">
        <f t="shared" si="1"/>
        <v>1</v>
      </c>
    </row>
    <row r="123" spans="2:3">
      <c r="B123" s="34" t="s">
        <v>595</v>
      </c>
      <c r="C123">
        <f t="shared" si="1"/>
        <v>4</v>
      </c>
    </row>
    <row r="124" spans="2:3">
      <c r="B124" s="34" t="s">
        <v>677</v>
      </c>
      <c r="C124">
        <f t="shared" si="1"/>
        <v>4</v>
      </c>
    </row>
    <row r="125" spans="2:3">
      <c r="B125" s="34" t="s">
        <v>656</v>
      </c>
      <c r="C125">
        <f t="shared" si="1"/>
        <v>9</v>
      </c>
    </row>
    <row r="126" spans="2:3">
      <c r="B126" s="34" t="s">
        <v>678</v>
      </c>
      <c r="C126">
        <f t="shared" si="1"/>
        <v>5</v>
      </c>
    </row>
    <row r="127" spans="2:3">
      <c r="B127" s="34" t="s">
        <v>657</v>
      </c>
      <c r="C127">
        <f t="shared" si="1"/>
        <v>8</v>
      </c>
    </row>
    <row r="128" spans="2:3">
      <c r="B128" s="34" t="s">
        <v>679</v>
      </c>
      <c r="C128">
        <f t="shared" si="1"/>
        <v>5</v>
      </c>
    </row>
    <row r="129" spans="2:3">
      <c r="B129" s="34" t="s">
        <v>619</v>
      </c>
      <c r="C129">
        <f t="shared" si="1"/>
        <v>7</v>
      </c>
    </row>
    <row r="130" spans="2:3">
      <c r="B130" s="34" t="s">
        <v>680</v>
      </c>
      <c r="C130">
        <f t="shared" si="1"/>
        <v>2</v>
      </c>
    </row>
    <row r="131" spans="2:3">
      <c r="B131" s="34" t="s">
        <v>681</v>
      </c>
      <c r="C131">
        <f t="shared" si="1"/>
        <v>7</v>
      </c>
    </row>
    <row r="132" spans="2:3">
      <c r="B132" s="34" t="s">
        <v>682</v>
      </c>
      <c r="C132">
        <f t="shared" si="1"/>
        <v>2</v>
      </c>
    </row>
    <row r="133" spans="2:3">
      <c r="B133" s="34" t="s">
        <v>648</v>
      </c>
      <c r="C133">
        <f t="shared" si="1"/>
        <v>4</v>
      </c>
    </row>
    <row r="134" spans="2:3">
      <c r="B134" s="34" t="s">
        <v>683</v>
      </c>
      <c r="C134">
        <f t="shared" si="1"/>
        <v>1</v>
      </c>
    </row>
    <row r="135" spans="2:3">
      <c r="B135" s="34" t="s">
        <v>646</v>
      </c>
      <c r="C135">
        <f t="shared" si="1"/>
        <v>6</v>
      </c>
    </row>
    <row r="136" spans="2:3">
      <c r="B136" s="34" t="s">
        <v>631</v>
      </c>
      <c r="C136">
        <f t="shared" si="1"/>
        <v>2</v>
      </c>
    </row>
    <row r="137" spans="2:3">
      <c r="B137" s="34" t="s">
        <v>684</v>
      </c>
      <c r="C137">
        <f t="shared" si="1"/>
        <v>3</v>
      </c>
    </row>
    <row r="138" spans="2:3">
      <c r="B138" s="34" t="s">
        <v>685</v>
      </c>
      <c r="C138">
        <f t="shared" ref="C138:C201" si="2">IF(LEN(B138)=6,MID(B138,3,1)*1,IF(LEN(B138)=7,MID(B138,3,2)*1,IF(LEN(B138)=8,MID(B138,3,3)*1,MID(B138,3,4)*1)))</f>
        <v>9</v>
      </c>
    </row>
    <row r="139" spans="2:3">
      <c r="B139" s="34" t="s">
        <v>682</v>
      </c>
      <c r="C139">
        <f t="shared" si="2"/>
        <v>2</v>
      </c>
    </row>
    <row r="140" spans="2:3">
      <c r="B140" s="34" t="s">
        <v>686</v>
      </c>
      <c r="C140">
        <f t="shared" si="2"/>
        <v>6</v>
      </c>
    </row>
    <row r="141" spans="2:3">
      <c r="B141" s="34" t="s">
        <v>658</v>
      </c>
      <c r="C141">
        <f t="shared" si="2"/>
        <v>7</v>
      </c>
    </row>
    <row r="142" spans="2:3">
      <c r="B142" s="34" t="s">
        <v>687</v>
      </c>
      <c r="C142">
        <f t="shared" si="2"/>
        <v>7</v>
      </c>
    </row>
    <row r="143" spans="2:3">
      <c r="B143" s="34" t="s">
        <v>641</v>
      </c>
      <c r="C143">
        <f t="shared" si="2"/>
        <v>8</v>
      </c>
    </row>
    <row r="144" spans="2:3">
      <c r="B144" s="34" t="s">
        <v>665</v>
      </c>
      <c r="C144">
        <f t="shared" si="2"/>
        <v>6</v>
      </c>
    </row>
    <row r="145" spans="2:3">
      <c r="B145" s="34" t="s">
        <v>688</v>
      </c>
      <c r="C145">
        <f t="shared" si="2"/>
        <v>8</v>
      </c>
    </row>
    <row r="146" spans="2:3">
      <c r="B146" s="34" t="s">
        <v>689</v>
      </c>
      <c r="C146">
        <f t="shared" si="2"/>
        <v>5</v>
      </c>
    </row>
    <row r="147" spans="2:3">
      <c r="B147" s="34" t="s">
        <v>690</v>
      </c>
      <c r="C147">
        <f t="shared" si="2"/>
        <v>3</v>
      </c>
    </row>
    <row r="148" spans="2:3">
      <c r="B148" s="34" t="s">
        <v>672</v>
      </c>
      <c r="C148">
        <f t="shared" si="2"/>
        <v>1</v>
      </c>
    </row>
    <row r="149" spans="2:3">
      <c r="B149" s="34" t="s">
        <v>691</v>
      </c>
      <c r="C149">
        <f t="shared" si="2"/>
        <v>1</v>
      </c>
    </row>
    <row r="150" spans="2:3">
      <c r="B150" s="34" t="s">
        <v>692</v>
      </c>
      <c r="C150">
        <f t="shared" si="2"/>
        <v>2</v>
      </c>
    </row>
    <row r="151" spans="2:3">
      <c r="B151" s="34" t="s">
        <v>693</v>
      </c>
      <c r="C151">
        <f t="shared" si="2"/>
        <v>4</v>
      </c>
    </row>
    <row r="152" spans="2:3">
      <c r="B152" s="34" t="s">
        <v>601</v>
      </c>
      <c r="C152">
        <f t="shared" si="2"/>
        <v>5</v>
      </c>
    </row>
    <row r="153" spans="2:3">
      <c r="B153" s="34" t="s">
        <v>694</v>
      </c>
      <c r="C153">
        <f t="shared" si="2"/>
        <v>6</v>
      </c>
    </row>
    <row r="154" spans="2:3">
      <c r="B154" s="34" t="s">
        <v>682</v>
      </c>
      <c r="C154">
        <f t="shared" si="2"/>
        <v>2</v>
      </c>
    </row>
    <row r="155" spans="2:3">
      <c r="B155" s="34" t="s">
        <v>649</v>
      </c>
      <c r="C155">
        <f t="shared" si="2"/>
        <v>6</v>
      </c>
    </row>
    <row r="156" spans="2:3">
      <c r="B156" s="34" t="s">
        <v>652</v>
      </c>
      <c r="C156">
        <f t="shared" si="2"/>
        <v>6</v>
      </c>
    </row>
    <row r="157" spans="2:3">
      <c r="B157" s="34" t="s">
        <v>630</v>
      </c>
      <c r="C157">
        <f t="shared" si="2"/>
        <v>2</v>
      </c>
    </row>
    <row r="158" spans="2:3">
      <c r="B158" s="34" t="s">
        <v>695</v>
      </c>
      <c r="C158">
        <f t="shared" si="2"/>
        <v>7</v>
      </c>
    </row>
    <row r="159" spans="2:3">
      <c r="B159" s="34" t="s">
        <v>696</v>
      </c>
      <c r="C159">
        <f t="shared" si="2"/>
        <v>9</v>
      </c>
    </row>
    <row r="160" spans="2:3">
      <c r="B160" s="34" t="s">
        <v>697</v>
      </c>
      <c r="C160">
        <f t="shared" si="2"/>
        <v>2</v>
      </c>
    </row>
    <row r="161" spans="2:3">
      <c r="B161" s="34" t="s">
        <v>698</v>
      </c>
      <c r="C161">
        <f t="shared" si="2"/>
        <v>5</v>
      </c>
    </row>
    <row r="162" spans="2:3">
      <c r="B162" s="34" t="s">
        <v>699</v>
      </c>
      <c r="C162">
        <f t="shared" si="2"/>
        <v>7</v>
      </c>
    </row>
    <row r="163" spans="2:3">
      <c r="B163" s="34" t="s">
        <v>647</v>
      </c>
      <c r="C163">
        <f t="shared" si="2"/>
        <v>1</v>
      </c>
    </row>
    <row r="164" spans="2:3">
      <c r="B164" s="34" t="s">
        <v>675</v>
      </c>
      <c r="C164">
        <f t="shared" si="2"/>
        <v>9</v>
      </c>
    </row>
    <row r="165" spans="2:3">
      <c r="B165" s="34" t="s">
        <v>616</v>
      </c>
      <c r="C165">
        <f t="shared" si="2"/>
        <v>8</v>
      </c>
    </row>
    <row r="166" spans="2:3">
      <c r="B166" s="34" t="s">
        <v>681</v>
      </c>
      <c r="C166">
        <f t="shared" si="2"/>
        <v>7</v>
      </c>
    </row>
    <row r="167" spans="2:3">
      <c r="B167" s="34" t="s">
        <v>700</v>
      </c>
      <c r="C167">
        <f t="shared" si="2"/>
        <v>9</v>
      </c>
    </row>
    <row r="168" spans="2:3">
      <c r="B168" s="34" t="s">
        <v>701</v>
      </c>
      <c r="C168">
        <f t="shared" si="2"/>
        <v>7</v>
      </c>
    </row>
    <row r="169" spans="2:3">
      <c r="B169" s="34" t="s">
        <v>702</v>
      </c>
      <c r="C169">
        <f t="shared" si="2"/>
        <v>9</v>
      </c>
    </row>
    <row r="170" spans="2:3">
      <c r="B170" s="34" t="s">
        <v>703</v>
      </c>
      <c r="C170">
        <f t="shared" si="2"/>
        <v>6</v>
      </c>
    </row>
    <row r="171" spans="2:3">
      <c r="B171" s="34" t="s">
        <v>609</v>
      </c>
      <c r="C171">
        <f t="shared" si="2"/>
        <v>1</v>
      </c>
    </row>
    <row r="172" spans="2:3">
      <c r="B172" s="34" t="s">
        <v>675</v>
      </c>
      <c r="C172">
        <f t="shared" si="2"/>
        <v>9</v>
      </c>
    </row>
    <row r="173" spans="2:3">
      <c r="B173" s="34" t="s">
        <v>612</v>
      </c>
      <c r="C173">
        <f t="shared" si="2"/>
        <v>2</v>
      </c>
    </row>
    <row r="174" spans="2:3">
      <c r="B174" s="34" t="s">
        <v>690</v>
      </c>
      <c r="C174">
        <f t="shared" si="2"/>
        <v>3</v>
      </c>
    </row>
    <row r="175" spans="2:3">
      <c r="B175" s="34" t="s">
        <v>703</v>
      </c>
      <c r="C175">
        <f t="shared" si="2"/>
        <v>6</v>
      </c>
    </row>
    <row r="176" spans="2:3">
      <c r="B176" s="34" t="s">
        <v>704</v>
      </c>
      <c r="C176">
        <f t="shared" si="2"/>
        <v>1</v>
      </c>
    </row>
    <row r="177" spans="2:3">
      <c r="B177" s="34" t="s">
        <v>680</v>
      </c>
      <c r="C177">
        <f t="shared" si="2"/>
        <v>2</v>
      </c>
    </row>
    <row r="178" spans="2:3">
      <c r="B178" s="34" t="s">
        <v>602</v>
      </c>
      <c r="C178">
        <f t="shared" si="2"/>
        <v>9</v>
      </c>
    </row>
    <row r="179" spans="2:3">
      <c r="B179" s="34" t="s">
        <v>593</v>
      </c>
      <c r="C179">
        <f t="shared" si="2"/>
        <v>7</v>
      </c>
    </row>
    <row r="180" spans="2:3">
      <c r="B180" s="34" t="s">
        <v>705</v>
      </c>
      <c r="C180">
        <f t="shared" si="2"/>
        <v>5</v>
      </c>
    </row>
    <row r="181" spans="2:3">
      <c r="B181" s="34" t="s">
        <v>706</v>
      </c>
      <c r="C181">
        <f t="shared" si="2"/>
        <v>9</v>
      </c>
    </row>
    <row r="182" spans="2:3">
      <c r="B182" s="34" t="s">
        <v>707</v>
      </c>
      <c r="C182">
        <f t="shared" si="2"/>
        <v>9</v>
      </c>
    </row>
    <row r="183" spans="2:3">
      <c r="B183" s="34" t="s">
        <v>683</v>
      </c>
      <c r="C183">
        <f t="shared" si="2"/>
        <v>1</v>
      </c>
    </row>
    <row r="184" spans="2:3">
      <c r="B184" s="34" t="s">
        <v>708</v>
      </c>
      <c r="C184">
        <f t="shared" si="2"/>
        <v>1</v>
      </c>
    </row>
    <row r="185" spans="2:3">
      <c r="B185" s="34" t="s">
        <v>709</v>
      </c>
      <c r="C185">
        <f t="shared" si="2"/>
        <v>1</v>
      </c>
    </row>
    <row r="186" spans="2:3">
      <c r="B186" s="34" t="s">
        <v>634</v>
      </c>
      <c r="C186">
        <f t="shared" si="2"/>
        <v>3</v>
      </c>
    </row>
    <row r="187" spans="2:3">
      <c r="B187" s="34" t="s">
        <v>710</v>
      </c>
      <c r="C187">
        <f t="shared" si="2"/>
        <v>6</v>
      </c>
    </row>
    <row r="188" spans="2:3">
      <c r="B188" s="34" t="s">
        <v>626</v>
      </c>
      <c r="C188">
        <f t="shared" si="2"/>
        <v>3</v>
      </c>
    </row>
    <row r="189" spans="2:3">
      <c r="B189" s="34" t="s">
        <v>602</v>
      </c>
      <c r="C189">
        <f t="shared" si="2"/>
        <v>9</v>
      </c>
    </row>
    <row r="190" spans="2:3">
      <c r="B190" s="34" t="s">
        <v>711</v>
      </c>
      <c r="C190">
        <f t="shared" si="2"/>
        <v>6</v>
      </c>
    </row>
    <row r="191" spans="2:3">
      <c r="B191" s="34" t="s">
        <v>712</v>
      </c>
      <c r="C191">
        <f t="shared" si="2"/>
        <v>4</v>
      </c>
    </row>
    <row r="192" spans="2:3">
      <c r="B192" s="34" t="s">
        <v>663</v>
      </c>
      <c r="C192">
        <f t="shared" si="2"/>
        <v>9</v>
      </c>
    </row>
    <row r="193" spans="2:3">
      <c r="B193" s="34" t="s">
        <v>713</v>
      </c>
      <c r="C193">
        <f t="shared" si="2"/>
        <v>2</v>
      </c>
    </row>
    <row r="194" spans="2:3">
      <c r="B194" s="34" t="s">
        <v>714</v>
      </c>
      <c r="C194">
        <f t="shared" si="2"/>
        <v>1</v>
      </c>
    </row>
    <row r="195" spans="2:3">
      <c r="B195" s="34" t="s">
        <v>676</v>
      </c>
      <c r="C195">
        <f t="shared" si="2"/>
        <v>1</v>
      </c>
    </row>
    <row r="196" spans="2:3">
      <c r="B196" s="34" t="s">
        <v>702</v>
      </c>
      <c r="C196">
        <f t="shared" si="2"/>
        <v>9</v>
      </c>
    </row>
    <row r="197" spans="2:3">
      <c r="B197" s="34" t="s">
        <v>651</v>
      </c>
      <c r="C197">
        <f t="shared" si="2"/>
        <v>5</v>
      </c>
    </row>
    <row r="198" spans="2:3">
      <c r="B198" s="34" t="s">
        <v>715</v>
      </c>
      <c r="C198">
        <f t="shared" si="2"/>
        <v>4</v>
      </c>
    </row>
    <row r="199" spans="2:3">
      <c r="B199" s="34" t="s">
        <v>716</v>
      </c>
      <c r="C199">
        <f t="shared" si="2"/>
        <v>1</v>
      </c>
    </row>
    <row r="200" spans="2:3">
      <c r="B200" s="34" t="s">
        <v>717</v>
      </c>
      <c r="C200">
        <f t="shared" si="2"/>
        <v>7</v>
      </c>
    </row>
    <row r="201" spans="2:3">
      <c r="B201" s="34" t="s">
        <v>718</v>
      </c>
      <c r="C201">
        <f t="shared" si="2"/>
        <v>3</v>
      </c>
    </row>
    <row r="202" spans="2:3">
      <c r="B202" s="34" t="s">
        <v>625</v>
      </c>
      <c r="C202">
        <f t="shared" ref="C202:C265" si="3">IF(LEN(B202)=6,MID(B202,3,1)*1,IF(LEN(B202)=7,MID(B202,3,2)*1,IF(LEN(B202)=8,MID(B202,3,3)*1,MID(B202,3,4)*1)))</f>
        <v>2</v>
      </c>
    </row>
    <row r="203" spans="2:3">
      <c r="B203" s="34" t="s">
        <v>719</v>
      </c>
      <c r="C203">
        <f t="shared" si="3"/>
        <v>6</v>
      </c>
    </row>
    <row r="204" spans="2:3">
      <c r="B204" s="34" t="s">
        <v>720</v>
      </c>
      <c r="C204">
        <f t="shared" si="3"/>
        <v>4</v>
      </c>
    </row>
    <row r="205" spans="2:3">
      <c r="B205" s="34" t="s">
        <v>688</v>
      </c>
      <c r="C205">
        <f t="shared" si="3"/>
        <v>8</v>
      </c>
    </row>
    <row r="206" spans="2:3">
      <c r="B206" s="34" t="s">
        <v>677</v>
      </c>
      <c r="C206">
        <f t="shared" si="3"/>
        <v>4</v>
      </c>
    </row>
    <row r="207" spans="2:3">
      <c r="B207" s="34" t="s">
        <v>721</v>
      </c>
      <c r="C207">
        <f t="shared" si="3"/>
        <v>7</v>
      </c>
    </row>
    <row r="208" spans="2:3">
      <c r="B208" s="34" t="s">
        <v>707</v>
      </c>
      <c r="C208">
        <f t="shared" si="3"/>
        <v>9</v>
      </c>
    </row>
    <row r="209" spans="2:3">
      <c r="B209" s="34" t="s">
        <v>634</v>
      </c>
      <c r="C209">
        <f t="shared" si="3"/>
        <v>3</v>
      </c>
    </row>
    <row r="210" spans="2:3">
      <c r="B210" s="34" t="s">
        <v>722</v>
      </c>
      <c r="C210">
        <f t="shared" si="3"/>
        <v>5</v>
      </c>
    </row>
    <row r="211" spans="2:3">
      <c r="B211" s="34" t="s">
        <v>589</v>
      </c>
      <c r="C211">
        <f t="shared" si="3"/>
        <v>5</v>
      </c>
    </row>
    <row r="212" spans="2:3">
      <c r="B212" s="34" t="s">
        <v>601</v>
      </c>
      <c r="C212">
        <f t="shared" si="3"/>
        <v>5</v>
      </c>
    </row>
    <row r="213" spans="2:3">
      <c r="B213" s="34" t="s">
        <v>723</v>
      </c>
      <c r="C213">
        <f t="shared" si="3"/>
        <v>8</v>
      </c>
    </row>
    <row r="214" spans="2:3">
      <c r="B214" s="34" t="s">
        <v>724</v>
      </c>
      <c r="C214">
        <f t="shared" si="3"/>
        <v>3</v>
      </c>
    </row>
    <row r="215" spans="2:3">
      <c r="B215" s="34" t="s">
        <v>698</v>
      </c>
      <c r="C215">
        <f t="shared" si="3"/>
        <v>5</v>
      </c>
    </row>
    <row r="216" spans="2:3">
      <c r="B216" s="34" t="s">
        <v>725</v>
      </c>
      <c r="C216">
        <f t="shared" si="3"/>
        <v>7</v>
      </c>
    </row>
    <row r="217" spans="2:3">
      <c r="B217" s="34" t="s">
        <v>725</v>
      </c>
      <c r="C217">
        <f t="shared" si="3"/>
        <v>7</v>
      </c>
    </row>
    <row r="218" spans="2:3">
      <c r="B218" s="34" t="s">
        <v>694</v>
      </c>
      <c r="C218">
        <f t="shared" si="3"/>
        <v>6</v>
      </c>
    </row>
    <row r="219" spans="2:3">
      <c r="B219" s="34" t="s">
        <v>663</v>
      </c>
      <c r="C219">
        <f t="shared" si="3"/>
        <v>9</v>
      </c>
    </row>
    <row r="220" spans="2:3">
      <c r="B220" s="34" t="s">
        <v>688</v>
      </c>
      <c r="C220">
        <f t="shared" si="3"/>
        <v>8</v>
      </c>
    </row>
    <row r="221" spans="2:3">
      <c r="B221" s="34" t="s">
        <v>726</v>
      </c>
      <c r="C221">
        <f t="shared" si="3"/>
        <v>9</v>
      </c>
    </row>
    <row r="222" spans="2:3">
      <c r="B222" s="34" t="s">
        <v>717</v>
      </c>
      <c r="C222">
        <f t="shared" si="3"/>
        <v>7</v>
      </c>
    </row>
    <row r="223" spans="2:3">
      <c r="B223" s="34" t="s">
        <v>594</v>
      </c>
      <c r="C223">
        <f t="shared" si="3"/>
        <v>6</v>
      </c>
    </row>
    <row r="224" spans="2:3">
      <c r="B224" s="34" t="s">
        <v>679</v>
      </c>
      <c r="C224">
        <f t="shared" si="3"/>
        <v>5</v>
      </c>
    </row>
    <row r="225" spans="2:3">
      <c r="B225" s="34" t="s">
        <v>727</v>
      </c>
      <c r="C225">
        <f t="shared" si="3"/>
        <v>3</v>
      </c>
    </row>
    <row r="226" spans="2:3">
      <c r="B226" s="34" t="s">
        <v>728</v>
      </c>
      <c r="C226">
        <f t="shared" si="3"/>
        <v>3</v>
      </c>
    </row>
    <row r="227" spans="2:3">
      <c r="B227" s="34" t="s">
        <v>672</v>
      </c>
      <c r="C227">
        <f t="shared" si="3"/>
        <v>1</v>
      </c>
    </row>
    <row r="228" spans="2:3">
      <c r="B228" s="34" t="s">
        <v>598</v>
      </c>
      <c r="C228">
        <f t="shared" si="3"/>
        <v>1</v>
      </c>
    </row>
    <row r="229" spans="2:3">
      <c r="B229" s="34" t="s">
        <v>729</v>
      </c>
      <c r="C229">
        <f t="shared" si="3"/>
        <v>8</v>
      </c>
    </row>
    <row r="230" spans="2:3">
      <c r="B230" s="34" t="s">
        <v>699</v>
      </c>
      <c r="C230">
        <f t="shared" si="3"/>
        <v>7</v>
      </c>
    </row>
    <row r="231" spans="2:3">
      <c r="B231" s="34" t="s">
        <v>607</v>
      </c>
      <c r="C231">
        <f t="shared" si="3"/>
        <v>8</v>
      </c>
    </row>
    <row r="232" spans="2:3">
      <c r="B232" s="34" t="s">
        <v>730</v>
      </c>
      <c r="C232">
        <f t="shared" si="3"/>
        <v>7</v>
      </c>
    </row>
    <row r="233" spans="2:3">
      <c r="B233" s="34" t="s">
        <v>710</v>
      </c>
      <c r="C233">
        <f t="shared" si="3"/>
        <v>6</v>
      </c>
    </row>
    <row r="234" spans="2:3">
      <c r="B234" s="34" t="s">
        <v>679</v>
      </c>
      <c r="C234">
        <f t="shared" si="3"/>
        <v>5</v>
      </c>
    </row>
    <row r="235" spans="2:3">
      <c r="B235" s="34" t="s">
        <v>657</v>
      </c>
      <c r="C235">
        <f t="shared" si="3"/>
        <v>8</v>
      </c>
    </row>
    <row r="236" spans="2:3">
      <c r="B236" s="34" t="s">
        <v>618</v>
      </c>
      <c r="C236">
        <f t="shared" si="3"/>
        <v>4</v>
      </c>
    </row>
    <row r="237" spans="2:3">
      <c r="B237" s="34" t="s">
        <v>731</v>
      </c>
      <c r="C237">
        <f t="shared" si="3"/>
        <v>4</v>
      </c>
    </row>
    <row r="238" spans="2:3">
      <c r="B238" s="34" t="s">
        <v>713</v>
      </c>
      <c r="C238">
        <f t="shared" si="3"/>
        <v>2</v>
      </c>
    </row>
    <row r="239" spans="2:3">
      <c r="B239" s="34" t="s">
        <v>700</v>
      </c>
      <c r="C239">
        <f t="shared" si="3"/>
        <v>9</v>
      </c>
    </row>
    <row r="240" spans="2:3">
      <c r="B240" s="34" t="s">
        <v>704</v>
      </c>
      <c r="C240">
        <f t="shared" si="3"/>
        <v>1</v>
      </c>
    </row>
    <row r="241" spans="2:3">
      <c r="B241" s="34" t="s">
        <v>666</v>
      </c>
      <c r="C241">
        <f t="shared" si="3"/>
        <v>6</v>
      </c>
    </row>
    <row r="242" spans="2:3">
      <c r="B242" s="34" t="s">
        <v>653</v>
      </c>
      <c r="C242">
        <f t="shared" si="3"/>
        <v>8</v>
      </c>
    </row>
    <row r="243" spans="2:3">
      <c r="B243" s="34" t="s">
        <v>669</v>
      </c>
      <c r="C243">
        <f t="shared" si="3"/>
        <v>7</v>
      </c>
    </row>
    <row r="244" spans="2:3">
      <c r="B244" s="34" t="s">
        <v>732</v>
      </c>
      <c r="C244">
        <f t="shared" si="3"/>
        <v>5</v>
      </c>
    </row>
    <row r="245" spans="2:3">
      <c r="B245" s="34" t="s">
        <v>615</v>
      </c>
      <c r="C245">
        <f t="shared" si="3"/>
        <v>2</v>
      </c>
    </row>
    <row r="246" spans="2:3">
      <c r="B246" s="34" t="s">
        <v>724</v>
      </c>
      <c r="C246">
        <f t="shared" si="3"/>
        <v>3</v>
      </c>
    </row>
    <row r="247" spans="2:3">
      <c r="B247" s="34" t="s">
        <v>603</v>
      </c>
      <c r="C247">
        <f t="shared" si="3"/>
        <v>6</v>
      </c>
    </row>
    <row r="248" spans="2:3">
      <c r="B248" s="34" t="s">
        <v>733</v>
      </c>
      <c r="C248">
        <f t="shared" si="3"/>
        <v>2</v>
      </c>
    </row>
    <row r="249" spans="2:3">
      <c r="B249" s="34" t="s">
        <v>716</v>
      </c>
      <c r="C249">
        <f t="shared" si="3"/>
        <v>1</v>
      </c>
    </row>
    <row r="250" spans="2:3">
      <c r="B250" s="34" t="s">
        <v>596</v>
      </c>
      <c r="C250">
        <f t="shared" si="3"/>
        <v>7</v>
      </c>
    </row>
    <row r="251" spans="2:3">
      <c r="B251" s="34" t="s">
        <v>660</v>
      </c>
      <c r="C251">
        <f t="shared" si="3"/>
        <v>4</v>
      </c>
    </row>
    <row r="252" spans="2:3">
      <c r="B252" s="34" t="s">
        <v>685</v>
      </c>
      <c r="C252">
        <f t="shared" si="3"/>
        <v>9</v>
      </c>
    </row>
    <row r="253" spans="2:3">
      <c r="B253" s="34" t="s">
        <v>598</v>
      </c>
      <c r="C253">
        <f t="shared" si="3"/>
        <v>1</v>
      </c>
    </row>
    <row r="254" spans="2:3">
      <c r="B254" s="34" t="s">
        <v>734</v>
      </c>
      <c r="C254">
        <f t="shared" si="3"/>
        <v>9</v>
      </c>
    </row>
    <row r="255" spans="2:3">
      <c r="B255" s="34" t="s">
        <v>735</v>
      </c>
      <c r="C255">
        <f t="shared" si="3"/>
        <v>8</v>
      </c>
    </row>
    <row r="256" spans="2:3">
      <c r="B256" s="34" t="s">
        <v>736</v>
      </c>
      <c r="C256">
        <f t="shared" si="3"/>
        <v>5</v>
      </c>
    </row>
    <row r="257" spans="2:3">
      <c r="B257" s="34" t="s">
        <v>667</v>
      </c>
      <c r="C257">
        <f t="shared" si="3"/>
        <v>5</v>
      </c>
    </row>
    <row r="258" spans="2:3">
      <c r="B258" s="34" t="s">
        <v>737</v>
      </c>
      <c r="C258">
        <f t="shared" si="3"/>
        <v>2</v>
      </c>
    </row>
    <row r="259" spans="2:3">
      <c r="B259" s="34" t="s">
        <v>599</v>
      </c>
      <c r="C259">
        <f t="shared" si="3"/>
        <v>3</v>
      </c>
    </row>
    <row r="260" spans="2:3">
      <c r="B260" s="34" t="s">
        <v>686</v>
      </c>
      <c r="C260">
        <f t="shared" si="3"/>
        <v>6</v>
      </c>
    </row>
    <row r="261" spans="2:3">
      <c r="B261" s="34" t="s">
        <v>591</v>
      </c>
      <c r="C261">
        <f t="shared" si="3"/>
        <v>9</v>
      </c>
    </row>
    <row r="262" spans="2:3">
      <c r="B262" s="34" t="s">
        <v>738</v>
      </c>
      <c r="C262">
        <f t="shared" si="3"/>
        <v>5</v>
      </c>
    </row>
    <row r="263" spans="2:3">
      <c r="B263" s="34" t="s">
        <v>632</v>
      </c>
      <c r="C263">
        <f t="shared" si="3"/>
        <v>9</v>
      </c>
    </row>
    <row r="264" spans="2:3">
      <c r="B264" s="34" t="s">
        <v>681</v>
      </c>
      <c r="C264">
        <f t="shared" si="3"/>
        <v>7</v>
      </c>
    </row>
    <row r="265" spans="2:3">
      <c r="B265" s="34" t="s">
        <v>739</v>
      </c>
      <c r="C265">
        <f t="shared" si="3"/>
        <v>4</v>
      </c>
    </row>
    <row r="266" spans="2:3">
      <c r="B266" s="34" t="s">
        <v>659</v>
      </c>
      <c r="C266">
        <f t="shared" ref="C266:C329" si="4">IF(LEN(B266)=6,MID(B266,3,1)*1,IF(LEN(B266)=7,MID(B266,3,2)*1,IF(LEN(B266)=8,MID(B266,3,3)*1,MID(B266,3,4)*1)))</f>
        <v>9</v>
      </c>
    </row>
    <row r="267" spans="2:3">
      <c r="B267" s="34" t="s">
        <v>740</v>
      </c>
      <c r="C267">
        <f t="shared" si="4"/>
        <v>8</v>
      </c>
    </row>
    <row r="268" spans="2:3">
      <c r="B268" s="34" t="s">
        <v>728</v>
      </c>
      <c r="C268">
        <f t="shared" si="4"/>
        <v>3</v>
      </c>
    </row>
    <row r="269" spans="2:3">
      <c r="B269" s="34" t="s">
        <v>741</v>
      </c>
      <c r="C269">
        <f t="shared" si="4"/>
        <v>6</v>
      </c>
    </row>
    <row r="270" spans="2:3">
      <c r="B270" s="34" t="s">
        <v>742</v>
      </c>
      <c r="C270">
        <f t="shared" si="4"/>
        <v>4</v>
      </c>
    </row>
    <row r="271" spans="2:3">
      <c r="B271" s="34" t="s">
        <v>740</v>
      </c>
      <c r="C271">
        <f t="shared" si="4"/>
        <v>8</v>
      </c>
    </row>
    <row r="272" spans="2:3">
      <c r="B272" s="34" t="s">
        <v>677</v>
      </c>
      <c r="C272">
        <f t="shared" si="4"/>
        <v>4</v>
      </c>
    </row>
    <row r="273" spans="2:3">
      <c r="B273" s="34" t="s">
        <v>687</v>
      </c>
      <c r="C273">
        <f t="shared" si="4"/>
        <v>7</v>
      </c>
    </row>
    <row r="274" spans="2:3">
      <c r="B274" s="34" t="s">
        <v>620</v>
      </c>
      <c r="C274">
        <f t="shared" si="4"/>
        <v>1</v>
      </c>
    </row>
    <row r="275" spans="2:3">
      <c r="B275" s="34" t="s">
        <v>731</v>
      </c>
      <c r="C275">
        <f t="shared" si="4"/>
        <v>4</v>
      </c>
    </row>
    <row r="276" spans="2:3">
      <c r="B276" s="34" t="s">
        <v>611</v>
      </c>
      <c r="C276">
        <f t="shared" si="4"/>
        <v>6</v>
      </c>
    </row>
    <row r="277" spans="2:3">
      <c r="B277" s="34" t="s">
        <v>601</v>
      </c>
      <c r="C277">
        <f t="shared" si="4"/>
        <v>5</v>
      </c>
    </row>
    <row r="278" spans="2:3">
      <c r="B278" s="34" t="s">
        <v>688</v>
      </c>
      <c r="C278">
        <f t="shared" si="4"/>
        <v>8</v>
      </c>
    </row>
    <row r="279" spans="2:3">
      <c r="B279" s="34" t="s">
        <v>649</v>
      </c>
      <c r="C279">
        <f t="shared" si="4"/>
        <v>6</v>
      </c>
    </row>
    <row r="280" spans="2:3">
      <c r="B280" s="34" t="s">
        <v>743</v>
      </c>
      <c r="C280">
        <f t="shared" si="4"/>
        <v>3</v>
      </c>
    </row>
    <row r="281" spans="2:3">
      <c r="B281" s="34" t="s">
        <v>681</v>
      </c>
      <c r="C281">
        <f t="shared" si="4"/>
        <v>7</v>
      </c>
    </row>
    <row r="282" spans="2:3">
      <c r="B282" s="34" t="s">
        <v>661</v>
      </c>
      <c r="C282">
        <f t="shared" si="4"/>
        <v>8</v>
      </c>
    </row>
    <row r="283" spans="2:3">
      <c r="B283" s="34" t="s">
        <v>652</v>
      </c>
      <c r="C283">
        <f t="shared" si="4"/>
        <v>6</v>
      </c>
    </row>
    <row r="284" spans="2:3">
      <c r="B284" s="34" t="s">
        <v>684</v>
      </c>
      <c r="C284">
        <f t="shared" si="4"/>
        <v>3</v>
      </c>
    </row>
    <row r="285" spans="2:3">
      <c r="B285" s="34" t="s">
        <v>744</v>
      </c>
      <c r="C285">
        <f t="shared" si="4"/>
        <v>8</v>
      </c>
    </row>
    <row r="286" spans="2:3">
      <c r="B286" s="34" t="s">
        <v>632</v>
      </c>
      <c r="C286">
        <f t="shared" si="4"/>
        <v>9</v>
      </c>
    </row>
    <row r="287" spans="2:3">
      <c r="B287" s="34" t="s">
        <v>745</v>
      </c>
      <c r="C287">
        <f t="shared" si="4"/>
        <v>1</v>
      </c>
    </row>
    <row r="288" spans="2:3">
      <c r="B288" s="34" t="s">
        <v>746</v>
      </c>
      <c r="C288">
        <f t="shared" si="4"/>
        <v>6</v>
      </c>
    </row>
    <row r="289" spans="2:3">
      <c r="B289" s="34" t="s">
        <v>673</v>
      </c>
      <c r="C289">
        <f t="shared" si="4"/>
        <v>6</v>
      </c>
    </row>
    <row r="290" spans="2:3">
      <c r="B290" s="34" t="s">
        <v>663</v>
      </c>
      <c r="C290">
        <f t="shared" si="4"/>
        <v>9</v>
      </c>
    </row>
    <row r="291" spans="2:3">
      <c r="B291" s="34" t="s">
        <v>728</v>
      </c>
      <c r="C291">
        <f t="shared" si="4"/>
        <v>3</v>
      </c>
    </row>
    <row r="292" spans="2:3">
      <c r="B292" s="34" t="s">
        <v>597</v>
      </c>
      <c r="C292">
        <f t="shared" si="4"/>
        <v>8</v>
      </c>
    </row>
    <row r="293" spans="2:3">
      <c r="B293" s="34" t="s">
        <v>625</v>
      </c>
      <c r="C293">
        <f t="shared" si="4"/>
        <v>2</v>
      </c>
    </row>
    <row r="294" spans="2:3">
      <c r="B294" s="34" t="s">
        <v>601</v>
      </c>
      <c r="C294">
        <f t="shared" si="4"/>
        <v>5</v>
      </c>
    </row>
    <row r="295" spans="2:3">
      <c r="B295" s="34" t="s">
        <v>747</v>
      </c>
      <c r="C295">
        <f t="shared" si="4"/>
        <v>4</v>
      </c>
    </row>
    <row r="296" spans="2:3">
      <c r="B296" s="34" t="s">
        <v>684</v>
      </c>
      <c r="C296">
        <f t="shared" si="4"/>
        <v>3</v>
      </c>
    </row>
    <row r="297" spans="2:3">
      <c r="B297" s="34" t="s">
        <v>748</v>
      </c>
      <c r="C297">
        <f t="shared" si="4"/>
        <v>3</v>
      </c>
    </row>
    <row r="298" spans="2:3">
      <c r="B298" s="34" t="s">
        <v>667</v>
      </c>
      <c r="C298">
        <f t="shared" si="4"/>
        <v>5</v>
      </c>
    </row>
    <row r="299" spans="2:3">
      <c r="B299" s="34" t="s">
        <v>723</v>
      </c>
      <c r="C299">
        <f t="shared" si="4"/>
        <v>8</v>
      </c>
    </row>
    <row r="300" spans="2:3">
      <c r="B300" s="34" t="s">
        <v>639</v>
      </c>
      <c r="C300">
        <f t="shared" si="4"/>
        <v>7</v>
      </c>
    </row>
    <row r="301" spans="2:3">
      <c r="B301" s="34" t="s">
        <v>716</v>
      </c>
      <c r="C301">
        <f t="shared" si="4"/>
        <v>1</v>
      </c>
    </row>
    <row r="302" spans="2:3">
      <c r="B302" s="34" t="s">
        <v>633</v>
      </c>
      <c r="C302">
        <f t="shared" si="4"/>
        <v>4</v>
      </c>
    </row>
    <row r="303" spans="2:3">
      <c r="B303" s="34" t="s">
        <v>657</v>
      </c>
      <c r="C303">
        <f t="shared" si="4"/>
        <v>8</v>
      </c>
    </row>
    <row r="304" spans="2:3">
      <c r="B304" s="34" t="s">
        <v>731</v>
      </c>
      <c r="C304">
        <f t="shared" si="4"/>
        <v>4</v>
      </c>
    </row>
    <row r="305" spans="2:3">
      <c r="B305" s="34" t="s">
        <v>626</v>
      </c>
      <c r="C305">
        <f t="shared" si="4"/>
        <v>3</v>
      </c>
    </row>
    <row r="306" spans="2:3">
      <c r="B306" s="34" t="s">
        <v>624</v>
      </c>
      <c r="C306">
        <f t="shared" si="4"/>
        <v>1</v>
      </c>
    </row>
    <row r="307" spans="2:3">
      <c r="B307" s="34" t="s">
        <v>648</v>
      </c>
      <c r="C307">
        <f t="shared" si="4"/>
        <v>4</v>
      </c>
    </row>
    <row r="308" spans="2:3">
      <c r="B308" s="34" t="s">
        <v>653</v>
      </c>
      <c r="C308">
        <f t="shared" si="4"/>
        <v>8</v>
      </c>
    </row>
    <row r="309" spans="2:3">
      <c r="B309" s="34" t="s">
        <v>614</v>
      </c>
      <c r="C309">
        <f t="shared" si="4"/>
        <v>2</v>
      </c>
    </row>
    <row r="310" spans="2:3">
      <c r="B310" s="34" t="s">
        <v>616</v>
      </c>
      <c r="C310">
        <f t="shared" si="4"/>
        <v>8</v>
      </c>
    </row>
    <row r="311" spans="2:3">
      <c r="B311" s="34" t="s">
        <v>749</v>
      </c>
      <c r="C311">
        <f t="shared" si="4"/>
        <v>9</v>
      </c>
    </row>
    <row r="312" spans="2:3">
      <c r="B312" s="34" t="s">
        <v>607</v>
      </c>
      <c r="C312">
        <f t="shared" si="4"/>
        <v>8</v>
      </c>
    </row>
    <row r="313" spans="2:3">
      <c r="B313" s="34" t="s">
        <v>694</v>
      </c>
      <c r="C313">
        <f t="shared" si="4"/>
        <v>6</v>
      </c>
    </row>
    <row r="314" spans="2:3">
      <c r="B314" s="34" t="s">
        <v>638</v>
      </c>
      <c r="C314">
        <f t="shared" si="4"/>
        <v>5</v>
      </c>
    </row>
    <row r="315" spans="2:3">
      <c r="B315" s="34" t="s">
        <v>635</v>
      </c>
      <c r="C315">
        <f t="shared" si="4"/>
        <v>3</v>
      </c>
    </row>
    <row r="316" spans="2:3">
      <c r="B316" s="34" t="s">
        <v>663</v>
      </c>
      <c r="C316">
        <f t="shared" si="4"/>
        <v>9</v>
      </c>
    </row>
    <row r="317" spans="2:3">
      <c r="B317" s="34" t="s">
        <v>637</v>
      </c>
      <c r="C317">
        <f t="shared" si="4"/>
        <v>2</v>
      </c>
    </row>
    <row r="318" spans="2:3">
      <c r="B318" s="34" t="s">
        <v>750</v>
      </c>
      <c r="C318">
        <f t="shared" si="4"/>
        <v>2</v>
      </c>
    </row>
    <row r="319" spans="2:3">
      <c r="B319" s="34" t="s">
        <v>734</v>
      </c>
      <c r="C319">
        <f t="shared" si="4"/>
        <v>9</v>
      </c>
    </row>
    <row r="320" spans="2:3">
      <c r="B320" s="34" t="s">
        <v>648</v>
      </c>
      <c r="C320">
        <f t="shared" si="4"/>
        <v>4</v>
      </c>
    </row>
    <row r="321" spans="2:3">
      <c r="B321" s="34" t="s">
        <v>642</v>
      </c>
      <c r="C321">
        <f t="shared" si="4"/>
        <v>9</v>
      </c>
    </row>
    <row r="322" spans="2:3">
      <c r="B322" s="34" t="s">
        <v>648</v>
      </c>
      <c r="C322">
        <f t="shared" si="4"/>
        <v>4</v>
      </c>
    </row>
    <row r="323" spans="2:3">
      <c r="B323" s="34" t="s">
        <v>612</v>
      </c>
      <c r="C323">
        <f t="shared" si="4"/>
        <v>2</v>
      </c>
    </row>
    <row r="324" spans="2:3">
      <c r="B324" s="34" t="s">
        <v>751</v>
      </c>
      <c r="C324">
        <f t="shared" si="4"/>
        <v>1</v>
      </c>
    </row>
    <row r="325" spans="2:3">
      <c r="B325" s="34" t="s">
        <v>670</v>
      </c>
      <c r="C325">
        <f t="shared" si="4"/>
        <v>8</v>
      </c>
    </row>
    <row r="326" spans="2:3">
      <c r="B326" s="34" t="s">
        <v>672</v>
      </c>
      <c r="C326">
        <f t="shared" si="4"/>
        <v>1</v>
      </c>
    </row>
    <row r="327" spans="2:3">
      <c r="B327" s="34" t="s">
        <v>742</v>
      </c>
      <c r="C327">
        <f t="shared" si="4"/>
        <v>4</v>
      </c>
    </row>
    <row r="328" spans="2:3">
      <c r="B328" s="34" t="s">
        <v>689</v>
      </c>
      <c r="C328">
        <f t="shared" si="4"/>
        <v>5</v>
      </c>
    </row>
    <row r="329" spans="2:3">
      <c r="B329" s="34" t="s">
        <v>737</v>
      </c>
      <c r="C329">
        <f t="shared" si="4"/>
        <v>2</v>
      </c>
    </row>
    <row r="330" spans="2:3">
      <c r="B330" s="34" t="s">
        <v>652</v>
      </c>
      <c r="C330">
        <f t="shared" ref="C330:C393" si="5">IF(LEN(B330)=6,MID(B330,3,1)*1,IF(LEN(B330)=7,MID(B330,3,2)*1,IF(LEN(B330)=8,MID(B330,3,3)*1,MID(B330,3,4)*1)))</f>
        <v>6</v>
      </c>
    </row>
    <row r="331" spans="2:3">
      <c r="B331" s="34" t="s">
        <v>657</v>
      </c>
      <c r="C331">
        <f t="shared" si="5"/>
        <v>8</v>
      </c>
    </row>
    <row r="332" spans="2:3">
      <c r="B332" s="34" t="s">
        <v>705</v>
      </c>
      <c r="C332">
        <f t="shared" si="5"/>
        <v>5</v>
      </c>
    </row>
    <row r="333" spans="2:3">
      <c r="B333" s="34" t="s">
        <v>624</v>
      </c>
      <c r="C333">
        <f t="shared" si="5"/>
        <v>1</v>
      </c>
    </row>
    <row r="334" spans="2:3">
      <c r="B334" s="34" t="s">
        <v>752</v>
      </c>
      <c r="C334">
        <f t="shared" si="5"/>
        <v>6</v>
      </c>
    </row>
    <row r="335" spans="2:3">
      <c r="B335" s="34" t="s">
        <v>753</v>
      </c>
      <c r="C335">
        <f t="shared" si="5"/>
        <v>4</v>
      </c>
    </row>
    <row r="336" spans="2:3">
      <c r="B336" s="34" t="s">
        <v>722</v>
      </c>
      <c r="C336">
        <f t="shared" si="5"/>
        <v>5</v>
      </c>
    </row>
    <row r="337" spans="2:3">
      <c r="B337" s="34" t="s">
        <v>698</v>
      </c>
      <c r="C337">
        <f t="shared" si="5"/>
        <v>5</v>
      </c>
    </row>
    <row r="338" spans="2:3">
      <c r="B338" s="34" t="s">
        <v>635</v>
      </c>
      <c r="C338">
        <f t="shared" si="5"/>
        <v>3</v>
      </c>
    </row>
    <row r="339" spans="2:3">
      <c r="B339" s="34" t="s">
        <v>754</v>
      </c>
      <c r="C339">
        <f t="shared" si="5"/>
        <v>3</v>
      </c>
    </row>
    <row r="340" spans="2:3">
      <c r="B340" s="34" t="s">
        <v>665</v>
      </c>
      <c r="C340">
        <f t="shared" si="5"/>
        <v>6</v>
      </c>
    </row>
    <row r="341" spans="2:3">
      <c r="B341" s="34" t="s">
        <v>637</v>
      </c>
      <c r="C341">
        <f t="shared" si="5"/>
        <v>2</v>
      </c>
    </row>
    <row r="342" spans="2:3">
      <c r="B342" s="34" t="s">
        <v>755</v>
      </c>
      <c r="C342">
        <f t="shared" si="5"/>
        <v>9</v>
      </c>
    </row>
    <row r="343" spans="2:3">
      <c r="B343" s="34" t="s">
        <v>681</v>
      </c>
      <c r="C343">
        <f t="shared" si="5"/>
        <v>7</v>
      </c>
    </row>
    <row r="344" spans="2:3">
      <c r="B344" s="34" t="s">
        <v>671</v>
      </c>
      <c r="C344">
        <f t="shared" si="5"/>
        <v>9</v>
      </c>
    </row>
    <row r="345" spans="2:3">
      <c r="B345" s="34" t="s">
        <v>756</v>
      </c>
      <c r="C345">
        <f t="shared" si="5"/>
        <v>8</v>
      </c>
    </row>
    <row r="346" spans="2:3">
      <c r="B346" s="34" t="s">
        <v>712</v>
      </c>
      <c r="C346">
        <f t="shared" si="5"/>
        <v>4</v>
      </c>
    </row>
    <row r="347" spans="2:3">
      <c r="B347" s="34" t="s">
        <v>757</v>
      </c>
      <c r="C347">
        <f t="shared" si="5"/>
        <v>4</v>
      </c>
    </row>
    <row r="348" spans="2:3">
      <c r="B348" s="34" t="s">
        <v>648</v>
      </c>
      <c r="C348">
        <f t="shared" si="5"/>
        <v>4</v>
      </c>
    </row>
    <row r="349" spans="2:3">
      <c r="B349" s="34" t="s">
        <v>651</v>
      </c>
      <c r="C349">
        <f t="shared" si="5"/>
        <v>5</v>
      </c>
    </row>
    <row r="350" spans="2:3">
      <c r="B350" s="34" t="s">
        <v>640</v>
      </c>
      <c r="C350">
        <f t="shared" si="5"/>
        <v>8</v>
      </c>
    </row>
    <row r="351" spans="2:3">
      <c r="B351" s="34" t="s">
        <v>633</v>
      </c>
      <c r="C351">
        <f t="shared" si="5"/>
        <v>4</v>
      </c>
    </row>
    <row r="352" spans="2:3">
      <c r="B352" s="34" t="s">
        <v>704</v>
      </c>
      <c r="C352">
        <f t="shared" si="5"/>
        <v>1</v>
      </c>
    </row>
    <row r="353" spans="2:3">
      <c r="B353" s="34" t="s">
        <v>723</v>
      </c>
      <c r="C353">
        <f t="shared" si="5"/>
        <v>8</v>
      </c>
    </row>
    <row r="354" spans="2:3">
      <c r="B354" s="34" t="s">
        <v>758</v>
      </c>
      <c r="C354">
        <f t="shared" si="5"/>
        <v>4</v>
      </c>
    </row>
    <row r="355" spans="2:3">
      <c r="B355" s="34" t="s">
        <v>730</v>
      </c>
      <c r="C355">
        <f t="shared" si="5"/>
        <v>7</v>
      </c>
    </row>
    <row r="356" spans="2:3">
      <c r="B356" s="34" t="s">
        <v>759</v>
      </c>
      <c r="C356">
        <f t="shared" si="5"/>
        <v>9</v>
      </c>
    </row>
    <row r="357" spans="2:3">
      <c r="B357" s="34" t="s">
        <v>760</v>
      </c>
      <c r="C357">
        <f t="shared" si="5"/>
        <v>1</v>
      </c>
    </row>
    <row r="358" spans="2:3">
      <c r="B358" s="34" t="s">
        <v>761</v>
      </c>
      <c r="C358">
        <f t="shared" si="5"/>
        <v>2</v>
      </c>
    </row>
    <row r="359" spans="2:3">
      <c r="B359" s="34" t="s">
        <v>762</v>
      </c>
      <c r="C359">
        <f t="shared" si="5"/>
        <v>6</v>
      </c>
    </row>
    <row r="360" spans="2:3">
      <c r="B360" s="34" t="s">
        <v>646</v>
      </c>
      <c r="C360">
        <f t="shared" si="5"/>
        <v>6</v>
      </c>
    </row>
    <row r="361" spans="2:3">
      <c r="B361" s="34" t="s">
        <v>659</v>
      </c>
      <c r="C361">
        <f t="shared" si="5"/>
        <v>9</v>
      </c>
    </row>
    <row r="362" spans="2:3">
      <c r="B362" s="34" t="s">
        <v>631</v>
      </c>
      <c r="C362">
        <f t="shared" si="5"/>
        <v>2</v>
      </c>
    </row>
    <row r="363" spans="2:3">
      <c r="B363" s="34" t="s">
        <v>728</v>
      </c>
      <c r="C363">
        <f t="shared" si="5"/>
        <v>3</v>
      </c>
    </row>
    <row r="364" spans="2:3">
      <c r="B364" s="34" t="s">
        <v>763</v>
      </c>
      <c r="C364">
        <f t="shared" si="5"/>
        <v>3</v>
      </c>
    </row>
    <row r="365" spans="2:3">
      <c r="B365" s="34" t="s">
        <v>717</v>
      </c>
      <c r="C365">
        <f t="shared" si="5"/>
        <v>7</v>
      </c>
    </row>
    <row r="366" spans="2:3">
      <c r="B366" s="34" t="s">
        <v>707</v>
      </c>
      <c r="C366">
        <f t="shared" si="5"/>
        <v>9</v>
      </c>
    </row>
    <row r="367" spans="2:3">
      <c r="B367" s="34" t="s">
        <v>636</v>
      </c>
      <c r="C367">
        <f t="shared" si="5"/>
        <v>5</v>
      </c>
    </row>
    <row r="368" spans="2:3">
      <c r="B368" s="34" t="s">
        <v>673</v>
      </c>
      <c r="C368">
        <f t="shared" si="5"/>
        <v>6</v>
      </c>
    </row>
    <row r="369" spans="2:3">
      <c r="B369" s="34" t="s">
        <v>764</v>
      </c>
      <c r="C369">
        <f t="shared" si="5"/>
        <v>4</v>
      </c>
    </row>
    <row r="370" spans="2:3">
      <c r="B370" s="34" t="s">
        <v>765</v>
      </c>
      <c r="C370">
        <f t="shared" si="5"/>
        <v>3</v>
      </c>
    </row>
    <row r="371" spans="2:3">
      <c r="B371" s="34" t="s">
        <v>662</v>
      </c>
      <c r="C371">
        <f t="shared" si="5"/>
        <v>1</v>
      </c>
    </row>
    <row r="372" spans="2:3">
      <c r="B372" s="34" t="s">
        <v>766</v>
      </c>
      <c r="C372">
        <f t="shared" si="5"/>
        <v>6</v>
      </c>
    </row>
    <row r="373" spans="2:3">
      <c r="B373" s="34" t="s">
        <v>767</v>
      </c>
      <c r="C373">
        <f t="shared" si="5"/>
        <v>6</v>
      </c>
    </row>
    <row r="374" spans="2:3">
      <c r="B374" s="34" t="s">
        <v>768</v>
      </c>
      <c r="C374">
        <f t="shared" si="5"/>
        <v>4</v>
      </c>
    </row>
    <row r="375" spans="2:3">
      <c r="B375" s="34" t="s">
        <v>769</v>
      </c>
      <c r="C375">
        <f t="shared" si="5"/>
        <v>4</v>
      </c>
    </row>
    <row r="376" spans="2:3">
      <c r="B376" s="34" t="s">
        <v>750</v>
      </c>
      <c r="C376">
        <f t="shared" si="5"/>
        <v>2</v>
      </c>
    </row>
    <row r="377" spans="2:3">
      <c r="B377" s="34" t="s">
        <v>616</v>
      </c>
      <c r="C377">
        <f t="shared" si="5"/>
        <v>8</v>
      </c>
    </row>
    <row r="378" spans="2:3">
      <c r="B378" s="34" t="s">
        <v>741</v>
      </c>
      <c r="C378">
        <f t="shared" si="5"/>
        <v>6</v>
      </c>
    </row>
    <row r="379" spans="2:3">
      <c r="B379" s="34" t="s">
        <v>759</v>
      </c>
      <c r="C379">
        <f t="shared" si="5"/>
        <v>9</v>
      </c>
    </row>
    <row r="380" spans="2:3">
      <c r="B380" s="34" t="s">
        <v>770</v>
      </c>
      <c r="C380">
        <f t="shared" si="5"/>
        <v>8</v>
      </c>
    </row>
    <row r="381" spans="2:3">
      <c r="B381" s="34" t="s">
        <v>700</v>
      </c>
      <c r="C381">
        <f t="shared" si="5"/>
        <v>9</v>
      </c>
    </row>
    <row r="382" spans="2:3">
      <c r="B382" s="34" t="s">
        <v>739</v>
      </c>
      <c r="C382">
        <f t="shared" si="5"/>
        <v>4</v>
      </c>
    </row>
    <row r="383" spans="2:3">
      <c r="B383" s="34" t="s">
        <v>673</v>
      </c>
      <c r="C383">
        <f t="shared" si="5"/>
        <v>6</v>
      </c>
    </row>
    <row r="384" spans="2:3">
      <c r="B384" s="34" t="s">
        <v>637</v>
      </c>
      <c r="C384">
        <f t="shared" si="5"/>
        <v>2</v>
      </c>
    </row>
    <row r="385" spans="2:3">
      <c r="B385" s="34" t="s">
        <v>626</v>
      </c>
      <c r="C385">
        <f t="shared" si="5"/>
        <v>3</v>
      </c>
    </row>
    <row r="386" spans="2:3">
      <c r="B386" s="34" t="s">
        <v>771</v>
      </c>
      <c r="C386">
        <f t="shared" si="5"/>
        <v>7</v>
      </c>
    </row>
    <row r="387" spans="2:3">
      <c r="B387" s="34" t="s">
        <v>679</v>
      </c>
      <c r="C387">
        <f t="shared" si="5"/>
        <v>5</v>
      </c>
    </row>
    <row r="388" spans="2:3">
      <c r="B388" s="34" t="s">
        <v>728</v>
      </c>
      <c r="C388">
        <f t="shared" si="5"/>
        <v>3</v>
      </c>
    </row>
    <row r="389" spans="2:3">
      <c r="B389" s="34" t="s">
        <v>622</v>
      </c>
      <c r="C389">
        <f t="shared" si="5"/>
        <v>3</v>
      </c>
    </row>
    <row r="390" spans="2:3">
      <c r="B390" s="34" t="s">
        <v>772</v>
      </c>
      <c r="C390">
        <f t="shared" si="5"/>
        <v>5</v>
      </c>
    </row>
    <row r="391" spans="2:3">
      <c r="B391" s="34" t="s">
        <v>722</v>
      </c>
      <c r="C391">
        <f t="shared" si="5"/>
        <v>5</v>
      </c>
    </row>
    <row r="392" spans="2:3">
      <c r="B392" s="34" t="s">
        <v>730</v>
      </c>
      <c r="C392">
        <f t="shared" si="5"/>
        <v>7</v>
      </c>
    </row>
    <row r="393" spans="2:3">
      <c r="B393" s="34" t="s">
        <v>589</v>
      </c>
      <c r="C393">
        <f t="shared" si="5"/>
        <v>5</v>
      </c>
    </row>
    <row r="394" spans="2:3">
      <c r="B394" s="34" t="s">
        <v>715</v>
      </c>
      <c r="C394">
        <f t="shared" ref="C394:C457" si="6">IF(LEN(B394)=6,MID(B394,3,1)*1,IF(LEN(B394)=7,MID(B394,3,2)*1,IF(LEN(B394)=8,MID(B394,3,3)*1,MID(B394,3,4)*1)))</f>
        <v>4</v>
      </c>
    </row>
    <row r="395" spans="2:3">
      <c r="B395" s="34" t="s">
        <v>770</v>
      </c>
      <c r="C395">
        <f t="shared" si="6"/>
        <v>8</v>
      </c>
    </row>
    <row r="396" spans="2:3">
      <c r="B396" s="34" t="s">
        <v>698</v>
      </c>
      <c r="C396">
        <f t="shared" si="6"/>
        <v>5</v>
      </c>
    </row>
    <row r="397" spans="2:3">
      <c r="B397" s="34" t="s">
        <v>770</v>
      </c>
      <c r="C397">
        <f t="shared" si="6"/>
        <v>8</v>
      </c>
    </row>
    <row r="398" spans="2:3">
      <c r="B398" s="34" t="s">
        <v>773</v>
      </c>
      <c r="C398">
        <f t="shared" si="6"/>
        <v>6</v>
      </c>
    </row>
    <row r="399" spans="2:3">
      <c r="B399" s="34" t="s">
        <v>677</v>
      </c>
      <c r="C399">
        <f t="shared" si="6"/>
        <v>4</v>
      </c>
    </row>
    <row r="400" spans="2:3">
      <c r="B400" s="34" t="s">
        <v>774</v>
      </c>
      <c r="C400">
        <f t="shared" si="6"/>
        <v>1</v>
      </c>
    </row>
    <row r="401" spans="2:3">
      <c r="B401" s="34" t="s">
        <v>658</v>
      </c>
      <c r="C401">
        <f t="shared" si="6"/>
        <v>7</v>
      </c>
    </row>
    <row r="402" spans="2:3">
      <c r="B402" s="34" t="s">
        <v>660</v>
      </c>
      <c r="C402">
        <f t="shared" si="6"/>
        <v>4</v>
      </c>
    </row>
    <row r="403" spans="2:3">
      <c r="B403" s="34" t="s">
        <v>751</v>
      </c>
      <c r="C403">
        <f t="shared" si="6"/>
        <v>1</v>
      </c>
    </row>
    <row r="404" spans="2:3">
      <c r="B404" s="34" t="s">
        <v>750</v>
      </c>
      <c r="C404">
        <f t="shared" si="6"/>
        <v>2</v>
      </c>
    </row>
    <row r="405" spans="2:3">
      <c r="B405" s="34" t="s">
        <v>688</v>
      </c>
      <c r="C405">
        <f t="shared" si="6"/>
        <v>8</v>
      </c>
    </row>
    <row r="406" spans="2:3">
      <c r="B406" s="34" t="s">
        <v>724</v>
      </c>
      <c r="C406">
        <f t="shared" si="6"/>
        <v>3</v>
      </c>
    </row>
    <row r="407" spans="2:3">
      <c r="B407" s="34" t="s">
        <v>720</v>
      </c>
      <c r="C407">
        <f t="shared" si="6"/>
        <v>4</v>
      </c>
    </row>
    <row r="408" spans="2:3">
      <c r="B408" s="34" t="s">
        <v>660</v>
      </c>
      <c r="C408">
        <f t="shared" si="6"/>
        <v>4</v>
      </c>
    </row>
    <row r="409" spans="2:3">
      <c r="B409" s="34" t="s">
        <v>775</v>
      </c>
      <c r="C409">
        <f t="shared" si="6"/>
        <v>6</v>
      </c>
    </row>
    <row r="410" spans="2:3">
      <c r="B410" s="34" t="s">
        <v>628</v>
      </c>
      <c r="C410">
        <f t="shared" si="6"/>
        <v>5</v>
      </c>
    </row>
    <row r="411" spans="2:3">
      <c r="B411" s="34" t="s">
        <v>645</v>
      </c>
      <c r="C411">
        <f t="shared" si="6"/>
        <v>3</v>
      </c>
    </row>
    <row r="412" spans="2:3">
      <c r="B412" s="34" t="s">
        <v>595</v>
      </c>
      <c r="C412">
        <f t="shared" si="6"/>
        <v>4</v>
      </c>
    </row>
    <row r="413" spans="2:3">
      <c r="B413" s="34" t="s">
        <v>686</v>
      </c>
      <c r="C413">
        <f t="shared" si="6"/>
        <v>6</v>
      </c>
    </row>
    <row r="414" spans="2:3">
      <c r="B414" s="34" t="s">
        <v>769</v>
      </c>
      <c r="C414">
        <f t="shared" si="6"/>
        <v>4</v>
      </c>
    </row>
    <row r="415" spans="2:3">
      <c r="B415" s="34" t="s">
        <v>724</v>
      </c>
      <c r="C415">
        <f t="shared" si="6"/>
        <v>3</v>
      </c>
    </row>
    <row r="416" spans="2:3">
      <c r="B416" s="34" t="s">
        <v>698</v>
      </c>
      <c r="C416">
        <f t="shared" si="6"/>
        <v>5</v>
      </c>
    </row>
    <row r="417" spans="2:3">
      <c r="B417" s="34" t="s">
        <v>600</v>
      </c>
      <c r="C417">
        <f t="shared" si="6"/>
        <v>1</v>
      </c>
    </row>
    <row r="418" spans="2:3">
      <c r="B418" s="34" t="s">
        <v>606</v>
      </c>
      <c r="C418">
        <f t="shared" si="6"/>
        <v>9</v>
      </c>
    </row>
    <row r="419" spans="2:3">
      <c r="B419" s="34" t="s">
        <v>776</v>
      </c>
      <c r="C419">
        <f t="shared" si="6"/>
        <v>5</v>
      </c>
    </row>
    <row r="420" spans="2:3">
      <c r="B420" s="34" t="s">
        <v>728</v>
      </c>
      <c r="C420">
        <f t="shared" si="6"/>
        <v>3</v>
      </c>
    </row>
    <row r="421" spans="2:3">
      <c r="B421" s="34" t="s">
        <v>777</v>
      </c>
      <c r="C421">
        <f t="shared" si="6"/>
        <v>7</v>
      </c>
    </row>
    <row r="422" spans="2:3">
      <c r="B422" s="34" t="s">
        <v>722</v>
      </c>
      <c r="C422">
        <f t="shared" si="6"/>
        <v>5</v>
      </c>
    </row>
    <row r="423" spans="2:3">
      <c r="B423" s="34" t="s">
        <v>607</v>
      </c>
      <c r="C423">
        <f t="shared" si="6"/>
        <v>8</v>
      </c>
    </row>
    <row r="424" spans="2:3">
      <c r="B424" s="34" t="s">
        <v>601</v>
      </c>
      <c r="C424">
        <f t="shared" si="6"/>
        <v>5</v>
      </c>
    </row>
    <row r="425" spans="2:3">
      <c r="B425" s="34" t="s">
        <v>671</v>
      </c>
      <c r="C425">
        <f t="shared" si="6"/>
        <v>9</v>
      </c>
    </row>
    <row r="426" spans="2:3">
      <c r="B426" s="34" t="s">
        <v>666</v>
      </c>
      <c r="C426">
        <f t="shared" si="6"/>
        <v>6</v>
      </c>
    </row>
    <row r="427" spans="2:3">
      <c r="B427" s="34" t="s">
        <v>659</v>
      </c>
      <c r="C427">
        <f t="shared" si="6"/>
        <v>9</v>
      </c>
    </row>
    <row r="428" spans="2:3">
      <c r="B428" s="34" t="s">
        <v>713</v>
      </c>
      <c r="C428">
        <f t="shared" si="6"/>
        <v>2</v>
      </c>
    </row>
    <row r="429" spans="2:3">
      <c r="B429" s="34" t="s">
        <v>656</v>
      </c>
      <c r="C429">
        <f t="shared" si="6"/>
        <v>9</v>
      </c>
    </row>
    <row r="430" spans="2:3">
      <c r="B430" s="34" t="s">
        <v>735</v>
      </c>
      <c r="C430">
        <f t="shared" si="6"/>
        <v>8</v>
      </c>
    </row>
    <row r="431" spans="2:3">
      <c r="B431" s="34" t="s">
        <v>723</v>
      </c>
      <c r="C431">
        <f t="shared" si="6"/>
        <v>8</v>
      </c>
    </row>
    <row r="432" spans="2:3">
      <c r="B432" s="34" t="s">
        <v>672</v>
      </c>
      <c r="C432">
        <f t="shared" si="6"/>
        <v>1</v>
      </c>
    </row>
    <row r="433" spans="2:3">
      <c r="B433" s="34" t="s">
        <v>648</v>
      </c>
      <c r="C433">
        <f t="shared" si="6"/>
        <v>4</v>
      </c>
    </row>
    <row r="434" spans="2:3">
      <c r="B434" s="34" t="s">
        <v>659</v>
      </c>
      <c r="C434">
        <f t="shared" si="6"/>
        <v>9</v>
      </c>
    </row>
    <row r="435" spans="2:3">
      <c r="B435" s="34" t="s">
        <v>778</v>
      </c>
      <c r="C435">
        <f t="shared" si="6"/>
        <v>2</v>
      </c>
    </row>
    <row r="436" spans="2:3">
      <c r="B436" s="34" t="s">
        <v>624</v>
      </c>
      <c r="C436">
        <f t="shared" si="6"/>
        <v>1</v>
      </c>
    </row>
    <row r="437" spans="2:3">
      <c r="B437" s="34" t="s">
        <v>628</v>
      </c>
      <c r="C437">
        <f t="shared" si="6"/>
        <v>5</v>
      </c>
    </row>
    <row r="438" spans="2:3">
      <c r="B438" s="34" t="s">
        <v>595</v>
      </c>
      <c r="C438">
        <f t="shared" si="6"/>
        <v>4</v>
      </c>
    </row>
    <row r="439" spans="2:3">
      <c r="B439" s="34" t="s">
        <v>650</v>
      </c>
      <c r="C439">
        <f t="shared" si="6"/>
        <v>3</v>
      </c>
    </row>
    <row r="440" spans="2:3">
      <c r="B440" s="34" t="s">
        <v>609</v>
      </c>
      <c r="C440">
        <f t="shared" si="6"/>
        <v>1</v>
      </c>
    </row>
    <row r="441" spans="2:3">
      <c r="B441" s="34" t="s">
        <v>590</v>
      </c>
      <c r="C441">
        <f t="shared" si="6"/>
        <v>7</v>
      </c>
    </row>
    <row r="442" spans="2:3">
      <c r="B442" s="34" t="s">
        <v>707</v>
      </c>
      <c r="C442">
        <f t="shared" si="6"/>
        <v>9</v>
      </c>
    </row>
    <row r="443" spans="2:3">
      <c r="B443" s="34" t="s">
        <v>779</v>
      </c>
      <c r="C443">
        <f t="shared" si="6"/>
        <v>7</v>
      </c>
    </row>
    <row r="444" spans="2:3">
      <c r="B444" s="34" t="s">
        <v>627</v>
      </c>
      <c r="C444">
        <f t="shared" si="6"/>
        <v>2</v>
      </c>
    </row>
    <row r="445" spans="2:3">
      <c r="B445" s="34" t="s">
        <v>780</v>
      </c>
      <c r="C445">
        <f t="shared" si="6"/>
        <v>3</v>
      </c>
    </row>
    <row r="446" spans="2:3">
      <c r="B446" s="34" t="s">
        <v>781</v>
      </c>
      <c r="C446">
        <f t="shared" si="6"/>
        <v>7</v>
      </c>
    </row>
    <row r="447" spans="2:3">
      <c r="B447" s="34" t="s">
        <v>695</v>
      </c>
      <c r="C447">
        <f t="shared" si="6"/>
        <v>7</v>
      </c>
    </row>
    <row r="448" spans="2:3">
      <c r="B448" s="34" t="s">
        <v>605</v>
      </c>
      <c r="C448">
        <f t="shared" si="6"/>
        <v>4</v>
      </c>
    </row>
    <row r="449" spans="2:3">
      <c r="B449" s="34" t="s">
        <v>621</v>
      </c>
      <c r="C449">
        <f t="shared" si="6"/>
        <v>8</v>
      </c>
    </row>
    <row r="450" spans="2:3">
      <c r="B450" s="34" t="s">
        <v>782</v>
      </c>
      <c r="C450">
        <f t="shared" si="6"/>
        <v>9</v>
      </c>
    </row>
    <row r="451" spans="2:3">
      <c r="B451" s="34" t="s">
        <v>783</v>
      </c>
      <c r="C451">
        <f t="shared" si="6"/>
        <v>5</v>
      </c>
    </row>
    <row r="452" spans="2:3">
      <c r="B452" s="34" t="s">
        <v>781</v>
      </c>
      <c r="C452">
        <f t="shared" si="6"/>
        <v>7</v>
      </c>
    </row>
    <row r="453" spans="2:3">
      <c r="B453" s="34" t="s">
        <v>774</v>
      </c>
      <c r="C453">
        <f t="shared" si="6"/>
        <v>1</v>
      </c>
    </row>
    <row r="454" spans="2:3">
      <c r="B454" s="34" t="s">
        <v>739</v>
      </c>
      <c r="C454">
        <f t="shared" si="6"/>
        <v>4</v>
      </c>
    </row>
    <row r="455" spans="2:3">
      <c r="B455" s="34" t="s">
        <v>688</v>
      </c>
      <c r="C455">
        <f t="shared" si="6"/>
        <v>8</v>
      </c>
    </row>
    <row r="456" spans="2:3">
      <c r="B456" s="34" t="s">
        <v>694</v>
      </c>
      <c r="C456">
        <f t="shared" si="6"/>
        <v>6</v>
      </c>
    </row>
    <row r="457" spans="2:3">
      <c r="B457" s="34" t="s">
        <v>762</v>
      </c>
      <c r="C457">
        <f t="shared" si="6"/>
        <v>6</v>
      </c>
    </row>
    <row r="458" spans="2:3">
      <c r="B458" s="34" t="s">
        <v>676</v>
      </c>
      <c r="C458">
        <f t="shared" ref="C458:C521" si="7">IF(LEN(B458)=6,MID(B458,3,1)*1,IF(LEN(B458)=7,MID(B458,3,2)*1,IF(LEN(B458)=8,MID(B458,3,3)*1,MID(B458,3,4)*1)))</f>
        <v>1</v>
      </c>
    </row>
    <row r="459" spans="2:3">
      <c r="B459" s="34" t="s">
        <v>720</v>
      </c>
      <c r="C459">
        <f t="shared" si="7"/>
        <v>4</v>
      </c>
    </row>
    <row r="460" spans="2:3">
      <c r="B460" s="34" t="s">
        <v>780</v>
      </c>
      <c r="C460">
        <f t="shared" si="7"/>
        <v>3</v>
      </c>
    </row>
    <row r="461" spans="2:3">
      <c r="B461" s="34" t="s">
        <v>679</v>
      </c>
      <c r="C461">
        <f t="shared" si="7"/>
        <v>5</v>
      </c>
    </row>
    <row r="462" spans="2:3">
      <c r="B462" s="34" t="s">
        <v>763</v>
      </c>
      <c r="C462">
        <f t="shared" si="7"/>
        <v>3</v>
      </c>
    </row>
    <row r="463" spans="2:3">
      <c r="B463" s="34" t="s">
        <v>705</v>
      </c>
      <c r="C463">
        <f t="shared" si="7"/>
        <v>5</v>
      </c>
    </row>
    <row r="464" spans="2:3">
      <c r="B464" s="34" t="s">
        <v>759</v>
      </c>
      <c r="C464">
        <f t="shared" si="7"/>
        <v>9</v>
      </c>
    </row>
    <row r="465" spans="2:3">
      <c r="B465" s="34" t="s">
        <v>740</v>
      </c>
      <c r="C465">
        <f t="shared" si="7"/>
        <v>8</v>
      </c>
    </row>
    <row r="466" spans="2:3">
      <c r="B466" s="34" t="s">
        <v>728</v>
      </c>
      <c r="C466">
        <f t="shared" si="7"/>
        <v>3</v>
      </c>
    </row>
    <row r="467" spans="2:3">
      <c r="B467" s="34" t="s">
        <v>713</v>
      </c>
      <c r="C467">
        <f t="shared" si="7"/>
        <v>2</v>
      </c>
    </row>
    <row r="468" spans="2:3">
      <c r="B468" s="34" t="s">
        <v>630</v>
      </c>
      <c r="C468">
        <f t="shared" si="7"/>
        <v>2</v>
      </c>
    </row>
    <row r="469" spans="2:3">
      <c r="B469" s="34" t="s">
        <v>718</v>
      </c>
      <c r="C469">
        <f t="shared" si="7"/>
        <v>3</v>
      </c>
    </row>
    <row r="470" spans="2:3">
      <c r="B470" s="34" t="s">
        <v>775</v>
      </c>
      <c r="C470">
        <f t="shared" si="7"/>
        <v>6</v>
      </c>
    </row>
    <row r="471" spans="2:3">
      <c r="B471" s="34" t="s">
        <v>696</v>
      </c>
      <c r="C471">
        <f t="shared" si="7"/>
        <v>9</v>
      </c>
    </row>
    <row r="472" spans="2:3">
      <c r="B472" s="34" t="s">
        <v>609</v>
      </c>
      <c r="C472">
        <f t="shared" si="7"/>
        <v>1</v>
      </c>
    </row>
    <row r="473" spans="2:3">
      <c r="B473" s="34" t="s">
        <v>607</v>
      </c>
      <c r="C473">
        <f t="shared" si="7"/>
        <v>8</v>
      </c>
    </row>
    <row r="474" spans="2:3">
      <c r="B474" s="34" t="s">
        <v>784</v>
      </c>
      <c r="C474">
        <f t="shared" si="7"/>
        <v>9</v>
      </c>
    </row>
    <row r="475" spans="2:3">
      <c r="B475" s="34" t="s">
        <v>604</v>
      </c>
      <c r="C475">
        <f t="shared" si="7"/>
        <v>2</v>
      </c>
    </row>
    <row r="476" spans="2:3">
      <c r="B476" s="34" t="s">
        <v>654</v>
      </c>
      <c r="C476">
        <f t="shared" si="7"/>
        <v>1</v>
      </c>
    </row>
    <row r="477" spans="2:3">
      <c r="B477" s="34" t="s">
        <v>736</v>
      </c>
      <c r="C477">
        <f t="shared" si="7"/>
        <v>5</v>
      </c>
    </row>
    <row r="478" spans="2:3">
      <c r="B478" s="34" t="s">
        <v>660</v>
      </c>
      <c r="C478">
        <f t="shared" si="7"/>
        <v>4</v>
      </c>
    </row>
    <row r="479" spans="2:3">
      <c r="B479" s="34" t="s">
        <v>785</v>
      </c>
      <c r="C479">
        <f t="shared" si="7"/>
        <v>3</v>
      </c>
    </row>
    <row r="480" spans="2:3">
      <c r="B480" s="34" t="s">
        <v>681</v>
      </c>
      <c r="C480">
        <f t="shared" si="7"/>
        <v>7</v>
      </c>
    </row>
    <row r="481" spans="2:3">
      <c r="B481" s="34" t="s">
        <v>730</v>
      </c>
      <c r="C481">
        <f t="shared" si="7"/>
        <v>7</v>
      </c>
    </row>
    <row r="482" spans="2:3">
      <c r="B482" s="34" t="s">
        <v>786</v>
      </c>
      <c r="C482">
        <f t="shared" si="7"/>
        <v>5</v>
      </c>
    </row>
    <row r="483" spans="2:3">
      <c r="B483" s="34" t="s">
        <v>652</v>
      </c>
      <c r="C483">
        <f t="shared" si="7"/>
        <v>6</v>
      </c>
    </row>
    <row r="484" spans="2:3">
      <c r="B484" s="34" t="s">
        <v>787</v>
      </c>
      <c r="C484">
        <f t="shared" si="7"/>
        <v>5</v>
      </c>
    </row>
    <row r="485" spans="2:3">
      <c r="B485" s="34" t="s">
        <v>700</v>
      </c>
      <c r="C485">
        <f t="shared" si="7"/>
        <v>9</v>
      </c>
    </row>
    <row r="486" spans="2:3">
      <c r="B486" s="34" t="s">
        <v>788</v>
      </c>
      <c r="C486">
        <f t="shared" si="7"/>
        <v>2</v>
      </c>
    </row>
    <row r="487" spans="2:3">
      <c r="B487" s="34" t="s">
        <v>748</v>
      </c>
      <c r="C487">
        <f t="shared" si="7"/>
        <v>3</v>
      </c>
    </row>
    <row r="488" spans="2:3">
      <c r="B488" s="34" t="s">
        <v>692</v>
      </c>
      <c r="C488">
        <f t="shared" si="7"/>
        <v>2</v>
      </c>
    </row>
    <row r="489" spans="2:3">
      <c r="B489" s="34" t="s">
        <v>639</v>
      </c>
      <c r="C489">
        <f t="shared" si="7"/>
        <v>7</v>
      </c>
    </row>
    <row r="490" spans="2:3">
      <c r="B490" s="34" t="s">
        <v>734</v>
      </c>
      <c r="C490">
        <f t="shared" si="7"/>
        <v>9</v>
      </c>
    </row>
    <row r="491" spans="2:3">
      <c r="B491" s="34" t="s">
        <v>689</v>
      </c>
      <c r="C491">
        <f t="shared" si="7"/>
        <v>5</v>
      </c>
    </row>
    <row r="492" spans="2:3">
      <c r="B492" s="34" t="s">
        <v>738</v>
      </c>
      <c r="C492">
        <f t="shared" si="7"/>
        <v>5</v>
      </c>
    </row>
    <row r="493" spans="2:3">
      <c r="B493" s="34" t="s">
        <v>662</v>
      </c>
      <c r="C493">
        <f t="shared" si="7"/>
        <v>1</v>
      </c>
    </row>
    <row r="494" spans="2:3">
      <c r="B494" s="34" t="s">
        <v>789</v>
      </c>
      <c r="C494">
        <f t="shared" si="7"/>
        <v>8</v>
      </c>
    </row>
    <row r="495" spans="2:3">
      <c r="B495" s="34" t="s">
        <v>685</v>
      </c>
      <c r="C495">
        <f t="shared" si="7"/>
        <v>9</v>
      </c>
    </row>
    <row r="496" spans="2:3">
      <c r="B496" s="34" t="s">
        <v>744</v>
      </c>
      <c r="C496">
        <f t="shared" si="7"/>
        <v>8</v>
      </c>
    </row>
    <row r="497" spans="2:3">
      <c r="B497" s="34" t="s">
        <v>790</v>
      </c>
      <c r="C497">
        <f t="shared" si="7"/>
        <v>1</v>
      </c>
    </row>
    <row r="498" spans="2:3">
      <c r="B498" s="34" t="s">
        <v>628</v>
      </c>
      <c r="C498">
        <f t="shared" si="7"/>
        <v>5</v>
      </c>
    </row>
    <row r="499" spans="2:3">
      <c r="B499" s="34" t="s">
        <v>752</v>
      </c>
      <c r="C499">
        <f t="shared" si="7"/>
        <v>6</v>
      </c>
    </row>
    <row r="500" spans="2:3">
      <c r="B500" s="34" t="s">
        <v>658</v>
      </c>
      <c r="C500">
        <f t="shared" si="7"/>
        <v>7</v>
      </c>
    </row>
    <row r="501" spans="2:3">
      <c r="B501" s="34" t="s">
        <v>709</v>
      </c>
      <c r="C501">
        <f t="shared" si="7"/>
        <v>1</v>
      </c>
    </row>
    <row r="502" spans="2:3">
      <c r="B502" s="34" t="s">
        <v>636</v>
      </c>
      <c r="C502">
        <f t="shared" si="7"/>
        <v>5</v>
      </c>
    </row>
    <row r="503" spans="2:3">
      <c r="B503" s="34" t="s">
        <v>781</v>
      </c>
      <c r="C503">
        <f t="shared" si="7"/>
        <v>7</v>
      </c>
    </row>
    <row r="504" spans="2:3">
      <c r="B504" s="34" t="s">
        <v>739</v>
      </c>
      <c r="C504">
        <f t="shared" si="7"/>
        <v>4</v>
      </c>
    </row>
    <row r="505" spans="2:3">
      <c r="B505" s="34" t="s">
        <v>667</v>
      </c>
      <c r="C505">
        <f t="shared" si="7"/>
        <v>5</v>
      </c>
    </row>
    <row r="506" spans="2:3">
      <c r="B506" s="34" t="s">
        <v>677</v>
      </c>
      <c r="C506">
        <f t="shared" si="7"/>
        <v>4</v>
      </c>
    </row>
    <row r="507" spans="2:3">
      <c r="B507" s="34" t="s">
        <v>643</v>
      </c>
      <c r="C507">
        <f t="shared" si="7"/>
        <v>9</v>
      </c>
    </row>
    <row r="508" spans="2:3">
      <c r="B508" s="34" t="s">
        <v>755</v>
      </c>
      <c r="C508">
        <f t="shared" si="7"/>
        <v>9</v>
      </c>
    </row>
    <row r="509" spans="2:3">
      <c r="B509" s="34" t="s">
        <v>758</v>
      </c>
      <c r="C509">
        <f t="shared" si="7"/>
        <v>4</v>
      </c>
    </row>
    <row r="510" spans="2:3">
      <c r="B510" s="34" t="s">
        <v>698</v>
      </c>
      <c r="C510">
        <f t="shared" si="7"/>
        <v>5</v>
      </c>
    </row>
    <row r="511" spans="2:3">
      <c r="B511" s="34" t="s">
        <v>784</v>
      </c>
      <c r="C511">
        <f t="shared" si="7"/>
        <v>9</v>
      </c>
    </row>
    <row r="512" spans="2:3">
      <c r="B512" s="34" t="s">
        <v>716</v>
      </c>
      <c r="C512">
        <f t="shared" si="7"/>
        <v>1</v>
      </c>
    </row>
    <row r="513" spans="2:3">
      <c r="B513" s="34" t="s">
        <v>618</v>
      </c>
      <c r="C513">
        <f t="shared" si="7"/>
        <v>4</v>
      </c>
    </row>
    <row r="514" spans="2:3">
      <c r="B514" s="34" t="s">
        <v>676</v>
      </c>
      <c r="C514">
        <f t="shared" si="7"/>
        <v>1</v>
      </c>
    </row>
    <row r="515" spans="2:3">
      <c r="B515" s="34" t="s">
        <v>706</v>
      </c>
      <c r="C515">
        <f t="shared" si="7"/>
        <v>9</v>
      </c>
    </row>
    <row r="516" spans="2:3">
      <c r="B516" s="34" t="s">
        <v>747</v>
      </c>
      <c r="C516">
        <f t="shared" si="7"/>
        <v>4</v>
      </c>
    </row>
    <row r="517" spans="2:3">
      <c r="B517" s="34" t="s">
        <v>633</v>
      </c>
      <c r="C517">
        <f t="shared" si="7"/>
        <v>4</v>
      </c>
    </row>
    <row r="518" spans="2:3">
      <c r="B518" s="34" t="s">
        <v>781</v>
      </c>
      <c r="C518">
        <f t="shared" si="7"/>
        <v>7</v>
      </c>
    </row>
    <row r="519" spans="2:3">
      <c r="B519" s="34" t="s">
        <v>687</v>
      </c>
      <c r="C519">
        <f t="shared" si="7"/>
        <v>7</v>
      </c>
    </row>
    <row r="520" spans="2:3">
      <c r="B520" s="34" t="s">
        <v>753</v>
      </c>
      <c r="C520">
        <f t="shared" si="7"/>
        <v>4</v>
      </c>
    </row>
    <row r="521" spans="2:3">
      <c r="B521" s="34" t="s">
        <v>713</v>
      </c>
      <c r="C521">
        <f t="shared" si="7"/>
        <v>2</v>
      </c>
    </row>
    <row r="522" spans="2:3">
      <c r="B522" s="34" t="s">
        <v>625</v>
      </c>
      <c r="C522">
        <f t="shared" ref="C522:C585" si="8">IF(LEN(B522)=6,MID(B522,3,1)*1,IF(LEN(B522)=7,MID(B522,3,2)*1,IF(LEN(B522)=8,MID(B522,3,3)*1,MID(B522,3,4)*1)))</f>
        <v>2</v>
      </c>
    </row>
    <row r="523" spans="2:3">
      <c r="B523" s="34" t="s">
        <v>604</v>
      </c>
      <c r="C523">
        <f t="shared" si="8"/>
        <v>2</v>
      </c>
    </row>
    <row r="524" spans="2:3">
      <c r="B524" s="34" t="s">
        <v>701</v>
      </c>
      <c r="C524">
        <f t="shared" si="8"/>
        <v>7</v>
      </c>
    </row>
    <row r="525" spans="2:3">
      <c r="B525" s="34" t="s">
        <v>592</v>
      </c>
      <c r="C525">
        <f t="shared" si="8"/>
        <v>9</v>
      </c>
    </row>
    <row r="526" spans="2:3">
      <c r="B526" s="34" t="s">
        <v>791</v>
      </c>
      <c r="C526">
        <f t="shared" si="8"/>
        <v>5</v>
      </c>
    </row>
    <row r="527" spans="2:3">
      <c r="B527" s="34" t="s">
        <v>649</v>
      </c>
      <c r="C527">
        <f t="shared" si="8"/>
        <v>6</v>
      </c>
    </row>
    <row r="528" spans="2:3">
      <c r="B528" s="34" t="s">
        <v>658</v>
      </c>
      <c r="C528">
        <f t="shared" si="8"/>
        <v>7</v>
      </c>
    </row>
    <row r="529" spans="2:3">
      <c r="B529" s="34" t="s">
        <v>643</v>
      </c>
      <c r="C529">
        <f t="shared" si="8"/>
        <v>9</v>
      </c>
    </row>
    <row r="530" spans="2:3">
      <c r="B530" s="34" t="s">
        <v>753</v>
      </c>
      <c r="C530">
        <f t="shared" si="8"/>
        <v>4</v>
      </c>
    </row>
    <row r="531" spans="2:3">
      <c r="B531" s="34" t="s">
        <v>625</v>
      </c>
      <c r="C531">
        <f t="shared" si="8"/>
        <v>2</v>
      </c>
    </row>
    <row r="532" spans="2:3">
      <c r="B532" s="34" t="s">
        <v>761</v>
      </c>
      <c r="C532">
        <f t="shared" si="8"/>
        <v>2</v>
      </c>
    </row>
    <row r="533" spans="2:3">
      <c r="B533" s="34" t="s">
        <v>678</v>
      </c>
      <c r="C533">
        <f t="shared" si="8"/>
        <v>5</v>
      </c>
    </row>
    <row r="534" spans="2:3">
      <c r="B534" s="34" t="s">
        <v>658</v>
      </c>
      <c r="C534">
        <f t="shared" si="8"/>
        <v>7</v>
      </c>
    </row>
    <row r="535" spans="2:3">
      <c r="B535" s="34" t="s">
        <v>724</v>
      </c>
      <c r="C535">
        <f t="shared" si="8"/>
        <v>3</v>
      </c>
    </row>
    <row r="536" spans="2:3">
      <c r="B536" s="34" t="s">
        <v>746</v>
      </c>
      <c r="C536">
        <f t="shared" si="8"/>
        <v>6</v>
      </c>
    </row>
    <row r="537" spans="2:3">
      <c r="B537" s="34" t="s">
        <v>693</v>
      </c>
      <c r="C537">
        <f t="shared" si="8"/>
        <v>4</v>
      </c>
    </row>
    <row r="538" spans="2:3">
      <c r="B538" s="34" t="s">
        <v>608</v>
      </c>
      <c r="C538">
        <f t="shared" si="8"/>
        <v>3</v>
      </c>
    </row>
    <row r="539" spans="2:3">
      <c r="B539" s="34" t="s">
        <v>597</v>
      </c>
      <c r="C539">
        <f t="shared" si="8"/>
        <v>8</v>
      </c>
    </row>
    <row r="540" spans="2:3">
      <c r="B540" s="34" t="s">
        <v>626</v>
      </c>
      <c r="C540">
        <f t="shared" si="8"/>
        <v>3</v>
      </c>
    </row>
    <row r="541" spans="2:3">
      <c r="B541" s="34" t="s">
        <v>706</v>
      </c>
      <c r="C541">
        <f t="shared" si="8"/>
        <v>9</v>
      </c>
    </row>
    <row r="542" spans="2:3">
      <c r="B542" s="34" t="s">
        <v>792</v>
      </c>
      <c r="C542">
        <f t="shared" si="8"/>
        <v>3</v>
      </c>
    </row>
    <row r="543" spans="2:3">
      <c r="B543" s="34" t="s">
        <v>793</v>
      </c>
      <c r="C543">
        <f t="shared" si="8"/>
        <v>5</v>
      </c>
    </row>
    <row r="544" spans="2:3">
      <c r="B544" s="34" t="s">
        <v>776</v>
      </c>
      <c r="C544">
        <f t="shared" si="8"/>
        <v>5</v>
      </c>
    </row>
    <row r="545" spans="2:3">
      <c r="B545" s="34" t="s">
        <v>642</v>
      </c>
      <c r="C545">
        <f t="shared" si="8"/>
        <v>9</v>
      </c>
    </row>
    <row r="546" spans="2:3">
      <c r="B546" s="34" t="s">
        <v>640</v>
      </c>
      <c r="C546">
        <f t="shared" si="8"/>
        <v>8</v>
      </c>
    </row>
    <row r="547" spans="2:3">
      <c r="B547" s="34" t="s">
        <v>622</v>
      </c>
      <c r="C547">
        <f t="shared" si="8"/>
        <v>3</v>
      </c>
    </row>
    <row r="548" spans="2:3">
      <c r="B548" s="34" t="s">
        <v>703</v>
      </c>
      <c r="C548">
        <f t="shared" si="8"/>
        <v>6</v>
      </c>
    </row>
    <row r="549" spans="2:3">
      <c r="B549" s="34" t="s">
        <v>746</v>
      </c>
      <c r="C549">
        <f t="shared" si="8"/>
        <v>6</v>
      </c>
    </row>
    <row r="550" spans="2:3">
      <c r="B550" s="34" t="s">
        <v>610</v>
      </c>
      <c r="C550">
        <f t="shared" si="8"/>
        <v>4</v>
      </c>
    </row>
    <row r="551" spans="2:3">
      <c r="B551" s="34" t="s">
        <v>675</v>
      </c>
      <c r="C551">
        <f t="shared" si="8"/>
        <v>9</v>
      </c>
    </row>
    <row r="552" spans="2:3">
      <c r="B552" s="34" t="s">
        <v>624</v>
      </c>
      <c r="C552">
        <f t="shared" si="8"/>
        <v>1</v>
      </c>
    </row>
    <row r="553" spans="2:3">
      <c r="B553" s="34" t="s">
        <v>773</v>
      </c>
      <c r="C553">
        <f t="shared" si="8"/>
        <v>6</v>
      </c>
    </row>
    <row r="554" spans="2:3">
      <c r="B554" s="34" t="s">
        <v>613</v>
      </c>
      <c r="C554">
        <f t="shared" si="8"/>
        <v>8</v>
      </c>
    </row>
    <row r="555" spans="2:3">
      <c r="B555" s="34" t="s">
        <v>794</v>
      </c>
      <c r="C555">
        <f t="shared" si="8"/>
        <v>8</v>
      </c>
    </row>
    <row r="556" spans="2:3">
      <c r="B556" s="34" t="s">
        <v>657</v>
      </c>
      <c r="C556">
        <f t="shared" si="8"/>
        <v>8</v>
      </c>
    </row>
    <row r="557" spans="2:3">
      <c r="B557" s="34" t="s">
        <v>795</v>
      </c>
      <c r="C557">
        <f t="shared" si="8"/>
        <v>1</v>
      </c>
    </row>
    <row r="558" spans="2:3">
      <c r="B558" s="34" t="s">
        <v>743</v>
      </c>
      <c r="C558">
        <f t="shared" si="8"/>
        <v>3</v>
      </c>
    </row>
    <row r="559" spans="2:3">
      <c r="B559" s="34" t="s">
        <v>778</v>
      </c>
      <c r="C559">
        <f t="shared" si="8"/>
        <v>2</v>
      </c>
    </row>
    <row r="560" spans="2:3">
      <c r="B560" s="34" t="s">
        <v>689</v>
      </c>
      <c r="C560">
        <f t="shared" si="8"/>
        <v>5</v>
      </c>
    </row>
    <row r="561" spans="2:3">
      <c r="B561" s="34" t="s">
        <v>724</v>
      </c>
      <c r="C561">
        <f t="shared" si="8"/>
        <v>3</v>
      </c>
    </row>
    <row r="562" spans="2:3">
      <c r="B562" s="34" t="s">
        <v>678</v>
      </c>
      <c r="C562">
        <f t="shared" si="8"/>
        <v>5</v>
      </c>
    </row>
    <row r="563" spans="2:3">
      <c r="B563" s="34" t="s">
        <v>666</v>
      </c>
      <c r="C563">
        <f t="shared" si="8"/>
        <v>6</v>
      </c>
    </row>
    <row r="564" spans="2:3">
      <c r="B564" s="34" t="s">
        <v>604</v>
      </c>
      <c r="C564">
        <f t="shared" si="8"/>
        <v>2</v>
      </c>
    </row>
    <row r="565" spans="2:3">
      <c r="B565" s="34" t="s">
        <v>694</v>
      </c>
      <c r="C565">
        <f t="shared" si="8"/>
        <v>6</v>
      </c>
    </row>
    <row r="566" spans="2:3">
      <c r="B566" s="34" t="s">
        <v>734</v>
      </c>
      <c r="C566">
        <f t="shared" si="8"/>
        <v>9</v>
      </c>
    </row>
    <row r="567" spans="2:3">
      <c r="B567" s="34" t="s">
        <v>751</v>
      </c>
      <c r="C567">
        <f t="shared" si="8"/>
        <v>1</v>
      </c>
    </row>
    <row r="568" spans="2:3">
      <c r="B568" s="34" t="s">
        <v>758</v>
      </c>
      <c r="C568">
        <f t="shared" si="8"/>
        <v>4</v>
      </c>
    </row>
    <row r="569" spans="2:3">
      <c r="B569" s="34" t="s">
        <v>669</v>
      </c>
      <c r="C569">
        <f t="shared" si="8"/>
        <v>7</v>
      </c>
    </row>
    <row r="570" spans="2:3">
      <c r="B570" s="34" t="s">
        <v>622</v>
      </c>
      <c r="C570">
        <f t="shared" si="8"/>
        <v>3</v>
      </c>
    </row>
    <row r="571" spans="2:3">
      <c r="B571" s="34" t="s">
        <v>677</v>
      </c>
      <c r="C571">
        <f t="shared" si="8"/>
        <v>4</v>
      </c>
    </row>
    <row r="572" spans="2:3">
      <c r="B572" s="34" t="s">
        <v>643</v>
      </c>
      <c r="C572">
        <f t="shared" si="8"/>
        <v>9</v>
      </c>
    </row>
    <row r="573" spans="2:3">
      <c r="B573" s="34" t="s">
        <v>655</v>
      </c>
      <c r="C573">
        <f t="shared" si="8"/>
        <v>8</v>
      </c>
    </row>
    <row r="574" spans="2:3">
      <c r="B574" s="34" t="s">
        <v>796</v>
      </c>
      <c r="C574">
        <f t="shared" si="8"/>
        <v>6</v>
      </c>
    </row>
    <row r="575" spans="2:3">
      <c r="B575" s="34" t="s">
        <v>797</v>
      </c>
      <c r="C575">
        <f t="shared" si="8"/>
        <v>2</v>
      </c>
    </row>
    <row r="576" spans="2:3">
      <c r="B576" s="34" t="s">
        <v>685</v>
      </c>
      <c r="C576">
        <f t="shared" si="8"/>
        <v>9</v>
      </c>
    </row>
    <row r="577" spans="2:3">
      <c r="B577" s="34" t="s">
        <v>704</v>
      </c>
      <c r="C577">
        <f t="shared" si="8"/>
        <v>1</v>
      </c>
    </row>
    <row r="578" spans="2:3">
      <c r="B578" s="34" t="s">
        <v>603</v>
      </c>
      <c r="C578">
        <f t="shared" si="8"/>
        <v>6</v>
      </c>
    </row>
    <row r="579" spans="2:3">
      <c r="B579" s="34" t="s">
        <v>591</v>
      </c>
      <c r="C579">
        <f t="shared" si="8"/>
        <v>9</v>
      </c>
    </row>
    <row r="580" spans="2:3">
      <c r="B580" s="34" t="s">
        <v>589</v>
      </c>
      <c r="C580">
        <f t="shared" si="8"/>
        <v>5</v>
      </c>
    </row>
    <row r="581" spans="2:3">
      <c r="B581" s="34" t="s">
        <v>633</v>
      </c>
      <c r="C581">
        <f t="shared" si="8"/>
        <v>4</v>
      </c>
    </row>
    <row r="582" spans="2:3">
      <c r="B582" s="34" t="s">
        <v>710</v>
      </c>
      <c r="C582">
        <f t="shared" si="8"/>
        <v>6</v>
      </c>
    </row>
    <row r="583" spans="2:3">
      <c r="B583" s="34" t="s">
        <v>640</v>
      </c>
      <c r="C583">
        <f t="shared" si="8"/>
        <v>8</v>
      </c>
    </row>
    <row r="584" spans="2:3">
      <c r="B584" s="34" t="s">
        <v>794</v>
      </c>
      <c r="C584">
        <f t="shared" si="8"/>
        <v>8</v>
      </c>
    </row>
    <row r="585" spans="2:3">
      <c r="B585" s="34" t="s">
        <v>672</v>
      </c>
      <c r="C585">
        <f t="shared" si="8"/>
        <v>1</v>
      </c>
    </row>
    <row r="586" spans="2:3">
      <c r="B586" s="34" t="s">
        <v>798</v>
      </c>
      <c r="C586">
        <f t="shared" ref="C586:C649" si="9">IF(LEN(B586)=6,MID(B586,3,1)*1,IF(LEN(B586)=7,MID(B586,3,2)*1,IF(LEN(B586)=8,MID(B586,3,3)*1,MID(B586,3,4)*1)))</f>
        <v>8</v>
      </c>
    </row>
    <row r="587" spans="2:3">
      <c r="B587" s="34" t="s">
        <v>685</v>
      </c>
      <c r="C587">
        <f t="shared" si="9"/>
        <v>9</v>
      </c>
    </row>
    <row r="588" spans="2:3">
      <c r="B588" s="34" t="s">
        <v>727</v>
      </c>
      <c r="C588">
        <f t="shared" si="9"/>
        <v>3</v>
      </c>
    </row>
    <row r="589" spans="2:3">
      <c r="B589" s="34" t="s">
        <v>783</v>
      </c>
      <c r="C589">
        <f t="shared" si="9"/>
        <v>5</v>
      </c>
    </row>
    <row r="590" spans="2:3">
      <c r="B590" s="34" t="s">
        <v>621</v>
      </c>
      <c r="C590">
        <f t="shared" si="9"/>
        <v>8</v>
      </c>
    </row>
    <row r="591" spans="2:3">
      <c r="B591" s="34" t="s">
        <v>794</v>
      </c>
      <c r="C591">
        <f t="shared" si="9"/>
        <v>8</v>
      </c>
    </row>
    <row r="592" spans="2:3">
      <c r="B592" s="34" t="s">
        <v>683</v>
      </c>
      <c r="C592">
        <f t="shared" si="9"/>
        <v>1</v>
      </c>
    </row>
    <row r="593" spans="2:3">
      <c r="B593" s="34" t="s">
        <v>799</v>
      </c>
      <c r="C593">
        <f t="shared" si="9"/>
        <v>66</v>
      </c>
    </row>
    <row r="594" spans="2:3">
      <c r="B594" s="34" t="s">
        <v>607</v>
      </c>
      <c r="C594">
        <f t="shared" si="9"/>
        <v>8</v>
      </c>
    </row>
    <row r="595" spans="2:3">
      <c r="B595" s="34" t="s">
        <v>800</v>
      </c>
      <c r="C595">
        <f t="shared" si="9"/>
        <v>10</v>
      </c>
    </row>
    <row r="596" spans="2:3">
      <c r="B596" s="34" t="s">
        <v>801</v>
      </c>
      <c r="C596">
        <f t="shared" si="9"/>
        <v>26</v>
      </c>
    </row>
    <row r="597" spans="2:3">
      <c r="B597" s="34" t="s">
        <v>802</v>
      </c>
      <c r="C597">
        <f t="shared" si="9"/>
        <v>56</v>
      </c>
    </row>
    <row r="598" spans="2:3">
      <c r="B598" s="34" t="s">
        <v>803</v>
      </c>
      <c r="C598">
        <f t="shared" si="9"/>
        <v>32</v>
      </c>
    </row>
    <row r="599" spans="2:3">
      <c r="B599" s="34" t="s">
        <v>804</v>
      </c>
      <c r="C599">
        <f t="shared" si="9"/>
        <v>79</v>
      </c>
    </row>
    <row r="600" spans="2:3">
      <c r="B600" s="34" t="s">
        <v>805</v>
      </c>
      <c r="C600">
        <f t="shared" si="9"/>
        <v>85</v>
      </c>
    </row>
    <row r="601" spans="2:3">
      <c r="B601" s="34" t="s">
        <v>806</v>
      </c>
      <c r="C601">
        <f t="shared" si="9"/>
        <v>50</v>
      </c>
    </row>
    <row r="602" spans="2:3">
      <c r="B602" s="34" t="s">
        <v>608</v>
      </c>
      <c r="C602">
        <f t="shared" si="9"/>
        <v>3</v>
      </c>
    </row>
    <row r="603" spans="2:3">
      <c r="B603" s="34" t="s">
        <v>807</v>
      </c>
      <c r="C603">
        <f t="shared" si="9"/>
        <v>57</v>
      </c>
    </row>
    <row r="604" spans="2:3">
      <c r="B604" s="34" t="s">
        <v>808</v>
      </c>
      <c r="C604">
        <f t="shared" si="9"/>
        <v>12</v>
      </c>
    </row>
    <row r="605" spans="2:3">
      <c r="B605" s="34" t="s">
        <v>809</v>
      </c>
      <c r="C605">
        <f t="shared" si="9"/>
        <v>54</v>
      </c>
    </row>
    <row r="606" spans="2:3">
      <c r="B606" s="34" t="s">
        <v>810</v>
      </c>
      <c r="C606">
        <f t="shared" si="9"/>
        <v>13</v>
      </c>
    </row>
    <row r="607" spans="2:3">
      <c r="B607" s="34" t="s">
        <v>811</v>
      </c>
      <c r="C607">
        <f t="shared" si="9"/>
        <v>90</v>
      </c>
    </row>
    <row r="608" spans="2:3">
      <c r="B608" s="34" t="s">
        <v>812</v>
      </c>
      <c r="C608">
        <f t="shared" si="9"/>
        <v>38</v>
      </c>
    </row>
    <row r="609" spans="2:3">
      <c r="B609" s="34" t="s">
        <v>813</v>
      </c>
      <c r="C609">
        <f t="shared" si="9"/>
        <v>30</v>
      </c>
    </row>
    <row r="610" spans="2:3">
      <c r="B610" s="34" t="s">
        <v>814</v>
      </c>
      <c r="C610">
        <f t="shared" si="9"/>
        <v>25</v>
      </c>
    </row>
    <row r="611" spans="2:3">
      <c r="B611" s="34" t="s">
        <v>815</v>
      </c>
      <c r="C611">
        <f t="shared" si="9"/>
        <v>83</v>
      </c>
    </row>
    <row r="612" spans="2:3">
      <c r="B612" s="34" t="s">
        <v>816</v>
      </c>
      <c r="C612">
        <f t="shared" si="9"/>
        <v>97</v>
      </c>
    </row>
    <row r="613" spans="2:3">
      <c r="B613" s="34" t="s">
        <v>817</v>
      </c>
      <c r="C613">
        <f t="shared" si="9"/>
        <v>22</v>
      </c>
    </row>
    <row r="614" spans="2:3">
      <c r="B614" s="34" t="s">
        <v>818</v>
      </c>
      <c r="C614">
        <f t="shared" si="9"/>
        <v>52</v>
      </c>
    </row>
    <row r="615" spans="2:3">
      <c r="B615" s="34" t="s">
        <v>819</v>
      </c>
      <c r="C615">
        <f t="shared" si="9"/>
        <v>20</v>
      </c>
    </row>
    <row r="616" spans="2:3">
      <c r="B616" s="34" t="s">
        <v>820</v>
      </c>
      <c r="C616">
        <f t="shared" si="9"/>
        <v>33</v>
      </c>
    </row>
    <row r="617" spans="2:3">
      <c r="B617" s="34" t="s">
        <v>821</v>
      </c>
      <c r="C617">
        <f t="shared" si="9"/>
        <v>26</v>
      </c>
    </row>
    <row r="618" spans="2:3">
      <c r="B618" s="34" t="s">
        <v>822</v>
      </c>
      <c r="C618">
        <f t="shared" si="9"/>
        <v>14</v>
      </c>
    </row>
    <row r="619" spans="2:3">
      <c r="B619" s="34" t="s">
        <v>823</v>
      </c>
      <c r="C619">
        <f t="shared" si="9"/>
        <v>57</v>
      </c>
    </row>
    <row r="620" spans="2:3">
      <c r="B620" s="34" t="s">
        <v>824</v>
      </c>
      <c r="C620">
        <f t="shared" si="9"/>
        <v>96</v>
      </c>
    </row>
    <row r="621" spans="2:3">
      <c r="B621" s="34" t="s">
        <v>812</v>
      </c>
      <c r="C621">
        <f t="shared" si="9"/>
        <v>38</v>
      </c>
    </row>
    <row r="622" spans="2:3">
      <c r="B622" s="34" t="s">
        <v>825</v>
      </c>
      <c r="C622">
        <f t="shared" si="9"/>
        <v>48</v>
      </c>
    </row>
    <row r="623" spans="2:3">
      <c r="B623" s="34" t="s">
        <v>826</v>
      </c>
      <c r="C623">
        <f t="shared" si="9"/>
        <v>39</v>
      </c>
    </row>
    <row r="624" spans="2:3">
      <c r="B624" s="34" t="s">
        <v>827</v>
      </c>
      <c r="C624">
        <f t="shared" si="9"/>
        <v>16</v>
      </c>
    </row>
    <row r="625" spans="2:3">
      <c r="B625" s="34" t="s">
        <v>828</v>
      </c>
      <c r="C625">
        <f t="shared" si="9"/>
        <v>14</v>
      </c>
    </row>
    <row r="626" spans="2:3">
      <c r="B626" s="34" t="s">
        <v>829</v>
      </c>
      <c r="C626">
        <f t="shared" si="9"/>
        <v>40</v>
      </c>
    </row>
    <row r="627" spans="2:3">
      <c r="B627" s="34" t="s">
        <v>830</v>
      </c>
      <c r="C627">
        <f t="shared" si="9"/>
        <v>69</v>
      </c>
    </row>
    <row r="628" spans="2:3">
      <c r="B628" s="34" t="s">
        <v>831</v>
      </c>
      <c r="C628">
        <f t="shared" si="9"/>
        <v>81</v>
      </c>
    </row>
    <row r="629" spans="2:3">
      <c r="B629" s="34" t="s">
        <v>832</v>
      </c>
      <c r="C629">
        <f t="shared" si="9"/>
        <v>19</v>
      </c>
    </row>
    <row r="630" spans="2:3">
      <c r="B630" s="34" t="s">
        <v>833</v>
      </c>
      <c r="C630">
        <f t="shared" si="9"/>
        <v>74</v>
      </c>
    </row>
    <row r="631" spans="2:3">
      <c r="B631" s="34" t="s">
        <v>834</v>
      </c>
      <c r="C631">
        <f t="shared" si="9"/>
        <v>81</v>
      </c>
    </row>
    <row r="632" spans="2:3">
      <c r="B632" s="34" t="s">
        <v>835</v>
      </c>
      <c r="C632">
        <f t="shared" si="9"/>
        <v>12</v>
      </c>
    </row>
    <row r="633" spans="2:3">
      <c r="B633" s="34" t="s">
        <v>836</v>
      </c>
      <c r="C633">
        <f t="shared" si="9"/>
        <v>61</v>
      </c>
    </row>
    <row r="634" spans="2:3">
      <c r="B634" s="34" t="s">
        <v>837</v>
      </c>
      <c r="C634">
        <f t="shared" si="9"/>
        <v>33</v>
      </c>
    </row>
    <row r="635" spans="2:3">
      <c r="B635" s="34" t="s">
        <v>838</v>
      </c>
      <c r="C635">
        <f t="shared" si="9"/>
        <v>1</v>
      </c>
    </row>
    <row r="636" spans="2:3">
      <c r="B636" s="34" t="s">
        <v>839</v>
      </c>
      <c r="C636">
        <f t="shared" si="9"/>
        <v>40</v>
      </c>
    </row>
    <row r="637" spans="2:3">
      <c r="B637" s="34" t="s">
        <v>840</v>
      </c>
      <c r="C637">
        <f t="shared" si="9"/>
        <v>82</v>
      </c>
    </row>
    <row r="638" spans="2:3">
      <c r="B638" s="34" t="s">
        <v>841</v>
      </c>
      <c r="C638">
        <f t="shared" si="9"/>
        <v>19</v>
      </c>
    </row>
    <row r="639" spans="2:3">
      <c r="B639" s="34" t="s">
        <v>842</v>
      </c>
      <c r="C639">
        <f t="shared" si="9"/>
        <v>20</v>
      </c>
    </row>
    <row r="640" spans="2:3">
      <c r="B640" s="34" t="s">
        <v>843</v>
      </c>
      <c r="C640">
        <f t="shared" si="9"/>
        <v>27</v>
      </c>
    </row>
    <row r="641" spans="2:3">
      <c r="B641" s="34" t="s">
        <v>844</v>
      </c>
      <c r="C641">
        <f t="shared" si="9"/>
        <v>7</v>
      </c>
    </row>
    <row r="642" spans="2:3">
      <c r="B642" s="34" t="s">
        <v>845</v>
      </c>
      <c r="C642">
        <f t="shared" si="9"/>
        <v>27</v>
      </c>
    </row>
    <row r="643" spans="2:3">
      <c r="B643" s="34" t="s">
        <v>846</v>
      </c>
      <c r="C643">
        <f t="shared" si="9"/>
        <v>75</v>
      </c>
    </row>
    <row r="644" spans="2:3">
      <c r="B644" s="34" t="s">
        <v>667</v>
      </c>
      <c r="C644">
        <f t="shared" si="9"/>
        <v>5</v>
      </c>
    </row>
    <row r="645" spans="2:3">
      <c r="B645" s="34" t="s">
        <v>847</v>
      </c>
      <c r="C645">
        <f t="shared" si="9"/>
        <v>88</v>
      </c>
    </row>
    <row r="646" spans="2:3">
      <c r="B646" s="34" t="s">
        <v>848</v>
      </c>
      <c r="C646">
        <f t="shared" si="9"/>
        <v>97</v>
      </c>
    </row>
    <row r="647" spans="2:3">
      <c r="B647" s="34" t="s">
        <v>849</v>
      </c>
      <c r="C647">
        <f t="shared" si="9"/>
        <v>23</v>
      </c>
    </row>
    <row r="648" spans="2:3">
      <c r="B648" s="34" t="s">
        <v>850</v>
      </c>
      <c r="C648">
        <f t="shared" si="9"/>
        <v>78</v>
      </c>
    </row>
    <row r="649" spans="2:3">
      <c r="B649" s="34" t="s">
        <v>851</v>
      </c>
      <c r="C649">
        <f t="shared" si="9"/>
        <v>40</v>
      </c>
    </row>
    <row r="650" spans="2:3">
      <c r="B650" s="34" t="s">
        <v>852</v>
      </c>
      <c r="C650">
        <f t="shared" ref="C650:C713" si="10">IF(LEN(B650)=6,MID(B650,3,1)*1,IF(LEN(B650)=7,MID(B650,3,2)*1,IF(LEN(B650)=8,MID(B650,3,3)*1,MID(B650,3,4)*1)))</f>
        <v>56</v>
      </c>
    </row>
    <row r="651" spans="2:3">
      <c r="B651" s="34" t="s">
        <v>853</v>
      </c>
      <c r="C651">
        <f t="shared" si="10"/>
        <v>19</v>
      </c>
    </row>
    <row r="652" spans="2:3">
      <c r="B652" s="34" t="s">
        <v>703</v>
      </c>
      <c r="C652">
        <f t="shared" si="10"/>
        <v>6</v>
      </c>
    </row>
    <row r="653" spans="2:3">
      <c r="B653" s="34" t="s">
        <v>854</v>
      </c>
      <c r="C653">
        <f t="shared" si="10"/>
        <v>26</v>
      </c>
    </row>
    <row r="654" spans="2:3">
      <c r="B654" s="34" t="s">
        <v>855</v>
      </c>
      <c r="C654">
        <f t="shared" si="10"/>
        <v>87</v>
      </c>
    </row>
    <row r="655" spans="2:3">
      <c r="B655" s="34" t="s">
        <v>856</v>
      </c>
      <c r="C655">
        <f t="shared" si="10"/>
        <v>39</v>
      </c>
    </row>
    <row r="656" spans="2:3">
      <c r="B656" s="34" t="s">
        <v>857</v>
      </c>
      <c r="C656">
        <f t="shared" si="10"/>
        <v>23</v>
      </c>
    </row>
    <row r="657" spans="2:3">
      <c r="B657" s="34" t="s">
        <v>858</v>
      </c>
      <c r="C657">
        <f t="shared" si="10"/>
        <v>20</v>
      </c>
    </row>
    <row r="658" spans="2:3">
      <c r="B658" s="34" t="s">
        <v>658</v>
      </c>
      <c r="C658">
        <f t="shared" si="10"/>
        <v>7</v>
      </c>
    </row>
    <row r="659" spans="2:3">
      <c r="B659" s="34" t="s">
        <v>859</v>
      </c>
      <c r="C659">
        <f t="shared" si="10"/>
        <v>21</v>
      </c>
    </row>
    <row r="660" spans="2:3">
      <c r="B660" s="34" t="s">
        <v>860</v>
      </c>
      <c r="C660">
        <f t="shared" si="10"/>
        <v>58</v>
      </c>
    </row>
    <row r="661" spans="2:3">
      <c r="B661" s="34" t="s">
        <v>861</v>
      </c>
      <c r="C661">
        <f t="shared" si="10"/>
        <v>30</v>
      </c>
    </row>
    <row r="662" spans="2:3">
      <c r="B662" s="34" t="s">
        <v>862</v>
      </c>
      <c r="C662">
        <f t="shared" si="10"/>
        <v>63</v>
      </c>
    </row>
    <row r="663" spans="2:3">
      <c r="B663" s="34" t="s">
        <v>847</v>
      </c>
      <c r="C663">
        <f t="shared" si="10"/>
        <v>88</v>
      </c>
    </row>
    <row r="664" spans="2:3">
      <c r="B664" s="34" t="s">
        <v>863</v>
      </c>
      <c r="C664">
        <f t="shared" si="10"/>
        <v>2</v>
      </c>
    </row>
    <row r="665" spans="2:3">
      <c r="B665" s="34" t="s">
        <v>864</v>
      </c>
      <c r="C665">
        <f t="shared" si="10"/>
        <v>76</v>
      </c>
    </row>
    <row r="666" spans="2:3">
      <c r="B666" s="34" t="s">
        <v>865</v>
      </c>
      <c r="C666">
        <f t="shared" si="10"/>
        <v>11</v>
      </c>
    </row>
    <row r="667" spans="2:3">
      <c r="B667" s="34" t="s">
        <v>866</v>
      </c>
      <c r="C667">
        <f t="shared" si="10"/>
        <v>82</v>
      </c>
    </row>
    <row r="668" spans="2:3">
      <c r="B668" s="34" t="s">
        <v>867</v>
      </c>
      <c r="C668">
        <f t="shared" si="10"/>
        <v>45</v>
      </c>
    </row>
    <row r="669" spans="2:3">
      <c r="B669" s="34" t="s">
        <v>868</v>
      </c>
      <c r="C669">
        <f t="shared" si="10"/>
        <v>93</v>
      </c>
    </row>
    <row r="670" spans="2:3">
      <c r="B670" s="34" t="s">
        <v>830</v>
      </c>
      <c r="C670">
        <f t="shared" si="10"/>
        <v>69</v>
      </c>
    </row>
    <row r="671" spans="2:3">
      <c r="B671" s="34" t="s">
        <v>869</v>
      </c>
      <c r="C671">
        <f t="shared" si="10"/>
        <v>27</v>
      </c>
    </row>
    <row r="672" spans="2:3">
      <c r="B672" s="34" t="s">
        <v>870</v>
      </c>
      <c r="C672">
        <f t="shared" si="10"/>
        <v>98</v>
      </c>
    </row>
    <row r="673" spans="2:3">
      <c r="B673" s="34" t="s">
        <v>871</v>
      </c>
      <c r="C673">
        <f t="shared" si="10"/>
        <v>92</v>
      </c>
    </row>
    <row r="674" spans="2:3">
      <c r="B674" s="34" t="s">
        <v>872</v>
      </c>
      <c r="C674">
        <f t="shared" si="10"/>
        <v>63</v>
      </c>
    </row>
    <row r="675" spans="2:3">
      <c r="B675" s="34" t="s">
        <v>873</v>
      </c>
      <c r="C675">
        <f t="shared" si="10"/>
        <v>28</v>
      </c>
    </row>
    <row r="676" spans="2:3">
      <c r="B676" s="34" t="s">
        <v>874</v>
      </c>
      <c r="C676">
        <f t="shared" si="10"/>
        <v>92</v>
      </c>
    </row>
    <row r="677" spans="2:3">
      <c r="B677" s="34" t="s">
        <v>875</v>
      </c>
      <c r="C677">
        <f t="shared" si="10"/>
        <v>87</v>
      </c>
    </row>
    <row r="678" spans="2:3">
      <c r="B678" s="34" t="s">
        <v>876</v>
      </c>
      <c r="C678">
        <f t="shared" si="10"/>
        <v>73</v>
      </c>
    </row>
    <row r="679" spans="2:3">
      <c r="B679" s="34" t="s">
        <v>877</v>
      </c>
      <c r="C679">
        <f t="shared" si="10"/>
        <v>37</v>
      </c>
    </row>
    <row r="680" spans="2:3">
      <c r="B680" s="34" t="s">
        <v>878</v>
      </c>
      <c r="C680">
        <f t="shared" si="10"/>
        <v>40</v>
      </c>
    </row>
    <row r="681" spans="2:3">
      <c r="B681" s="34" t="s">
        <v>879</v>
      </c>
      <c r="C681">
        <f t="shared" si="10"/>
        <v>10</v>
      </c>
    </row>
    <row r="682" spans="2:3">
      <c r="B682" s="34" t="s">
        <v>880</v>
      </c>
      <c r="C682">
        <f t="shared" si="10"/>
        <v>38</v>
      </c>
    </row>
    <row r="683" spans="2:3">
      <c r="B683" s="34" t="s">
        <v>881</v>
      </c>
      <c r="C683">
        <f t="shared" si="10"/>
        <v>17</v>
      </c>
    </row>
    <row r="684" spans="2:3">
      <c r="B684" s="34" t="s">
        <v>882</v>
      </c>
      <c r="C684">
        <f t="shared" si="10"/>
        <v>56</v>
      </c>
    </row>
    <row r="685" spans="2:3">
      <c r="B685" s="34" t="s">
        <v>883</v>
      </c>
      <c r="C685">
        <f t="shared" si="10"/>
        <v>61</v>
      </c>
    </row>
    <row r="686" spans="2:3">
      <c r="B686" s="34" t="s">
        <v>884</v>
      </c>
      <c r="C686">
        <f t="shared" si="10"/>
        <v>47</v>
      </c>
    </row>
    <row r="687" spans="2:3">
      <c r="B687" s="34" t="s">
        <v>885</v>
      </c>
      <c r="C687">
        <f t="shared" si="10"/>
        <v>75</v>
      </c>
    </row>
    <row r="688" spans="2:3">
      <c r="B688" s="34" t="s">
        <v>886</v>
      </c>
      <c r="C688">
        <f t="shared" si="10"/>
        <v>60</v>
      </c>
    </row>
    <row r="689" spans="2:3">
      <c r="B689" s="34" t="s">
        <v>887</v>
      </c>
      <c r="C689">
        <f t="shared" si="10"/>
        <v>48</v>
      </c>
    </row>
    <row r="690" spans="2:3">
      <c r="B690" s="34" t="s">
        <v>888</v>
      </c>
      <c r="C690">
        <f t="shared" si="10"/>
        <v>37</v>
      </c>
    </row>
    <row r="691" spans="2:3">
      <c r="B691" s="34" t="s">
        <v>889</v>
      </c>
      <c r="C691">
        <f t="shared" si="10"/>
        <v>23</v>
      </c>
    </row>
    <row r="692" spans="2:3">
      <c r="B692" s="34" t="s">
        <v>890</v>
      </c>
      <c r="C692">
        <f t="shared" si="10"/>
        <v>26</v>
      </c>
    </row>
    <row r="693" spans="2:3">
      <c r="B693" s="34" t="s">
        <v>891</v>
      </c>
      <c r="C693">
        <f t="shared" si="10"/>
        <v>61</v>
      </c>
    </row>
    <row r="694" spans="2:3">
      <c r="B694" s="34" t="s">
        <v>892</v>
      </c>
      <c r="C694">
        <f t="shared" si="10"/>
        <v>22</v>
      </c>
    </row>
    <row r="695" spans="2:3">
      <c r="B695" s="34" t="s">
        <v>893</v>
      </c>
      <c r="C695">
        <f t="shared" si="10"/>
        <v>85</v>
      </c>
    </row>
    <row r="696" spans="2:3">
      <c r="B696" s="34" t="s">
        <v>894</v>
      </c>
      <c r="C696">
        <f t="shared" si="10"/>
        <v>82</v>
      </c>
    </row>
    <row r="697" spans="2:3">
      <c r="B697" s="34" t="s">
        <v>768</v>
      </c>
      <c r="C697">
        <f t="shared" si="10"/>
        <v>4</v>
      </c>
    </row>
    <row r="698" spans="2:3">
      <c r="B698" s="34" t="s">
        <v>895</v>
      </c>
      <c r="C698">
        <f t="shared" si="10"/>
        <v>49</v>
      </c>
    </row>
    <row r="699" spans="2:3">
      <c r="B699" s="34" t="s">
        <v>896</v>
      </c>
      <c r="C699">
        <f t="shared" si="10"/>
        <v>76</v>
      </c>
    </row>
    <row r="700" spans="2:3">
      <c r="B700" s="34" t="s">
        <v>897</v>
      </c>
      <c r="C700">
        <f t="shared" si="10"/>
        <v>20</v>
      </c>
    </row>
    <row r="701" spans="2:3">
      <c r="B701" s="34" t="s">
        <v>898</v>
      </c>
      <c r="C701">
        <f t="shared" si="10"/>
        <v>52</v>
      </c>
    </row>
    <row r="702" spans="2:3">
      <c r="B702" s="34" t="s">
        <v>899</v>
      </c>
      <c r="C702">
        <f t="shared" si="10"/>
        <v>67</v>
      </c>
    </row>
    <row r="703" spans="2:3">
      <c r="B703" s="34" t="s">
        <v>759</v>
      </c>
      <c r="C703">
        <f t="shared" si="10"/>
        <v>9</v>
      </c>
    </row>
    <row r="704" spans="2:3">
      <c r="B704" s="34" t="s">
        <v>900</v>
      </c>
      <c r="C704">
        <f t="shared" si="10"/>
        <v>29</v>
      </c>
    </row>
    <row r="705" spans="2:3">
      <c r="B705" s="34" t="s">
        <v>901</v>
      </c>
      <c r="C705">
        <f t="shared" si="10"/>
        <v>36</v>
      </c>
    </row>
    <row r="706" spans="2:3">
      <c r="B706" s="34" t="s">
        <v>902</v>
      </c>
      <c r="C706">
        <f t="shared" si="10"/>
        <v>12</v>
      </c>
    </row>
    <row r="707" spans="2:3">
      <c r="B707" s="34" t="s">
        <v>903</v>
      </c>
      <c r="C707">
        <f t="shared" si="10"/>
        <v>74</v>
      </c>
    </row>
    <row r="708" spans="2:3">
      <c r="B708" s="34" t="s">
        <v>904</v>
      </c>
      <c r="C708">
        <f t="shared" si="10"/>
        <v>59</v>
      </c>
    </row>
    <row r="709" spans="2:3">
      <c r="B709" s="34" t="s">
        <v>905</v>
      </c>
      <c r="C709">
        <f t="shared" si="10"/>
        <v>54</v>
      </c>
    </row>
    <row r="710" spans="2:3">
      <c r="B710" s="34" t="s">
        <v>906</v>
      </c>
      <c r="C710">
        <f t="shared" si="10"/>
        <v>29</v>
      </c>
    </row>
    <row r="711" spans="2:3">
      <c r="B711" s="34" t="s">
        <v>907</v>
      </c>
      <c r="C711">
        <f t="shared" si="10"/>
        <v>83</v>
      </c>
    </row>
    <row r="712" spans="2:3">
      <c r="B712" s="34" t="s">
        <v>908</v>
      </c>
      <c r="C712">
        <f t="shared" si="10"/>
        <v>66</v>
      </c>
    </row>
    <row r="713" spans="2:3">
      <c r="B713" s="34" t="s">
        <v>909</v>
      </c>
      <c r="C713">
        <f t="shared" si="10"/>
        <v>98</v>
      </c>
    </row>
    <row r="714" spans="2:3">
      <c r="B714" s="34" t="s">
        <v>910</v>
      </c>
      <c r="C714">
        <f t="shared" ref="C714:C777" si="11">IF(LEN(B714)=6,MID(B714,3,1)*1,IF(LEN(B714)=7,MID(B714,3,2)*1,IF(LEN(B714)=8,MID(B714,3,3)*1,MID(B714,3,4)*1)))</f>
        <v>89</v>
      </c>
    </row>
    <row r="715" spans="2:3">
      <c r="B715" s="34" t="s">
        <v>911</v>
      </c>
      <c r="C715">
        <f t="shared" si="11"/>
        <v>58</v>
      </c>
    </row>
    <row r="716" spans="2:3">
      <c r="B716" s="34" t="s">
        <v>644</v>
      </c>
      <c r="C716">
        <f t="shared" si="11"/>
        <v>5</v>
      </c>
    </row>
    <row r="717" spans="2:3">
      <c r="B717" s="34" t="s">
        <v>912</v>
      </c>
      <c r="C717">
        <f t="shared" si="11"/>
        <v>66</v>
      </c>
    </row>
    <row r="718" spans="2:3">
      <c r="B718" s="34" t="s">
        <v>913</v>
      </c>
      <c r="C718">
        <f t="shared" si="11"/>
        <v>82</v>
      </c>
    </row>
    <row r="719" spans="2:3">
      <c r="B719" s="34" t="s">
        <v>914</v>
      </c>
      <c r="C719">
        <f t="shared" si="11"/>
        <v>66</v>
      </c>
    </row>
    <row r="720" spans="2:3">
      <c r="B720" s="34" t="s">
        <v>915</v>
      </c>
      <c r="C720">
        <f t="shared" si="11"/>
        <v>79</v>
      </c>
    </row>
    <row r="721" spans="2:3">
      <c r="B721" s="34" t="s">
        <v>916</v>
      </c>
      <c r="C721">
        <f t="shared" si="11"/>
        <v>85</v>
      </c>
    </row>
    <row r="722" spans="2:3">
      <c r="B722" s="34" t="s">
        <v>917</v>
      </c>
      <c r="C722">
        <f t="shared" si="11"/>
        <v>99</v>
      </c>
    </row>
    <row r="723" spans="2:3">
      <c r="B723" s="34" t="s">
        <v>918</v>
      </c>
      <c r="C723">
        <f t="shared" si="11"/>
        <v>14</v>
      </c>
    </row>
    <row r="724" spans="2:3">
      <c r="B724" s="34" t="s">
        <v>919</v>
      </c>
      <c r="C724">
        <f t="shared" si="11"/>
        <v>77</v>
      </c>
    </row>
    <row r="725" spans="2:3">
      <c r="B725" s="34" t="s">
        <v>920</v>
      </c>
      <c r="C725">
        <f t="shared" si="11"/>
        <v>46</v>
      </c>
    </row>
    <row r="726" spans="2:3">
      <c r="B726" s="34" t="s">
        <v>921</v>
      </c>
      <c r="C726">
        <f t="shared" si="11"/>
        <v>37</v>
      </c>
    </row>
    <row r="727" spans="2:3">
      <c r="B727" s="34" t="s">
        <v>922</v>
      </c>
      <c r="C727">
        <f t="shared" si="11"/>
        <v>22</v>
      </c>
    </row>
    <row r="728" spans="2:3">
      <c r="B728" s="34" t="s">
        <v>923</v>
      </c>
      <c r="C728">
        <f t="shared" si="11"/>
        <v>66</v>
      </c>
    </row>
    <row r="729" spans="2:3">
      <c r="B729" s="34" t="s">
        <v>924</v>
      </c>
      <c r="C729">
        <f t="shared" si="11"/>
        <v>99</v>
      </c>
    </row>
    <row r="730" spans="2:3">
      <c r="B730" s="34" t="s">
        <v>925</v>
      </c>
      <c r="C730">
        <f t="shared" si="11"/>
        <v>96</v>
      </c>
    </row>
    <row r="731" spans="2:3">
      <c r="B731" s="34" t="s">
        <v>926</v>
      </c>
      <c r="C731">
        <f t="shared" si="11"/>
        <v>43</v>
      </c>
    </row>
    <row r="732" spans="2:3">
      <c r="B732" s="34" t="s">
        <v>927</v>
      </c>
      <c r="C732">
        <f t="shared" si="11"/>
        <v>64</v>
      </c>
    </row>
    <row r="733" spans="2:3">
      <c r="B733" s="34" t="s">
        <v>801</v>
      </c>
      <c r="C733">
        <f t="shared" si="11"/>
        <v>26</v>
      </c>
    </row>
    <row r="734" spans="2:3">
      <c r="B734" s="34" t="s">
        <v>928</v>
      </c>
      <c r="C734">
        <f t="shared" si="11"/>
        <v>29</v>
      </c>
    </row>
    <row r="735" spans="2:3">
      <c r="B735" s="34" t="s">
        <v>929</v>
      </c>
      <c r="C735">
        <f t="shared" si="11"/>
        <v>81</v>
      </c>
    </row>
    <row r="736" spans="2:3">
      <c r="B736" s="34" t="s">
        <v>930</v>
      </c>
      <c r="C736">
        <f t="shared" si="11"/>
        <v>98</v>
      </c>
    </row>
    <row r="737" spans="2:3">
      <c r="B737" s="34" t="s">
        <v>931</v>
      </c>
      <c r="C737">
        <f t="shared" si="11"/>
        <v>43</v>
      </c>
    </row>
    <row r="738" spans="2:3">
      <c r="B738" s="34" t="s">
        <v>932</v>
      </c>
      <c r="C738">
        <f t="shared" si="11"/>
        <v>88</v>
      </c>
    </row>
    <row r="739" spans="2:3">
      <c r="B739" s="34" t="s">
        <v>933</v>
      </c>
      <c r="C739">
        <f t="shared" si="11"/>
        <v>78</v>
      </c>
    </row>
    <row r="740" spans="2:3">
      <c r="B740" s="34" t="s">
        <v>679</v>
      </c>
      <c r="C740">
        <f t="shared" si="11"/>
        <v>5</v>
      </c>
    </row>
    <row r="741" spans="2:3">
      <c r="B741" s="34" t="s">
        <v>934</v>
      </c>
      <c r="C741">
        <f t="shared" si="11"/>
        <v>96</v>
      </c>
    </row>
    <row r="742" spans="2:3">
      <c r="B742" s="34" t="s">
        <v>935</v>
      </c>
      <c r="C742">
        <f t="shared" si="11"/>
        <v>48</v>
      </c>
    </row>
    <row r="743" spans="2:3">
      <c r="B743" s="34" t="s">
        <v>936</v>
      </c>
      <c r="C743">
        <f t="shared" si="11"/>
        <v>50</v>
      </c>
    </row>
    <row r="744" spans="2:3">
      <c r="B744" s="34" t="s">
        <v>937</v>
      </c>
      <c r="C744">
        <f t="shared" si="11"/>
        <v>61</v>
      </c>
    </row>
    <row r="745" spans="2:3">
      <c r="B745" s="34" t="s">
        <v>938</v>
      </c>
      <c r="C745">
        <f t="shared" si="11"/>
        <v>56</v>
      </c>
    </row>
    <row r="746" spans="2:3">
      <c r="B746" s="34" t="s">
        <v>939</v>
      </c>
      <c r="C746">
        <f t="shared" si="11"/>
        <v>44</v>
      </c>
    </row>
    <row r="747" spans="2:3">
      <c r="B747" s="34" t="s">
        <v>940</v>
      </c>
      <c r="C747">
        <f t="shared" si="11"/>
        <v>49</v>
      </c>
    </row>
    <row r="748" spans="2:3">
      <c r="B748" s="34" t="s">
        <v>725</v>
      </c>
      <c r="C748">
        <f t="shared" si="11"/>
        <v>7</v>
      </c>
    </row>
    <row r="749" spans="2:3">
      <c r="B749" s="34" t="s">
        <v>941</v>
      </c>
      <c r="C749">
        <f t="shared" si="11"/>
        <v>68</v>
      </c>
    </row>
    <row r="750" spans="2:3">
      <c r="B750" s="34" t="s">
        <v>942</v>
      </c>
      <c r="C750">
        <f t="shared" si="11"/>
        <v>13</v>
      </c>
    </row>
    <row r="751" spans="2:3">
      <c r="B751" s="34" t="s">
        <v>943</v>
      </c>
      <c r="C751">
        <f t="shared" si="11"/>
        <v>29</v>
      </c>
    </row>
    <row r="752" spans="2:3">
      <c r="B752" s="34" t="s">
        <v>944</v>
      </c>
      <c r="C752">
        <f t="shared" si="11"/>
        <v>68</v>
      </c>
    </row>
    <row r="753" spans="2:3">
      <c r="B753" s="34" t="s">
        <v>945</v>
      </c>
      <c r="C753">
        <f t="shared" si="11"/>
        <v>43</v>
      </c>
    </row>
    <row r="754" spans="2:3">
      <c r="B754" s="34" t="s">
        <v>946</v>
      </c>
      <c r="C754">
        <f t="shared" si="11"/>
        <v>28</v>
      </c>
    </row>
    <row r="755" spans="2:3">
      <c r="B755" s="34" t="s">
        <v>947</v>
      </c>
      <c r="C755">
        <f t="shared" si="11"/>
        <v>85</v>
      </c>
    </row>
    <row r="756" spans="2:3">
      <c r="B756" s="34" t="s">
        <v>948</v>
      </c>
      <c r="C756">
        <f t="shared" si="11"/>
        <v>45</v>
      </c>
    </row>
    <row r="757" spans="2:3">
      <c r="B757" s="34" t="s">
        <v>890</v>
      </c>
      <c r="C757">
        <f t="shared" si="11"/>
        <v>26</v>
      </c>
    </row>
    <row r="758" spans="2:3">
      <c r="B758" s="34" t="s">
        <v>681</v>
      </c>
      <c r="C758">
        <f t="shared" si="11"/>
        <v>7</v>
      </c>
    </row>
    <row r="759" spans="2:3">
      <c r="B759" s="34" t="s">
        <v>949</v>
      </c>
      <c r="C759">
        <f t="shared" si="11"/>
        <v>23</v>
      </c>
    </row>
    <row r="760" spans="2:3">
      <c r="B760" s="34" t="s">
        <v>950</v>
      </c>
      <c r="C760">
        <f t="shared" si="11"/>
        <v>74</v>
      </c>
    </row>
    <row r="761" spans="2:3">
      <c r="B761" s="34" t="s">
        <v>951</v>
      </c>
      <c r="C761">
        <f t="shared" si="11"/>
        <v>90</v>
      </c>
    </row>
    <row r="762" spans="2:3">
      <c r="B762" s="34" t="s">
        <v>952</v>
      </c>
      <c r="C762">
        <f t="shared" si="11"/>
        <v>45</v>
      </c>
    </row>
    <row r="763" spans="2:3">
      <c r="B763" s="34" t="s">
        <v>953</v>
      </c>
      <c r="C763">
        <f t="shared" si="11"/>
        <v>57</v>
      </c>
    </row>
    <row r="764" spans="2:3">
      <c r="B764" s="34" t="s">
        <v>954</v>
      </c>
      <c r="C764">
        <f t="shared" si="11"/>
        <v>46</v>
      </c>
    </row>
    <row r="765" spans="2:3">
      <c r="B765" s="34" t="s">
        <v>708</v>
      </c>
      <c r="C765">
        <f t="shared" si="11"/>
        <v>1</v>
      </c>
    </row>
    <row r="766" spans="2:3">
      <c r="B766" s="34" t="s">
        <v>955</v>
      </c>
      <c r="C766">
        <f t="shared" si="11"/>
        <v>50</v>
      </c>
    </row>
    <row r="767" spans="2:3">
      <c r="B767" s="34" t="s">
        <v>612</v>
      </c>
      <c r="C767">
        <f t="shared" si="11"/>
        <v>2</v>
      </c>
    </row>
    <row r="768" spans="2:3">
      <c r="B768" s="34" t="s">
        <v>956</v>
      </c>
      <c r="C768">
        <f t="shared" si="11"/>
        <v>90</v>
      </c>
    </row>
    <row r="769" spans="2:3">
      <c r="B769" s="34" t="s">
        <v>957</v>
      </c>
      <c r="C769">
        <f t="shared" si="11"/>
        <v>64</v>
      </c>
    </row>
    <row r="770" spans="2:3">
      <c r="B770" s="34" t="s">
        <v>958</v>
      </c>
      <c r="C770">
        <f t="shared" si="11"/>
        <v>94</v>
      </c>
    </row>
    <row r="771" spans="2:3">
      <c r="B771" s="34" t="s">
        <v>959</v>
      </c>
      <c r="C771">
        <f t="shared" si="11"/>
        <v>88</v>
      </c>
    </row>
    <row r="772" spans="2:3">
      <c r="B772" s="34" t="s">
        <v>960</v>
      </c>
      <c r="C772">
        <f t="shared" si="11"/>
        <v>69</v>
      </c>
    </row>
    <row r="773" spans="2:3">
      <c r="B773" s="34" t="s">
        <v>961</v>
      </c>
      <c r="C773">
        <f t="shared" si="11"/>
        <v>90</v>
      </c>
    </row>
    <row r="774" spans="2:3">
      <c r="B774" s="34" t="s">
        <v>962</v>
      </c>
      <c r="C774">
        <f t="shared" si="11"/>
        <v>28</v>
      </c>
    </row>
    <row r="775" spans="2:3">
      <c r="B775" s="34" t="s">
        <v>963</v>
      </c>
      <c r="C775">
        <f t="shared" si="11"/>
        <v>73</v>
      </c>
    </row>
    <row r="776" spans="2:3">
      <c r="B776" s="34" t="s">
        <v>964</v>
      </c>
      <c r="C776">
        <f t="shared" si="11"/>
        <v>87</v>
      </c>
    </row>
    <row r="777" spans="2:3">
      <c r="B777" s="34" t="s">
        <v>965</v>
      </c>
      <c r="C777">
        <f t="shared" si="11"/>
        <v>42</v>
      </c>
    </row>
    <row r="778" spans="2:3">
      <c r="B778" s="34" t="s">
        <v>754</v>
      </c>
      <c r="C778">
        <f t="shared" ref="C778:C841" si="12">IF(LEN(B778)=6,MID(B778,3,1)*1,IF(LEN(B778)=7,MID(B778,3,2)*1,IF(LEN(B778)=8,MID(B778,3,3)*1,MID(B778,3,4)*1)))</f>
        <v>3</v>
      </c>
    </row>
    <row r="779" spans="2:3">
      <c r="B779" s="34" t="s">
        <v>966</v>
      </c>
      <c r="C779">
        <f t="shared" si="12"/>
        <v>40</v>
      </c>
    </row>
    <row r="780" spans="2:3">
      <c r="B780" s="34" t="s">
        <v>967</v>
      </c>
      <c r="C780">
        <f t="shared" si="12"/>
        <v>13</v>
      </c>
    </row>
    <row r="781" spans="2:3">
      <c r="B781" s="34" t="s">
        <v>968</v>
      </c>
      <c r="C781">
        <f t="shared" si="12"/>
        <v>80</v>
      </c>
    </row>
    <row r="782" spans="2:3">
      <c r="B782" s="34" t="s">
        <v>969</v>
      </c>
      <c r="C782">
        <f t="shared" si="12"/>
        <v>34</v>
      </c>
    </row>
    <row r="783" spans="2:3">
      <c r="B783" s="34" t="s">
        <v>970</v>
      </c>
      <c r="C783">
        <f t="shared" si="12"/>
        <v>77</v>
      </c>
    </row>
    <row r="784" spans="2:3">
      <c r="B784" s="34" t="s">
        <v>971</v>
      </c>
      <c r="C784">
        <f t="shared" si="12"/>
        <v>25</v>
      </c>
    </row>
    <row r="785" spans="2:3">
      <c r="B785" s="34" t="s">
        <v>737</v>
      </c>
      <c r="C785">
        <f t="shared" si="12"/>
        <v>2</v>
      </c>
    </row>
    <row r="786" spans="2:3">
      <c r="B786" s="34" t="s">
        <v>972</v>
      </c>
      <c r="C786">
        <f t="shared" si="12"/>
        <v>66</v>
      </c>
    </row>
    <row r="787" spans="2:3">
      <c r="B787" s="34" t="s">
        <v>973</v>
      </c>
      <c r="C787">
        <f t="shared" si="12"/>
        <v>41</v>
      </c>
    </row>
    <row r="788" spans="2:3">
      <c r="B788" s="34" t="s">
        <v>974</v>
      </c>
      <c r="C788">
        <f t="shared" si="12"/>
        <v>64</v>
      </c>
    </row>
    <row r="789" spans="2:3">
      <c r="B789" s="34" t="s">
        <v>740</v>
      </c>
      <c r="C789">
        <f t="shared" si="12"/>
        <v>8</v>
      </c>
    </row>
    <row r="790" spans="2:3">
      <c r="B790" s="34" t="s">
        <v>975</v>
      </c>
      <c r="C790">
        <f t="shared" si="12"/>
        <v>34</v>
      </c>
    </row>
    <row r="791" spans="2:3">
      <c r="B791" s="34" t="s">
        <v>976</v>
      </c>
      <c r="C791">
        <f t="shared" si="12"/>
        <v>89</v>
      </c>
    </row>
    <row r="792" spans="2:3">
      <c r="B792" s="34" t="s">
        <v>977</v>
      </c>
      <c r="C792">
        <f t="shared" si="12"/>
        <v>57</v>
      </c>
    </row>
    <row r="793" spans="2:3">
      <c r="B793" s="34" t="s">
        <v>978</v>
      </c>
      <c r="C793">
        <f t="shared" si="12"/>
        <v>25</v>
      </c>
    </row>
    <row r="794" spans="2:3">
      <c r="B794" s="34" t="s">
        <v>894</v>
      </c>
      <c r="C794">
        <f t="shared" si="12"/>
        <v>82</v>
      </c>
    </row>
    <row r="795" spans="2:3">
      <c r="B795" s="34" t="s">
        <v>979</v>
      </c>
      <c r="C795">
        <f t="shared" si="12"/>
        <v>63</v>
      </c>
    </row>
    <row r="796" spans="2:3">
      <c r="B796" s="34" t="s">
        <v>980</v>
      </c>
      <c r="C796">
        <f t="shared" si="12"/>
        <v>25</v>
      </c>
    </row>
    <row r="797" spans="2:3">
      <c r="B797" s="34" t="s">
        <v>981</v>
      </c>
      <c r="C797">
        <f t="shared" si="12"/>
        <v>52</v>
      </c>
    </row>
    <row r="798" spans="2:3">
      <c r="B798" s="34" t="s">
        <v>982</v>
      </c>
      <c r="C798">
        <f t="shared" si="12"/>
        <v>24</v>
      </c>
    </row>
    <row r="799" spans="2:3">
      <c r="B799" s="34" t="s">
        <v>983</v>
      </c>
      <c r="C799">
        <f t="shared" si="12"/>
        <v>39</v>
      </c>
    </row>
    <row r="800" spans="2:3">
      <c r="B800" s="34" t="s">
        <v>984</v>
      </c>
      <c r="C800">
        <f t="shared" si="12"/>
        <v>58</v>
      </c>
    </row>
    <row r="801" spans="2:3">
      <c r="B801" s="34" t="s">
        <v>727</v>
      </c>
      <c r="C801">
        <f t="shared" si="12"/>
        <v>3</v>
      </c>
    </row>
    <row r="802" spans="2:3">
      <c r="B802" s="34" t="s">
        <v>985</v>
      </c>
      <c r="C802">
        <f t="shared" si="12"/>
        <v>57</v>
      </c>
    </row>
    <row r="803" spans="2:3">
      <c r="B803" s="34" t="s">
        <v>986</v>
      </c>
      <c r="C803">
        <f t="shared" si="12"/>
        <v>72</v>
      </c>
    </row>
    <row r="804" spans="2:3">
      <c r="B804" s="34" t="s">
        <v>987</v>
      </c>
      <c r="C804">
        <f t="shared" si="12"/>
        <v>40</v>
      </c>
    </row>
    <row r="805" spans="2:3">
      <c r="B805" s="34" t="s">
        <v>882</v>
      </c>
      <c r="C805">
        <f t="shared" si="12"/>
        <v>56</v>
      </c>
    </row>
    <row r="806" spans="2:3">
      <c r="B806" s="34" t="s">
        <v>763</v>
      </c>
      <c r="C806">
        <f t="shared" si="12"/>
        <v>3</v>
      </c>
    </row>
    <row r="807" spans="2:3">
      <c r="B807" s="34" t="s">
        <v>988</v>
      </c>
      <c r="C807">
        <f t="shared" si="12"/>
        <v>45</v>
      </c>
    </row>
    <row r="808" spans="2:3">
      <c r="B808" s="34" t="s">
        <v>989</v>
      </c>
      <c r="C808">
        <f t="shared" si="12"/>
        <v>28</v>
      </c>
    </row>
    <row r="809" spans="2:3">
      <c r="B809" s="34" t="s">
        <v>697</v>
      </c>
      <c r="C809">
        <f t="shared" si="12"/>
        <v>2</v>
      </c>
    </row>
    <row r="810" spans="2:3">
      <c r="B810" s="34" t="s">
        <v>990</v>
      </c>
      <c r="C810">
        <f t="shared" si="12"/>
        <v>90</v>
      </c>
    </row>
    <row r="811" spans="2:3">
      <c r="B811" s="34" t="s">
        <v>991</v>
      </c>
      <c r="C811">
        <f t="shared" si="12"/>
        <v>37</v>
      </c>
    </row>
    <row r="812" spans="2:3">
      <c r="B812" s="34" t="s">
        <v>992</v>
      </c>
      <c r="C812">
        <f t="shared" si="12"/>
        <v>19</v>
      </c>
    </row>
    <row r="813" spans="2:3">
      <c r="B813" s="34" t="s">
        <v>993</v>
      </c>
      <c r="C813">
        <f t="shared" si="12"/>
        <v>30</v>
      </c>
    </row>
    <row r="814" spans="2:3">
      <c r="B814" s="34" t="s">
        <v>994</v>
      </c>
      <c r="C814">
        <f t="shared" si="12"/>
        <v>50</v>
      </c>
    </row>
    <row r="815" spans="2:3">
      <c r="B815" s="34" t="s">
        <v>995</v>
      </c>
      <c r="C815">
        <f t="shared" si="12"/>
        <v>29</v>
      </c>
    </row>
    <row r="816" spans="2:3">
      <c r="B816" s="34" t="s">
        <v>996</v>
      </c>
      <c r="C816">
        <f t="shared" si="12"/>
        <v>73</v>
      </c>
    </row>
    <row r="817" spans="2:3">
      <c r="B817" s="34" t="s">
        <v>997</v>
      </c>
      <c r="C817">
        <f t="shared" si="12"/>
        <v>90</v>
      </c>
    </row>
    <row r="818" spans="2:3">
      <c r="B818" s="34" t="s">
        <v>998</v>
      </c>
      <c r="C818">
        <f t="shared" si="12"/>
        <v>39</v>
      </c>
    </row>
    <row r="819" spans="2:3">
      <c r="B819" s="34" t="s">
        <v>999</v>
      </c>
      <c r="C819">
        <f t="shared" si="12"/>
        <v>36</v>
      </c>
    </row>
    <row r="820" spans="2:3">
      <c r="B820" s="34" t="s">
        <v>1000</v>
      </c>
      <c r="C820">
        <f t="shared" si="12"/>
        <v>46</v>
      </c>
    </row>
    <row r="821" spans="2:3">
      <c r="B821" s="34" t="s">
        <v>713</v>
      </c>
      <c r="C821">
        <f t="shared" si="12"/>
        <v>2</v>
      </c>
    </row>
    <row r="822" spans="2:3">
      <c r="B822" s="34" t="s">
        <v>691</v>
      </c>
      <c r="C822">
        <f t="shared" si="12"/>
        <v>1</v>
      </c>
    </row>
    <row r="823" spans="2:3">
      <c r="B823" s="34" t="s">
        <v>963</v>
      </c>
      <c r="C823">
        <f t="shared" si="12"/>
        <v>73</v>
      </c>
    </row>
    <row r="824" spans="2:3">
      <c r="B824" s="34" t="s">
        <v>1001</v>
      </c>
      <c r="C824">
        <f t="shared" si="12"/>
        <v>55</v>
      </c>
    </row>
    <row r="825" spans="2:3">
      <c r="B825" s="34" t="s">
        <v>1002</v>
      </c>
      <c r="C825">
        <f t="shared" si="12"/>
        <v>26</v>
      </c>
    </row>
    <row r="826" spans="2:3">
      <c r="B826" s="34" t="s">
        <v>1003</v>
      </c>
      <c r="C826">
        <f t="shared" si="12"/>
        <v>41</v>
      </c>
    </row>
    <row r="827" spans="2:3">
      <c r="B827" s="34" t="s">
        <v>1004</v>
      </c>
      <c r="C827">
        <f t="shared" si="12"/>
        <v>94</v>
      </c>
    </row>
    <row r="828" spans="2:3">
      <c r="B828" s="34" t="s">
        <v>1005</v>
      </c>
      <c r="C828">
        <f t="shared" si="12"/>
        <v>26</v>
      </c>
    </row>
    <row r="829" spans="2:3">
      <c r="B829" s="34" t="s">
        <v>899</v>
      </c>
      <c r="C829">
        <f t="shared" si="12"/>
        <v>67</v>
      </c>
    </row>
    <row r="830" spans="2:3">
      <c r="B830" s="34" t="s">
        <v>941</v>
      </c>
      <c r="C830">
        <f t="shared" si="12"/>
        <v>68</v>
      </c>
    </row>
    <row r="831" spans="2:3">
      <c r="B831" s="34" t="s">
        <v>1006</v>
      </c>
      <c r="C831">
        <f t="shared" si="12"/>
        <v>38</v>
      </c>
    </row>
    <row r="832" spans="2:3">
      <c r="B832" s="34" t="s">
        <v>1007</v>
      </c>
      <c r="C832">
        <f t="shared" si="12"/>
        <v>24</v>
      </c>
    </row>
    <row r="833" spans="2:3">
      <c r="B833" s="34" t="s">
        <v>1008</v>
      </c>
      <c r="C833">
        <f t="shared" si="12"/>
        <v>94</v>
      </c>
    </row>
    <row r="834" spans="2:3">
      <c r="B834" s="34" t="s">
        <v>868</v>
      </c>
      <c r="C834">
        <f t="shared" si="12"/>
        <v>93</v>
      </c>
    </row>
    <row r="835" spans="2:3">
      <c r="B835" s="34" t="s">
        <v>1009</v>
      </c>
      <c r="C835">
        <f t="shared" si="12"/>
        <v>53</v>
      </c>
    </row>
    <row r="836" spans="2:3">
      <c r="B836" s="34" t="s">
        <v>1010</v>
      </c>
      <c r="C836">
        <f t="shared" si="12"/>
        <v>35</v>
      </c>
    </row>
    <row r="837" spans="2:3">
      <c r="B837" s="34" t="s">
        <v>1011</v>
      </c>
      <c r="C837">
        <f t="shared" si="12"/>
        <v>22</v>
      </c>
    </row>
    <row r="838" spans="2:3">
      <c r="B838" s="34" t="s">
        <v>1012</v>
      </c>
      <c r="C838">
        <f t="shared" si="12"/>
        <v>92</v>
      </c>
    </row>
    <row r="839" spans="2:3">
      <c r="B839" s="34" t="s">
        <v>1013</v>
      </c>
      <c r="C839">
        <f t="shared" si="12"/>
        <v>54</v>
      </c>
    </row>
    <row r="840" spans="2:3">
      <c r="B840" s="34" t="s">
        <v>1014</v>
      </c>
      <c r="C840">
        <f t="shared" si="12"/>
        <v>57</v>
      </c>
    </row>
    <row r="841" spans="2:3">
      <c r="B841" s="34" t="s">
        <v>1015</v>
      </c>
      <c r="C841">
        <f t="shared" si="12"/>
        <v>95</v>
      </c>
    </row>
    <row r="842" spans="2:3">
      <c r="B842" s="34" t="s">
        <v>1016</v>
      </c>
      <c r="C842">
        <f t="shared" ref="C842:C905" si="13">IF(LEN(B842)=6,MID(B842,3,1)*1,IF(LEN(B842)=7,MID(B842,3,2)*1,IF(LEN(B842)=8,MID(B842,3,3)*1,MID(B842,3,4)*1)))</f>
        <v>78</v>
      </c>
    </row>
    <row r="843" spans="2:3">
      <c r="B843" s="34" t="s">
        <v>1017</v>
      </c>
      <c r="C843">
        <f t="shared" si="13"/>
        <v>73</v>
      </c>
    </row>
    <row r="844" spans="2:3">
      <c r="B844" s="34" t="s">
        <v>1005</v>
      </c>
      <c r="C844">
        <f t="shared" si="13"/>
        <v>26</v>
      </c>
    </row>
    <row r="845" spans="2:3">
      <c r="B845" s="34" t="s">
        <v>1018</v>
      </c>
      <c r="C845">
        <f t="shared" si="13"/>
        <v>37</v>
      </c>
    </row>
    <row r="846" spans="2:3">
      <c r="B846" s="34" t="s">
        <v>1019</v>
      </c>
      <c r="C846">
        <f t="shared" si="13"/>
        <v>62</v>
      </c>
    </row>
    <row r="847" spans="2:3">
      <c r="B847" s="34" t="s">
        <v>865</v>
      </c>
      <c r="C847">
        <f t="shared" si="13"/>
        <v>11</v>
      </c>
    </row>
    <row r="848" spans="2:3">
      <c r="B848" s="34" t="s">
        <v>1020</v>
      </c>
      <c r="C848">
        <f t="shared" si="13"/>
        <v>36</v>
      </c>
    </row>
    <row r="849" spans="2:3">
      <c r="B849" s="34" t="s">
        <v>1021</v>
      </c>
      <c r="C849">
        <f t="shared" si="13"/>
        <v>22</v>
      </c>
    </row>
    <row r="850" spans="2:3">
      <c r="B850" s="34" t="s">
        <v>631</v>
      </c>
      <c r="C850">
        <f t="shared" si="13"/>
        <v>2</v>
      </c>
    </row>
    <row r="851" spans="2:3">
      <c r="B851" s="34" t="s">
        <v>1022</v>
      </c>
      <c r="C851">
        <f t="shared" si="13"/>
        <v>15</v>
      </c>
    </row>
    <row r="852" spans="2:3">
      <c r="B852" s="34" t="s">
        <v>1023</v>
      </c>
      <c r="C852">
        <f t="shared" si="13"/>
        <v>62</v>
      </c>
    </row>
    <row r="853" spans="2:3">
      <c r="B853" s="34" t="s">
        <v>1024</v>
      </c>
      <c r="C853">
        <f t="shared" si="13"/>
        <v>53</v>
      </c>
    </row>
    <row r="854" spans="2:3">
      <c r="B854" s="34" t="s">
        <v>1025</v>
      </c>
      <c r="C854">
        <f t="shared" si="13"/>
        <v>75</v>
      </c>
    </row>
    <row r="855" spans="2:3">
      <c r="B855" s="34" t="s">
        <v>1026</v>
      </c>
      <c r="C855">
        <f t="shared" si="13"/>
        <v>27</v>
      </c>
    </row>
    <row r="856" spans="2:3">
      <c r="B856" s="34" t="s">
        <v>1027</v>
      </c>
      <c r="C856">
        <f t="shared" si="13"/>
        <v>58</v>
      </c>
    </row>
    <row r="857" spans="2:3">
      <c r="B857" s="34" t="s">
        <v>1028</v>
      </c>
      <c r="C857">
        <f t="shared" si="13"/>
        <v>79</v>
      </c>
    </row>
    <row r="858" spans="2:3">
      <c r="B858" s="34" t="s">
        <v>1029</v>
      </c>
      <c r="C858">
        <f t="shared" si="13"/>
        <v>34</v>
      </c>
    </row>
    <row r="859" spans="2:3">
      <c r="B859" s="34" t="s">
        <v>694</v>
      </c>
      <c r="C859">
        <f t="shared" si="13"/>
        <v>6</v>
      </c>
    </row>
    <row r="860" spans="2:3">
      <c r="B860" s="34" t="s">
        <v>1030</v>
      </c>
      <c r="C860">
        <f t="shared" si="13"/>
        <v>40</v>
      </c>
    </row>
    <row r="861" spans="2:3">
      <c r="B861" s="34" t="s">
        <v>815</v>
      </c>
      <c r="C861">
        <f t="shared" si="13"/>
        <v>83</v>
      </c>
    </row>
    <row r="862" spans="2:3">
      <c r="B862" s="34" t="s">
        <v>957</v>
      </c>
      <c r="C862">
        <f t="shared" si="13"/>
        <v>64</v>
      </c>
    </row>
    <row r="863" spans="2:3">
      <c r="B863" s="34" t="s">
        <v>1031</v>
      </c>
      <c r="C863">
        <f t="shared" si="13"/>
        <v>33</v>
      </c>
    </row>
    <row r="864" spans="2:3">
      <c r="B864" s="34" t="s">
        <v>1032</v>
      </c>
      <c r="C864">
        <f t="shared" si="13"/>
        <v>49</v>
      </c>
    </row>
    <row r="865" spans="2:3">
      <c r="B865" s="34" t="s">
        <v>1033</v>
      </c>
      <c r="C865">
        <f t="shared" si="13"/>
        <v>87</v>
      </c>
    </row>
    <row r="866" spans="2:3">
      <c r="B866" s="34" t="s">
        <v>1034</v>
      </c>
      <c r="C866">
        <f t="shared" si="13"/>
        <v>50</v>
      </c>
    </row>
    <row r="867" spans="2:3">
      <c r="B867" s="34" t="s">
        <v>1035</v>
      </c>
      <c r="C867">
        <f t="shared" si="13"/>
        <v>32</v>
      </c>
    </row>
    <row r="868" spans="2:3">
      <c r="B868" s="34" t="s">
        <v>1036</v>
      </c>
      <c r="C868">
        <f t="shared" si="13"/>
        <v>86</v>
      </c>
    </row>
    <row r="869" spans="2:3">
      <c r="B869" s="34" t="s">
        <v>1037</v>
      </c>
      <c r="C869">
        <f t="shared" si="13"/>
        <v>99</v>
      </c>
    </row>
    <row r="870" spans="2:3">
      <c r="B870" s="34" t="s">
        <v>1016</v>
      </c>
      <c r="C870">
        <f t="shared" si="13"/>
        <v>78</v>
      </c>
    </row>
    <row r="871" spans="2:3">
      <c r="B871" s="34" t="s">
        <v>679</v>
      </c>
      <c r="C871">
        <f t="shared" si="13"/>
        <v>5</v>
      </c>
    </row>
    <row r="872" spans="2:3">
      <c r="B872" s="34" t="s">
        <v>1038</v>
      </c>
      <c r="C872">
        <f t="shared" si="13"/>
        <v>49</v>
      </c>
    </row>
    <row r="873" spans="2:3">
      <c r="B873" s="34" t="s">
        <v>1039</v>
      </c>
      <c r="C873">
        <f t="shared" si="13"/>
        <v>82</v>
      </c>
    </row>
    <row r="874" spans="2:3">
      <c r="B874" s="34" t="s">
        <v>1040</v>
      </c>
      <c r="C874">
        <f t="shared" si="13"/>
        <v>55</v>
      </c>
    </row>
    <row r="875" spans="2:3">
      <c r="B875" s="34" t="s">
        <v>1041</v>
      </c>
      <c r="C875">
        <f t="shared" si="13"/>
        <v>94</v>
      </c>
    </row>
    <row r="876" spans="2:3">
      <c r="B876" s="34" t="s">
        <v>1042</v>
      </c>
      <c r="C876">
        <f t="shared" si="13"/>
        <v>16</v>
      </c>
    </row>
    <row r="877" spans="2:3">
      <c r="B877" s="34" t="s">
        <v>614</v>
      </c>
      <c r="C877">
        <f t="shared" si="13"/>
        <v>2</v>
      </c>
    </row>
    <row r="878" spans="2:3">
      <c r="B878" s="34" t="s">
        <v>1043</v>
      </c>
      <c r="C878">
        <f t="shared" si="13"/>
        <v>66</v>
      </c>
    </row>
    <row r="879" spans="2:3">
      <c r="B879" s="34" t="s">
        <v>1044</v>
      </c>
      <c r="C879">
        <f t="shared" si="13"/>
        <v>47</v>
      </c>
    </row>
    <row r="880" spans="2:3">
      <c r="B880" s="34" t="s">
        <v>1045</v>
      </c>
      <c r="C880">
        <f t="shared" si="13"/>
        <v>91</v>
      </c>
    </row>
    <row r="881" spans="2:3">
      <c r="B881" s="34" t="s">
        <v>1046</v>
      </c>
      <c r="C881">
        <f t="shared" si="13"/>
        <v>84</v>
      </c>
    </row>
    <row r="882" spans="2:3">
      <c r="B882" s="34" t="s">
        <v>1047</v>
      </c>
      <c r="C882">
        <f t="shared" si="13"/>
        <v>65</v>
      </c>
    </row>
    <row r="883" spans="2:3">
      <c r="B883" s="34" t="s">
        <v>1048</v>
      </c>
      <c r="C883">
        <f t="shared" si="13"/>
        <v>74</v>
      </c>
    </row>
    <row r="884" spans="2:3">
      <c r="B884" s="34" t="s">
        <v>1049</v>
      </c>
      <c r="C884">
        <f t="shared" si="13"/>
        <v>70</v>
      </c>
    </row>
    <row r="885" spans="2:3">
      <c r="B885" s="34" t="s">
        <v>835</v>
      </c>
      <c r="C885">
        <f t="shared" si="13"/>
        <v>12</v>
      </c>
    </row>
    <row r="886" spans="2:3">
      <c r="B886" s="34" t="s">
        <v>774</v>
      </c>
      <c r="C886">
        <f t="shared" si="13"/>
        <v>1</v>
      </c>
    </row>
    <row r="887" spans="2:3">
      <c r="B887" s="34" t="s">
        <v>630</v>
      </c>
      <c r="C887">
        <f t="shared" si="13"/>
        <v>2</v>
      </c>
    </row>
    <row r="888" spans="2:3">
      <c r="B888" s="34" t="s">
        <v>1050</v>
      </c>
      <c r="C888">
        <f t="shared" si="13"/>
        <v>53</v>
      </c>
    </row>
    <row r="889" spans="2:3">
      <c r="B889" s="34" t="s">
        <v>1051</v>
      </c>
      <c r="C889">
        <f t="shared" si="13"/>
        <v>77</v>
      </c>
    </row>
    <row r="890" spans="2:3">
      <c r="B890" s="34" t="s">
        <v>1013</v>
      </c>
      <c r="C890">
        <f t="shared" si="13"/>
        <v>54</v>
      </c>
    </row>
    <row r="891" spans="2:3">
      <c r="B891" s="34" t="s">
        <v>984</v>
      </c>
      <c r="C891">
        <f t="shared" si="13"/>
        <v>58</v>
      </c>
    </row>
    <row r="892" spans="2:3">
      <c r="B892" s="34" t="s">
        <v>1052</v>
      </c>
      <c r="C892">
        <f t="shared" si="13"/>
        <v>99</v>
      </c>
    </row>
    <row r="893" spans="2:3">
      <c r="B893" s="34" t="s">
        <v>1053</v>
      </c>
      <c r="C893">
        <f t="shared" si="13"/>
        <v>40</v>
      </c>
    </row>
    <row r="894" spans="2:3">
      <c r="B894" s="34" t="s">
        <v>1054</v>
      </c>
      <c r="C894">
        <f t="shared" si="13"/>
        <v>28</v>
      </c>
    </row>
    <row r="895" spans="2:3">
      <c r="B895" s="34" t="s">
        <v>644</v>
      </c>
      <c r="C895">
        <f t="shared" si="13"/>
        <v>5</v>
      </c>
    </row>
    <row r="896" spans="2:3">
      <c r="B896" s="34" t="s">
        <v>790</v>
      </c>
      <c r="C896">
        <f t="shared" si="13"/>
        <v>1</v>
      </c>
    </row>
    <row r="897" spans="2:3">
      <c r="B897" s="34" t="s">
        <v>1055</v>
      </c>
      <c r="C897">
        <f t="shared" si="13"/>
        <v>52</v>
      </c>
    </row>
    <row r="898" spans="2:3">
      <c r="B898" s="34" t="s">
        <v>1056</v>
      </c>
      <c r="C898">
        <f t="shared" si="13"/>
        <v>37</v>
      </c>
    </row>
    <row r="899" spans="2:3">
      <c r="B899" s="34" t="s">
        <v>802</v>
      </c>
      <c r="C899">
        <f t="shared" si="13"/>
        <v>56</v>
      </c>
    </row>
    <row r="900" spans="2:3">
      <c r="B900" s="34" t="s">
        <v>699</v>
      </c>
      <c r="C900">
        <f t="shared" si="13"/>
        <v>7</v>
      </c>
    </row>
    <row r="901" spans="2:3">
      <c r="B901" s="34" t="s">
        <v>1057</v>
      </c>
      <c r="C901">
        <f t="shared" si="13"/>
        <v>43</v>
      </c>
    </row>
    <row r="902" spans="2:3">
      <c r="B902" s="34" t="s">
        <v>592</v>
      </c>
      <c r="C902">
        <f t="shared" si="13"/>
        <v>9</v>
      </c>
    </row>
    <row r="903" spans="2:3">
      <c r="B903" s="34" t="s">
        <v>1058</v>
      </c>
      <c r="C903">
        <f t="shared" si="13"/>
        <v>27</v>
      </c>
    </row>
    <row r="904" spans="2:3">
      <c r="B904" s="34" t="s">
        <v>1059</v>
      </c>
      <c r="C904">
        <f t="shared" si="13"/>
        <v>39</v>
      </c>
    </row>
    <row r="905" spans="2:3">
      <c r="B905" s="34" t="s">
        <v>1060</v>
      </c>
      <c r="C905">
        <f t="shared" si="13"/>
        <v>54</v>
      </c>
    </row>
    <row r="906" spans="2:3">
      <c r="B906" s="34" t="s">
        <v>629</v>
      </c>
      <c r="C906">
        <f t="shared" ref="C906:C969" si="14">IF(LEN(B906)=6,MID(B906,3,1)*1,IF(LEN(B906)=7,MID(B906,3,2)*1,IF(LEN(B906)=8,MID(B906,3,3)*1,MID(B906,3,4)*1)))</f>
        <v>1</v>
      </c>
    </row>
    <row r="907" spans="2:3">
      <c r="B907" s="34" t="s">
        <v>1061</v>
      </c>
      <c r="C907">
        <f t="shared" si="14"/>
        <v>22</v>
      </c>
    </row>
    <row r="908" spans="2:3">
      <c r="B908" s="34" t="s">
        <v>968</v>
      </c>
      <c r="C908">
        <f t="shared" si="14"/>
        <v>80</v>
      </c>
    </row>
    <row r="909" spans="2:3">
      <c r="B909" s="34" t="s">
        <v>606</v>
      </c>
      <c r="C909">
        <f t="shared" si="14"/>
        <v>9</v>
      </c>
    </row>
    <row r="910" spans="2:3">
      <c r="B910" s="34" t="s">
        <v>1062</v>
      </c>
      <c r="C910">
        <f t="shared" si="14"/>
        <v>86</v>
      </c>
    </row>
    <row r="911" spans="2:3">
      <c r="B911" s="34" t="s">
        <v>696</v>
      </c>
      <c r="C911">
        <f t="shared" si="14"/>
        <v>9</v>
      </c>
    </row>
    <row r="912" spans="2:3">
      <c r="B912" s="34" t="s">
        <v>1063</v>
      </c>
      <c r="C912">
        <f t="shared" si="14"/>
        <v>51</v>
      </c>
    </row>
    <row r="913" spans="2:3">
      <c r="B913" s="34" t="s">
        <v>930</v>
      </c>
      <c r="C913">
        <f t="shared" si="14"/>
        <v>98</v>
      </c>
    </row>
    <row r="914" spans="2:3">
      <c r="B914" s="34" t="s">
        <v>1064</v>
      </c>
      <c r="C914">
        <f t="shared" si="14"/>
        <v>21</v>
      </c>
    </row>
    <row r="915" spans="2:3">
      <c r="B915" s="34" t="s">
        <v>1065</v>
      </c>
      <c r="C915">
        <f t="shared" si="14"/>
        <v>36</v>
      </c>
    </row>
    <row r="916" spans="2:3">
      <c r="B916" s="34" t="s">
        <v>1066</v>
      </c>
      <c r="C916">
        <f t="shared" si="14"/>
        <v>56</v>
      </c>
    </row>
    <row r="917" spans="2:3">
      <c r="B917" s="34" t="s">
        <v>1067</v>
      </c>
      <c r="C917">
        <f t="shared" si="14"/>
        <v>25</v>
      </c>
    </row>
    <row r="918" spans="2:3">
      <c r="B918" s="34" t="s">
        <v>814</v>
      </c>
      <c r="C918">
        <f t="shared" si="14"/>
        <v>25</v>
      </c>
    </row>
    <row r="919" spans="2:3">
      <c r="B919" s="34" t="s">
        <v>1068</v>
      </c>
      <c r="C919">
        <f t="shared" si="14"/>
        <v>59</v>
      </c>
    </row>
    <row r="920" spans="2:3">
      <c r="B920" s="34" t="s">
        <v>1069</v>
      </c>
      <c r="C920">
        <f t="shared" si="14"/>
        <v>66</v>
      </c>
    </row>
    <row r="921" spans="2:3">
      <c r="B921" s="34" t="s">
        <v>927</v>
      </c>
      <c r="C921">
        <f t="shared" si="14"/>
        <v>64</v>
      </c>
    </row>
    <row r="922" spans="2:3">
      <c r="B922" s="34" t="s">
        <v>1070</v>
      </c>
      <c r="C922">
        <f t="shared" si="14"/>
        <v>24</v>
      </c>
    </row>
    <row r="923" spans="2:3">
      <c r="B923" s="34" t="s">
        <v>1071</v>
      </c>
      <c r="C923">
        <f t="shared" si="14"/>
        <v>51</v>
      </c>
    </row>
    <row r="924" spans="2:3">
      <c r="B924" s="34" t="s">
        <v>709</v>
      </c>
      <c r="C924">
        <f t="shared" si="14"/>
        <v>1</v>
      </c>
    </row>
    <row r="925" spans="2:3">
      <c r="B925" s="34" t="s">
        <v>1072</v>
      </c>
      <c r="C925">
        <f t="shared" si="14"/>
        <v>17</v>
      </c>
    </row>
    <row r="926" spans="2:3">
      <c r="B926" s="34" t="s">
        <v>1073</v>
      </c>
      <c r="C926">
        <f t="shared" si="14"/>
        <v>82</v>
      </c>
    </row>
    <row r="927" spans="2:3">
      <c r="B927" s="34" t="s">
        <v>1074</v>
      </c>
      <c r="C927">
        <f t="shared" si="14"/>
        <v>41</v>
      </c>
    </row>
    <row r="928" spans="2:3">
      <c r="B928" s="34" t="s">
        <v>1075</v>
      </c>
      <c r="C928">
        <f t="shared" si="14"/>
        <v>48</v>
      </c>
    </row>
    <row r="929" spans="2:3">
      <c r="B929" s="34" t="s">
        <v>1076</v>
      </c>
      <c r="C929">
        <f t="shared" si="14"/>
        <v>50</v>
      </c>
    </row>
    <row r="930" spans="2:3">
      <c r="B930" s="34" t="s">
        <v>1077</v>
      </c>
      <c r="C930">
        <f t="shared" si="14"/>
        <v>40</v>
      </c>
    </row>
    <row r="931" spans="2:3">
      <c r="B931" s="34" t="s">
        <v>1078</v>
      </c>
      <c r="C931">
        <f t="shared" si="14"/>
        <v>71</v>
      </c>
    </row>
    <row r="932" spans="2:3">
      <c r="B932" s="34" t="s">
        <v>973</v>
      </c>
      <c r="C932">
        <f t="shared" si="14"/>
        <v>41</v>
      </c>
    </row>
    <row r="933" spans="2:3">
      <c r="B933" s="34" t="s">
        <v>1079</v>
      </c>
      <c r="C933">
        <f t="shared" si="14"/>
        <v>87</v>
      </c>
    </row>
    <row r="934" spans="2:3">
      <c r="B934" s="34" t="s">
        <v>1080</v>
      </c>
      <c r="C934">
        <f t="shared" si="14"/>
        <v>66</v>
      </c>
    </row>
    <row r="935" spans="2:3">
      <c r="B935" s="34" t="s">
        <v>1081</v>
      </c>
      <c r="C935">
        <f t="shared" si="14"/>
        <v>58</v>
      </c>
    </row>
    <row r="936" spans="2:3">
      <c r="B936" s="34" t="s">
        <v>1082</v>
      </c>
      <c r="C936">
        <f t="shared" si="14"/>
        <v>71</v>
      </c>
    </row>
    <row r="937" spans="2:3">
      <c r="B937" s="34" t="s">
        <v>606</v>
      </c>
      <c r="C937">
        <f t="shared" si="14"/>
        <v>9</v>
      </c>
    </row>
    <row r="938" spans="2:3">
      <c r="B938" s="34" t="s">
        <v>946</v>
      </c>
      <c r="C938">
        <f t="shared" si="14"/>
        <v>28</v>
      </c>
    </row>
    <row r="939" spans="2:3">
      <c r="B939" s="34" t="s">
        <v>1083</v>
      </c>
      <c r="C939">
        <f t="shared" si="14"/>
        <v>23</v>
      </c>
    </row>
    <row r="940" spans="2:3">
      <c r="B940" s="34" t="s">
        <v>888</v>
      </c>
      <c r="C940">
        <f t="shared" si="14"/>
        <v>37</v>
      </c>
    </row>
    <row r="941" spans="2:3">
      <c r="B941" s="34" t="s">
        <v>1084</v>
      </c>
      <c r="C941">
        <f t="shared" si="14"/>
        <v>58</v>
      </c>
    </row>
    <row r="942" spans="2:3">
      <c r="B942" s="34" t="s">
        <v>1085</v>
      </c>
      <c r="C942">
        <f t="shared" si="14"/>
        <v>65</v>
      </c>
    </row>
    <row r="943" spans="2:3">
      <c r="B943" s="34" t="s">
        <v>1086</v>
      </c>
      <c r="C943">
        <f t="shared" si="14"/>
        <v>32</v>
      </c>
    </row>
    <row r="944" spans="2:3">
      <c r="B944" s="34" t="s">
        <v>637</v>
      </c>
      <c r="C944">
        <f t="shared" si="14"/>
        <v>2</v>
      </c>
    </row>
    <row r="945" spans="2:3">
      <c r="B945" s="34" t="s">
        <v>1087</v>
      </c>
      <c r="C945">
        <f t="shared" si="14"/>
        <v>71</v>
      </c>
    </row>
    <row r="946" spans="2:3">
      <c r="B946" s="34" t="s">
        <v>1088</v>
      </c>
      <c r="C946">
        <f t="shared" si="14"/>
        <v>46</v>
      </c>
    </row>
    <row r="947" spans="2:3">
      <c r="B947" s="34" t="s">
        <v>1089</v>
      </c>
      <c r="C947">
        <f t="shared" si="14"/>
        <v>51</v>
      </c>
    </row>
    <row r="948" spans="2:3">
      <c r="B948" s="34" t="s">
        <v>1090</v>
      </c>
      <c r="C948">
        <f t="shared" si="14"/>
        <v>26</v>
      </c>
    </row>
    <row r="949" spans="2:3">
      <c r="B949" s="34" t="s">
        <v>1091</v>
      </c>
      <c r="C949">
        <f t="shared" si="14"/>
        <v>75</v>
      </c>
    </row>
    <row r="950" spans="2:3">
      <c r="B950" s="34" t="s">
        <v>1092</v>
      </c>
      <c r="C950">
        <f t="shared" si="14"/>
        <v>32</v>
      </c>
    </row>
    <row r="951" spans="2:3">
      <c r="B951" s="34" t="s">
        <v>1093</v>
      </c>
      <c r="C951">
        <f t="shared" si="14"/>
        <v>98</v>
      </c>
    </row>
    <row r="952" spans="2:3">
      <c r="B952" s="34" t="s">
        <v>863</v>
      </c>
      <c r="C952">
        <f t="shared" si="14"/>
        <v>2</v>
      </c>
    </row>
    <row r="953" spans="2:3">
      <c r="B953" s="34" t="s">
        <v>1094</v>
      </c>
      <c r="C953">
        <f t="shared" si="14"/>
        <v>15</v>
      </c>
    </row>
    <row r="954" spans="2:3">
      <c r="B954" s="34" t="s">
        <v>724</v>
      </c>
      <c r="C954">
        <f t="shared" si="14"/>
        <v>3</v>
      </c>
    </row>
    <row r="955" spans="2:3">
      <c r="B955" s="34" t="s">
        <v>1095</v>
      </c>
      <c r="C955">
        <f t="shared" si="14"/>
        <v>47</v>
      </c>
    </row>
    <row r="956" spans="2:3">
      <c r="B956" s="34" t="s">
        <v>1096</v>
      </c>
      <c r="C956">
        <f t="shared" si="14"/>
        <v>97</v>
      </c>
    </row>
    <row r="957" spans="2:3">
      <c r="B957" s="34" t="s">
        <v>1097</v>
      </c>
      <c r="C957">
        <f t="shared" si="14"/>
        <v>402</v>
      </c>
    </row>
    <row r="958" spans="2:3">
      <c r="B958" s="34" t="s">
        <v>1098</v>
      </c>
      <c r="C958">
        <f t="shared" si="14"/>
        <v>530</v>
      </c>
    </row>
    <row r="959" spans="2:3">
      <c r="B959" s="34" t="s">
        <v>1099</v>
      </c>
      <c r="C959">
        <f t="shared" si="14"/>
        <v>95</v>
      </c>
    </row>
    <row r="960" spans="2:3">
      <c r="B960" s="34" t="s">
        <v>1100</v>
      </c>
      <c r="C960">
        <f t="shared" si="14"/>
        <v>398</v>
      </c>
    </row>
    <row r="961" spans="2:3">
      <c r="B961" s="34" t="s">
        <v>1101</v>
      </c>
      <c r="C961">
        <f t="shared" si="14"/>
        <v>313</v>
      </c>
    </row>
    <row r="962" spans="2:3">
      <c r="B962" s="34" t="s">
        <v>1102</v>
      </c>
      <c r="C962">
        <f t="shared" si="14"/>
        <v>169</v>
      </c>
    </row>
    <row r="963" spans="2:3">
      <c r="B963" s="34" t="s">
        <v>1103</v>
      </c>
      <c r="C963">
        <f t="shared" si="14"/>
        <v>925</v>
      </c>
    </row>
    <row r="964" spans="2:3">
      <c r="B964" s="34" t="s">
        <v>1104</v>
      </c>
      <c r="C964">
        <f t="shared" si="14"/>
        <v>900</v>
      </c>
    </row>
    <row r="965" spans="2:3">
      <c r="B965" s="34" t="s">
        <v>1105</v>
      </c>
      <c r="C965">
        <f t="shared" si="14"/>
        <v>781</v>
      </c>
    </row>
    <row r="966" spans="2:3">
      <c r="B966" s="34" t="s">
        <v>1106</v>
      </c>
      <c r="C966">
        <f t="shared" si="14"/>
        <v>535</v>
      </c>
    </row>
    <row r="967" spans="2:3">
      <c r="B967" s="34" t="s">
        <v>1107</v>
      </c>
      <c r="C967">
        <f t="shared" si="14"/>
        <v>750</v>
      </c>
    </row>
    <row r="968" spans="2:3">
      <c r="B968" s="34" t="s">
        <v>1108</v>
      </c>
      <c r="C968">
        <f t="shared" si="14"/>
        <v>12</v>
      </c>
    </row>
    <row r="969" spans="2:3">
      <c r="B969" s="34" t="s">
        <v>1109</v>
      </c>
      <c r="C969">
        <f t="shared" si="14"/>
        <v>885</v>
      </c>
    </row>
    <row r="970" spans="2:3">
      <c r="B970" s="34" t="s">
        <v>1110</v>
      </c>
      <c r="C970">
        <f t="shared" ref="C970:C1033" si="15">IF(LEN(B970)=6,MID(B970,3,1)*1,IF(LEN(B970)=7,MID(B970,3,2)*1,IF(LEN(B970)=8,MID(B970,3,3)*1,MID(B970,3,4)*1)))</f>
        <v>881</v>
      </c>
    </row>
    <row r="971" spans="2:3">
      <c r="B971" s="34" t="s">
        <v>1111</v>
      </c>
      <c r="C971">
        <f t="shared" si="15"/>
        <v>262</v>
      </c>
    </row>
    <row r="972" spans="2:3">
      <c r="B972" s="34" t="s">
        <v>1112</v>
      </c>
      <c r="C972">
        <f t="shared" si="15"/>
        <v>451</v>
      </c>
    </row>
    <row r="973" spans="2:3">
      <c r="B973" s="34" t="s">
        <v>1113</v>
      </c>
      <c r="C973">
        <f t="shared" si="15"/>
        <v>859</v>
      </c>
    </row>
    <row r="974" spans="2:3">
      <c r="B974" s="34" t="s">
        <v>1114</v>
      </c>
      <c r="C974">
        <f t="shared" si="15"/>
        <v>140</v>
      </c>
    </row>
    <row r="975" spans="2:3">
      <c r="B975" s="34" t="s">
        <v>1115</v>
      </c>
      <c r="C975">
        <f t="shared" si="15"/>
        <v>927</v>
      </c>
    </row>
    <row r="976" spans="2:3">
      <c r="B976" s="34" t="s">
        <v>1116</v>
      </c>
      <c r="C976">
        <f t="shared" si="15"/>
        <v>618</v>
      </c>
    </row>
    <row r="977" spans="2:3">
      <c r="B977" s="34" t="s">
        <v>1117</v>
      </c>
      <c r="C977">
        <f t="shared" si="15"/>
        <v>584</v>
      </c>
    </row>
    <row r="978" spans="2:3">
      <c r="B978" s="34" t="s">
        <v>1118</v>
      </c>
      <c r="C978">
        <f t="shared" si="15"/>
        <v>104</v>
      </c>
    </row>
    <row r="979" spans="2:3">
      <c r="B979" s="34" t="s">
        <v>1119</v>
      </c>
      <c r="C979">
        <f t="shared" si="15"/>
        <v>565</v>
      </c>
    </row>
    <row r="980" spans="2:3">
      <c r="B980" s="34" t="s">
        <v>1120</v>
      </c>
      <c r="C980">
        <f t="shared" si="15"/>
        <v>803</v>
      </c>
    </row>
    <row r="981" spans="2:3">
      <c r="B981" s="34" t="s">
        <v>1121</v>
      </c>
      <c r="C981">
        <f t="shared" si="15"/>
        <v>259</v>
      </c>
    </row>
    <row r="982" spans="2:3">
      <c r="B982" s="34" t="s">
        <v>1122</v>
      </c>
      <c r="C982">
        <f t="shared" si="15"/>
        <v>227</v>
      </c>
    </row>
    <row r="983" spans="2:3">
      <c r="B983" s="34" t="s">
        <v>1123</v>
      </c>
      <c r="C983">
        <f t="shared" si="15"/>
        <v>189</v>
      </c>
    </row>
    <row r="984" spans="2:3">
      <c r="B984" s="34" t="s">
        <v>1124</v>
      </c>
      <c r="C984">
        <f t="shared" si="15"/>
        <v>684</v>
      </c>
    </row>
    <row r="985" spans="2:3">
      <c r="B985" s="34" t="s">
        <v>1125</v>
      </c>
      <c r="C985">
        <f t="shared" si="15"/>
        <v>978</v>
      </c>
    </row>
    <row r="986" spans="2:3">
      <c r="B986" s="34" t="s">
        <v>1126</v>
      </c>
      <c r="C986">
        <f t="shared" si="15"/>
        <v>89</v>
      </c>
    </row>
    <row r="987" spans="2:3">
      <c r="B987" s="34" t="s">
        <v>1127</v>
      </c>
      <c r="C987">
        <f t="shared" si="15"/>
        <v>567</v>
      </c>
    </row>
    <row r="988" spans="2:3">
      <c r="B988" s="34" t="s">
        <v>1128</v>
      </c>
      <c r="C988">
        <f t="shared" si="15"/>
        <v>784</v>
      </c>
    </row>
    <row r="989" spans="2:3">
      <c r="B989" s="34" t="s">
        <v>1129</v>
      </c>
      <c r="C989">
        <f t="shared" si="15"/>
        <v>37</v>
      </c>
    </row>
    <row r="990" spans="2:3">
      <c r="B990" s="34" t="s">
        <v>1130</v>
      </c>
      <c r="C990">
        <f t="shared" si="15"/>
        <v>310</v>
      </c>
    </row>
    <row r="991" spans="2:3">
      <c r="B991" s="34" t="s">
        <v>1131</v>
      </c>
      <c r="C991">
        <f t="shared" si="15"/>
        <v>55</v>
      </c>
    </row>
    <row r="992" spans="2:3">
      <c r="B992" s="34" t="s">
        <v>1132</v>
      </c>
      <c r="C992">
        <f t="shared" si="15"/>
        <v>316</v>
      </c>
    </row>
    <row r="993" spans="2:3">
      <c r="B993" s="34" t="s">
        <v>1133</v>
      </c>
      <c r="C993">
        <f t="shared" si="15"/>
        <v>131</v>
      </c>
    </row>
    <row r="994" spans="2:3">
      <c r="B994" s="34" t="s">
        <v>1134</v>
      </c>
      <c r="C994">
        <f t="shared" si="15"/>
        <v>492</v>
      </c>
    </row>
    <row r="995" spans="2:3">
      <c r="B995" s="34" t="s">
        <v>1135</v>
      </c>
      <c r="C995">
        <f t="shared" si="15"/>
        <v>847</v>
      </c>
    </row>
    <row r="996" spans="2:3">
      <c r="B996" s="34" t="s">
        <v>1136</v>
      </c>
      <c r="C996">
        <f t="shared" si="15"/>
        <v>502</v>
      </c>
    </row>
    <row r="997" spans="2:3">
      <c r="B997" s="34" t="s">
        <v>1137</v>
      </c>
      <c r="C997">
        <f t="shared" si="15"/>
        <v>546</v>
      </c>
    </row>
    <row r="998" spans="2:3">
      <c r="B998" s="34" t="s">
        <v>1138</v>
      </c>
      <c r="C998">
        <f t="shared" si="15"/>
        <v>876</v>
      </c>
    </row>
    <row r="999" spans="2:3">
      <c r="B999" s="34" t="s">
        <v>1139</v>
      </c>
      <c r="C999">
        <f t="shared" si="15"/>
        <v>793</v>
      </c>
    </row>
    <row r="1000" spans="2:3">
      <c r="B1000" s="35" t="s">
        <v>1140</v>
      </c>
      <c r="C1000">
        <f t="shared" si="15"/>
        <v>658</v>
      </c>
    </row>
    <row r="1001" spans="2:3">
      <c r="B1001" t="s">
        <v>1141</v>
      </c>
      <c r="C1001">
        <f t="shared" si="15"/>
        <v>140</v>
      </c>
    </row>
    <row r="1002" spans="2:3">
      <c r="B1002" t="s">
        <v>1142</v>
      </c>
      <c r="C1002">
        <f t="shared" si="15"/>
        <v>863</v>
      </c>
    </row>
    <row r="1003" spans="2:3">
      <c r="B1003" t="s">
        <v>1143</v>
      </c>
      <c r="C1003">
        <f t="shared" si="15"/>
        <v>332</v>
      </c>
    </row>
    <row r="1004" spans="2:3">
      <c r="B1004" t="s">
        <v>1144</v>
      </c>
      <c r="C1004">
        <f t="shared" si="15"/>
        <v>144</v>
      </c>
    </row>
    <row r="1005" spans="2:3">
      <c r="B1005" t="s">
        <v>1145</v>
      </c>
      <c r="C1005">
        <f t="shared" si="15"/>
        <v>967</v>
      </c>
    </row>
    <row r="1006" spans="2:3">
      <c r="B1006" t="s">
        <v>1146</v>
      </c>
      <c r="C1006">
        <f t="shared" si="15"/>
        <v>647</v>
      </c>
    </row>
    <row r="1007" spans="2:3">
      <c r="B1007" t="s">
        <v>1147</v>
      </c>
      <c r="C1007">
        <f t="shared" si="15"/>
        <v>307</v>
      </c>
    </row>
    <row r="1008" spans="2:3">
      <c r="B1008" t="s">
        <v>1148</v>
      </c>
      <c r="C1008">
        <f t="shared" si="15"/>
        <v>512</v>
      </c>
    </row>
    <row r="1009" spans="2:3">
      <c r="B1009" t="s">
        <v>1149</v>
      </c>
      <c r="C1009">
        <f t="shared" si="15"/>
        <v>961</v>
      </c>
    </row>
    <row r="1010" spans="2:3">
      <c r="B1010" t="s">
        <v>1150</v>
      </c>
      <c r="C1010">
        <f t="shared" si="15"/>
        <v>774</v>
      </c>
    </row>
    <row r="1011" spans="2:3">
      <c r="B1011" t="s">
        <v>1151</v>
      </c>
      <c r="C1011">
        <f t="shared" si="15"/>
        <v>43</v>
      </c>
    </row>
    <row r="1012" spans="2:3">
      <c r="B1012" t="s">
        <v>1152</v>
      </c>
      <c r="C1012">
        <f t="shared" si="15"/>
        <v>376</v>
      </c>
    </row>
    <row r="1013" spans="2:3">
      <c r="B1013" t="s">
        <v>1153</v>
      </c>
      <c r="C1013">
        <f t="shared" si="15"/>
        <v>674</v>
      </c>
    </row>
    <row r="1014" spans="2:3">
      <c r="B1014" t="s">
        <v>1154</v>
      </c>
      <c r="C1014">
        <f t="shared" si="15"/>
        <v>589</v>
      </c>
    </row>
    <row r="1015" spans="2:3">
      <c r="B1015" t="s">
        <v>1155</v>
      </c>
      <c r="C1015">
        <f t="shared" si="15"/>
        <v>769</v>
      </c>
    </row>
    <row r="1016" spans="2:3">
      <c r="B1016" t="s">
        <v>1156</v>
      </c>
      <c r="C1016">
        <f t="shared" si="15"/>
        <v>108</v>
      </c>
    </row>
    <row r="1017" spans="2:3">
      <c r="B1017" t="s">
        <v>1019</v>
      </c>
      <c r="C1017">
        <f t="shared" si="15"/>
        <v>62</v>
      </c>
    </row>
    <row r="1018" spans="2:3">
      <c r="B1018" t="s">
        <v>1157</v>
      </c>
      <c r="C1018">
        <f t="shared" si="15"/>
        <v>409</v>
      </c>
    </row>
    <row r="1019" spans="2:3">
      <c r="B1019" t="s">
        <v>1158</v>
      </c>
      <c r="C1019">
        <f t="shared" si="15"/>
        <v>270</v>
      </c>
    </row>
    <row r="1020" spans="2:3">
      <c r="B1020" t="s">
        <v>1159</v>
      </c>
      <c r="C1020">
        <f t="shared" si="15"/>
        <v>259</v>
      </c>
    </row>
    <row r="1021" spans="2:3">
      <c r="B1021" t="s">
        <v>1160</v>
      </c>
      <c r="C1021">
        <f t="shared" si="15"/>
        <v>868</v>
      </c>
    </row>
    <row r="1022" spans="2:3">
      <c r="B1022" t="s">
        <v>1161</v>
      </c>
      <c r="C1022">
        <f t="shared" si="15"/>
        <v>841</v>
      </c>
    </row>
    <row r="1023" spans="2:3">
      <c r="B1023" t="s">
        <v>1162</v>
      </c>
      <c r="C1023">
        <f t="shared" si="15"/>
        <v>134</v>
      </c>
    </row>
    <row r="1024" spans="2:3">
      <c r="B1024" t="s">
        <v>1163</v>
      </c>
      <c r="C1024">
        <f t="shared" si="15"/>
        <v>830</v>
      </c>
    </row>
    <row r="1025" spans="2:3">
      <c r="B1025" t="s">
        <v>1164</v>
      </c>
      <c r="C1025">
        <f t="shared" si="15"/>
        <v>20</v>
      </c>
    </row>
    <row r="1026" spans="2:3">
      <c r="B1026" t="s">
        <v>1165</v>
      </c>
      <c r="C1026">
        <f t="shared" si="15"/>
        <v>825</v>
      </c>
    </row>
    <row r="1027" spans="2:3">
      <c r="B1027" t="s">
        <v>1166</v>
      </c>
      <c r="C1027">
        <f t="shared" si="15"/>
        <v>779</v>
      </c>
    </row>
    <row r="1028" spans="2:3">
      <c r="B1028" t="s">
        <v>1167</v>
      </c>
      <c r="C1028">
        <f t="shared" si="15"/>
        <v>374</v>
      </c>
    </row>
    <row r="1029" spans="2:3">
      <c r="B1029" t="s">
        <v>1168</v>
      </c>
      <c r="C1029">
        <f t="shared" si="15"/>
        <v>617</v>
      </c>
    </row>
    <row r="1030" spans="2:3">
      <c r="B1030" t="s">
        <v>1169</v>
      </c>
      <c r="C1030">
        <f t="shared" si="15"/>
        <v>467</v>
      </c>
    </row>
    <row r="1031" spans="2:3">
      <c r="B1031" t="s">
        <v>1170</v>
      </c>
      <c r="C1031">
        <f t="shared" si="15"/>
        <v>947</v>
      </c>
    </row>
    <row r="1032" spans="2:3">
      <c r="B1032" t="s">
        <v>663</v>
      </c>
      <c r="C1032">
        <f t="shared" si="15"/>
        <v>9</v>
      </c>
    </row>
    <row r="1033" spans="2:3">
      <c r="B1033" t="s">
        <v>1171</v>
      </c>
      <c r="C1033">
        <f t="shared" si="15"/>
        <v>952</v>
      </c>
    </row>
    <row r="1034" spans="2:3">
      <c r="B1034" t="s">
        <v>1172</v>
      </c>
      <c r="C1034">
        <f t="shared" ref="C1034:C1097" si="16">IF(LEN(B1034)=6,MID(B1034,3,1)*1,IF(LEN(B1034)=7,MID(B1034,3,2)*1,IF(LEN(B1034)=8,MID(B1034,3,3)*1,MID(B1034,3,4)*1)))</f>
        <v>717</v>
      </c>
    </row>
    <row r="1035" spans="2:3">
      <c r="B1035" t="s">
        <v>1173</v>
      </c>
      <c r="C1035">
        <f t="shared" si="16"/>
        <v>359</v>
      </c>
    </row>
    <row r="1036" spans="2:3">
      <c r="B1036" t="s">
        <v>1174</v>
      </c>
      <c r="C1036">
        <f t="shared" si="16"/>
        <v>675</v>
      </c>
    </row>
    <row r="1037" spans="2:3">
      <c r="B1037" t="s">
        <v>872</v>
      </c>
      <c r="C1037">
        <f t="shared" si="16"/>
        <v>63</v>
      </c>
    </row>
    <row r="1038" spans="2:3">
      <c r="B1038" t="s">
        <v>1175</v>
      </c>
      <c r="C1038">
        <f t="shared" si="16"/>
        <v>873</v>
      </c>
    </row>
    <row r="1039" spans="2:3">
      <c r="B1039" t="s">
        <v>1176</v>
      </c>
      <c r="C1039">
        <f t="shared" si="16"/>
        <v>863</v>
      </c>
    </row>
    <row r="1040" spans="2:3">
      <c r="B1040" t="s">
        <v>1177</v>
      </c>
      <c r="C1040">
        <f t="shared" si="16"/>
        <v>292</v>
      </c>
    </row>
    <row r="1041" spans="2:3">
      <c r="B1041" t="s">
        <v>842</v>
      </c>
      <c r="C1041">
        <f t="shared" si="16"/>
        <v>20</v>
      </c>
    </row>
    <row r="1042" spans="2:3">
      <c r="B1042" t="s">
        <v>1178</v>
      </c>
      <c r="C1042">
        <f t="shared" si="16"/>
        <v>332</v>
      </c>
    </row>
    <row r="1043" spans="2:3">
      <c r="B1043" t="s">
        <v>1179</v>
      </c>
      <c r="C1043">
        <f t="shared" si="16"/>
        <v>556</v>
      </c>
    </row>
    <row r="1044" spans="2:3">
      <c r="B1044" t="s">
        <v>1180</v>
      </c>
      <c r="C1044">
        <f t="shared" si="16"/>
        <v>668</v>
      </c>
    </row>
    <row r="1045" spans="2:3">
      <c r="B1045" t="s">
        <v>1181</v>
      </c>
      <c r="C1045">
        <f t="shared" si="16"/>
        <v>582</v>
      </c>
    </row>
    <row r="1046" spans="2:3">
      <c r="B1046" t="s">
        <v>1182</v>
      </c>
      <c r="C1046">
        <f t="shared" si="16"/>
        <v>491</v>
      </c>
    </row>
    <row r="1047" spans="2:3">
      <c r="B1047" t="s">
        <v>1183</v>
      </c>
      <c r="C1047">
        <f t="shared" si="16"/>
        <v>931</v>
      </c>
    </row>
    <row r="1048" spans="2:3">
      <c r="B1048" t="s">
        <v>1184</v>
      </c>
      <c r="C1048">
        <f t="shared" si="16"/>
        <v>539</v>
      </c>
    </row>
    <row r="1049" spans="2:3">
      <c r="B1049" t="s">
        <v>1185</v>
      </c>
      <c r="C1049">
        <f t="shared" si="16"/>
        <v>337</v>
      </c>
    </row>
    <row r="1050" spans="2:3">
      <c r="B1050" t="s">
        <v>1186</v>
      </c>
      <c r="C1050">
        <f t="shared" si="16"/>
        <v>169</v>
      </c>
    </row>
    <row r="1051" spans="2:3">
      <c r="B1051" t="s">
        <v>1187</v>
      </c>
      <c r="C1051">
        <f t="shared" si="16"/>
        <v>411</v>
      </c>
    </row>
    <row r="1052" spans="2:3">
      <c r="B1052" t="s">
        <v>1188</v>
      </c>
      <c r="C1052">
        <f t="shared" si="16"/>
        <v>446</v>
      </c>
    </row>
    <row r="1053" spans="2:3">
      <c r="B1053" t="s">
        <v>1189</v>
      </c>
      <c r="C1053">
        <f t="shared" si="16"/>
        <v>680</v>
      </c>
    </row>
    <row r="1054" spans="2:3">
      <c r="B1054" t="s">
        <v>1190</v>
      </c>
      <c r="C1054">
        <f t="shared" si="16"/>
        <v>679</v>
      </c>
    </row>
    <row r="1055" spans="2:3">
      <c r="B1055" t="s">
        <v>1191</v>
      </c>
      <c r="C1055">
        <f t="shared" si="16"/>
        <v>858</v>
      </c>
    </row>
    <row r="1056" spans="2:3">
      <c r="B1056" t="s">
        <v>1192</v>
      </c>
      <c r="C1056">
        <f t="shared" si="16"/>
        <v>860</v>
      </c>
    </row>
    <row r="1057" spans="2:3">
      <c r="B1057" t="s">
        <v>1193</v>
      </c>
      <c r="C1057">
        <f t="shared" si="16"/>
        <v>185</v>
      </c>
    </row>
    <row r="1058" spans="2:3">
      <c r="B1058" t="s">
        <v>1194</v>
      </c>
      <c r="C1058">
        <f t="shared" si="16"/>
        <v>801</v>
      </c>
    </row>
    <row r="1059" spans="2:3">
      <c r="B1059" t="s">
        <v>1195</v>
      </c>
      <c r="C1059">
        <f t="shared" si="16"/>
        <v>823</v>
      </c>
    </row>
    <row r="1060" spans="2:3">
      <c r="B1060" t="s">
        <v>1196</v>
      </c>
      <c r="C1060">
        <f t="shared" si="16"/>
        <v>376</v>
      </c>
    </row>
    <row r="1061" spans="2:3">
      <c r="B1061" t="s">
        <v>1197</v>
      </c>
      <c r="C1061">
        <f t="shared" si="16"/>
        <v>644</v>
      </c>
    </row>
    <row r="1062" spans="2:3">
      <c r="B1062" t="s">
        <v>1198</v>
      </c>
      <c r="C1062">
        <f t="shared" si="16"/>
        <v>84</v>
      </c>
    </row>
    <row r="1063" spans="2:3">
      <c r="B1063" t="s">
        <v>1199</v>
      </c>
      <c r="C1063">
        <f t="shared" si="16"/>
        <v>401</v>
      </c>
    </row>
    <row r="1064" spans="2:3">
      <c r="B1064" t="s">
        <v>1200</v>
      </c>
      <c r="C1064">
        <f t="shared" si="16"/>
        <v>131</v>
      </c>
    </row>
    <row r="1065" spans="2:3">
      <c r="B1065" t="s">
        <v>1201</v>
      </c>
      <c r="C1065">
        <f t="shared" si="16"/>
        <v>949</v>
      </c>
    </row>
    <row r="1066" spans="2:3">
      <c r="B1066" t="s">
        <v>1202</v>
      </c>
      <c r="C1066">
        <f t="shared" si="16"/>
        <v>977</v>
      </c>
    </row>
    <row r="1067" spans="2:3">
      <c r="B1067" t="s">
        <v>1203</v>
      </c>
      <c r="C1067">
        <f t="shared" si="16"/>
        <v>779</v>
      </c>
    </row>
    <row r="1068" spans="2:3">
      <c r="B1068" t="s">
        <v>1204</v>
      </c>
      <c r="C1068">
        <f t="shared" si="16"/>
        <v>757</v>
      </c>
    </row>
    <row r="1069" spans="2:3">
      <c r="B1069" t="s">
        <v>1205</v>
      </c>
      <c r="C1069">
        <f t="shared" si="16"/>
        <v>942</v>
      </c>
    </row>
    <row r="1070" spans="2:3">
      <c r="B1070" t="s">
        <v>1206</v>
      </c>
      <c r="C1070">
        <f t="shared" si="16"/>
        <v>955</v>
      </c>
    </row>
    <row r="1071" spans="2:3">
      <c r="B1071" t="s">
        <v>1207</v>
      </c>
      <c r="C1071">
        <f t="shared" si="16"/>
        <v>926</v>
      </c>
    </row>
    <row r="1072" spans="2:3">
      <c r="B1072" t="s">
        <v>1208</v>
      </c>
      <c r="C1072">
        <f t="shared" si="16"/>
        <v>130</v>
      </c>
    </row>
    <row r="1073" spans="2:3">
      <c r="B1073" t="s">
        <v>1209</v>
      </c>
      <c r="C1073">
        <f t="shared" si="16"/>
        <v>769</v>
      </c>
    </row>
    <row r="1074" spans="2:3">
      <c r="B1074" t="s">
        <v>1210</v>
      </c>
      <c r="C1074">
        <f t="shared" si="16"/>
        <v>374</v>
      </c>
    </row>
    <row r="1075" spans="2:3">
      <c r="B1075" t="s">
        <v>1211</v>
      </c>
      <c r="C1075">
        <f t="shared" si="16"/>
        <v>869</v>
      </c>
    </row>
    <row r="1076" spans="2:3">
      <c r="B1076" t="s">
        <v>1212</v>
      </c>
      <c r="C1076">
        <f t="shared" si="16"/>
        <v>685</v>
      </c>
    </row>
    <row r="1077" spans="2:3">
      <c r="B1077" t="s">
        <v>1213</v>
      </c>
      <c r="C1077">
        <f t="shared" si="16"/>
        <v>710</v>
      </c>
    </row>
    <row r="1078" spans="2:3">
      <c r="B1078" t="s">
        <v>1214</v>
      </c>
      <c r="C1078">
        <f t="shared" si="16"/>
        <v>936</v>
      </c>
    </row>
    <row r="1079" spans="2:3">
      <c r="B1079" t="s">
        <v>1215</v>
      </c>
      <c r="C1079">
        <f t="shared" si="16"/>
        <v>448</v>
      </c>
    </row>
    <row r="1080" spans="2:3">
      <c r="B1080" t="s">
        <v>1216</v>
      </c>
      <c r="C1080">
        <f t="shared" si="16"/>
        <v>225</v>
      </c>
    </row>
    <row r="1081" spans="2:3">
      <c r="B1081" t="s">
        <v>1217</v>
      </c>
      <c r="C1081">
        <f t="shared" si="16"/>
        <v>238</v>
      </c>
    </row>
    <row r="1082" spans="2:3">
      <c r="B1082" t="s">
        <v>1218</v>
      </c>
      <c r="C1082">
        <f t="shared" si="16"/>
        <v>957</v>
      </c>
    </row>
    <row r="1083" spans="2:3">
      <c r="B1083" t="s">
        <v>1219</v>
      </c>
      <c r="C1083">
        <f t="shared" si="16"/>
        <v>668</v>
      </c>
    </row>
    <row r="1084" spans="2:3">
      <c r="B1084" t="s">
        <v>1220</v>
      </c>
      <c r="C1084">
        <f t="shared" si="16"/>
        <v>840</v>
      </c>
    </row>
    <row r="1085" spans="2:3">
      <c r="B1085" t="s">
        <v>1221</v>
      </c>
      <c r="C1085">
        <f t="shared" si="16"/>
        <v>576</v>
      </c>
    </row>
    <row r="1086" spans="2:3">
      <c r="B1086" t="s">
        <v>1222</v>
      </c>
      <c r="C1086">
        <f t="shared" si="16"/>
        <v>681</v>
      </c>
    </row>
    <row r="1087" spans="2:3">
      <c r="B1087" t="s">
        <v>1223</v>
      </c>
      <c r="C1087">
        <f t="shared" si="16"/>
        <v>175</v>
      </c>
    </row>
    <row r="1088" spans="2:3">
      <c r="B1088" t="s">
        <v>1201</v>
      </c>
      <c r="C1088">
        <f t="shared" si="16"/>
        <v>949</v>
      </c>
    </row>
    <row r="1089" spans="2:3">
      <c r="B1089" t="s">
        <v>1224</v>
      </c>
      <c r="C1089">
        <f t="shared" si="16"/>
        <v>361</v>
      </c>
    </row>
    <row r="1090" spans="2:3">
      <c r="B1090" t="s">
        <v>1225</v>
      </c>
      <c r="C1090">
        <f t="shared" si="16"/>
        <v>800</v>
      </c>
    </row>
    <row r="1091" spans="2:3">
      <c r="B1091" t="s">
        <v>1226</v>
      </c>
      <c r="C1091">
        <f t="shared" si="16"/>
        <v>347</v>
      </c>
    </row>
    <row r="1092" spans="2:3">
      <c r="B1092" t="s">
        <v>1227</v>
      </c>
      <c r="C1092">
        <f t="shared" si="16"/>
        <v>289</v>
      </c>
    </row>
    <row r="1093" spans="2:3">
      <c r="B1093" t="s">
        <v>1228</v>
      </c>
      <c r="C1093">
        <f t="shared" si="16"/>
        <v>71</v>
      </c>
    </row>
    <row r="1094" spans="2:3">
      <c r="B1094" t="s">
        <v>1229</v>
      </c>
      <c r="C1094">
        <f t="shared" si="16"/>
        <v>926</v>
      </c>
    </row>
    <row r="1095" spans="2:3">
      <c r="B1095" t="s">
        <v>1230</v>
      </c>
      <c r="C1095">
        <f t="shared" si="16"/>
        <v>839</v>
      </c>
    </row>
    <row r="1096" spans="2:3">
      <c r="B1096" t="s">
        <v>1231</v>
      </c>
      <c r="C1096">
        <f t="shared" si="16"/>
        <v>313</v>
      </c>
    </row>
    <row r="1097" spans="2:3">
      <c r="B1097" t="s">
        <v>1232</v>
      </c>
      <c r="C1097">
        <f t="shared" si="16"/>
        <v>862</v>
      </c>
    </row>
    <row r="1098" spans="2:3">
      <c r="B1098" t="s">
        <v>619</v>
      </c>
      <c r="C1098">
        <f t="shared" ref="C1098:C1161" si="17">IF(LEN(B1098)=6,MID(B1098,3,1)*1,IF(LEN(B1098)=7,MID(B1098,3,2)*1,IF(LEN(B1098)=8,MID(B1098,3,3)*1,MID(B1098,3,4)*1)))</f>
        <v>7</v>
      </c>
    </row>
    <row r="1099" spans="2:3">
      <c r="B1099" t="s">
        <v>1233</v>
      </c>
      <c r="C1099">
        <f t="shared" si="17"/>
        <v>872</v>
      </c>
    </row>
    <row r="1100" spans="2:3">
      <c r="B1100" t="s">
        <v>1234</v>
      </c>
      <c r="C1100">
        <f t="shared" si="17"/>
        <v>369</v>
      </c>
    </row>
    <row r="1101" spans="2:3">
      <c r="B1101" t="s">
        <v>1235</v>
      </c>
      <c r="C1101">
        <f t="shared" si="17"/>
        <v>325</v>
      </c>
    </row>
    <row r="1102" spans="2:3">
      <c r="B1102" t="s">
        <v>1236</v>
      </c>
      <c r="C1102">
        <f t="shared" si="17"/>
        <v>998</v>
      </c>
    </row>
    <row r="1103" spans="2:3">
      <c r="B1103" t="s">
        <v>1237</v>
      </c>
      <c r="C1103">
        <f t="shared" si="17"/>
        <v>208</v>
      </c>
    </row>
    <row r="1104" spans="2:3">
      <c r="B1104" t="s">
        <v>1238</v>
      </c>
      <c r="C1104">
        <f t="shared" si="17"/>
        <v>290</v>
      </c>
    </row>
    <row r="1105" spans="2:3">
      <c r="B1105" t="s">
        <v>1239</v>
      </c>
      <c r="C1105">
        <f t="shared" si="17"/>
        <v>461</v>
      </c>
    </row>
    <row r="1106" spans="2:3">
      <c r="B1106" t="s">
        <v>1240</v>
      </c>
      <c r="C1106">
        <f t="shared" si="17"/>
        <v>571</v>
      </c>
    </row>
    <row r="1107" spans="2:3">
      <c r="B1107" t="s">
        <v>1241</v>
      </c>
      <c r="C1107">
        <f t="shared" si="17"/>
        <v>871</v>
      </c>
    </row>
    <row r="1108" spans="2:3">
      <c r="B1108" t="s">
        <v>1242</v>
      </c>
      <c r="C1108">
        <f t="shared" si="17"/>
        <v>468</v>
      </c>
    </row>
    <row r="1109" spans="2:3">
      <c r="B1109" t="s">
        <v>1243</v>
      </c>
      <c r="C1109">
        <f t="shared" si="17"/>
        <v>739</v>
      </c>
    </row>
    <row r="1110" spans="2:3">
      <c r="B1110" t="s">
        <v>1244</v>
      </c>
      <c r="C1110">
        <f t="shared" si="17"/>
        <v>440</v>
      </c>
    </row>
    <row r="1111" spans="2:3">
      <c r="B1111" t="s">
        <v>1245</v>
      </c>
      <c r="C1111">
        <f t="shared" si="17"/>
        <v>773</v>
      </c>
    </row>
    <row r="1112" spans="2:3">
      <c r="B1112" t="s">
        <v>1246</v>
      </c>
      <c r="C1112">
        <f t="shared" si="17"/>
        <v>106</v>
      </c>
    </row>
    <row r="1113" spans="2:3">
      <c r="B1113" t="s">
        <v>1247</v>
      </c>
      <c r="C1113">
        <f t="shared" si="17"/>
        <v>113</v>
      </c>
    </row>
    <row r="1114" spans="2:3">
      <c r="B1114" t="s">
        <v>1248</v>
      </c>
      <c r="C1114">
        <f t="shared" si="17"/>
        <v>176</v>
      </c>
    </row>
    <row r="1115" spans="2:3">
      <c r="B1115" t="s">
        <v>1249</v>
      </c>
      <c r="C1115">
        <f t="shared" si="17"/>
        <v>260</v>
      </c>
    </row>
    <row r="1116" spans="2:3">
      <c r="B1116" t="s">
        <v>1250</v>
      </c>
      <c r="C1116">
        <f t="shared" si="17"/>
        <v>481</v>
      </c>
    </row>
    <row r="1117" spans="2:3">
      <c r="B1117" t="s">
        <v>1251</v>
      </c>
      <c r="C1117">
        <f t="shared" si="17"/>
        <v>355</v>
      </c>
    </row>
    <row r="1118" spans="2:3">
      <c r="B1118" t="s">
        <v>1252</v>
      </c>
      <c r="C1118">
        <f t="shared" si="17"/>
        <v>55</v>
      </c>
    </row>
    <row r="1119" spans="2:3">
      <c r="B1119" t="s">
        <v>1253</v>
      </c>
      <c r="C1119">
        <f t="shared" si="17"/>
        <v>837</v>
      </c>
    </row>
    <row r="1120" spans="2:3">
      <c r="B1120" t="s">
        <v>1254</v>
      </c>
      <c r="C1120">
        <f t="shared" si="17"/>
        <v>871</v>
      </c>
    </row>
    <row r="1121" spans="2:3">
      <c r="B1121" t="s">
        <v>1255</v>
      </c>
      <c r="C1121">
        <f t="shared" si="17"/>
        <v>132</v>
      </c>
    </row>
    <row r="1122" spans="2:3">
      <c r="B1122" t="s">
        <v>1256</v>
      </c>
      <c r="C1122">
        <f t="shared" si="17"/>
        <v>276</v>
      </c>
    </row>
    <row r="1123" spans="2:3">
      <c r="B1123" t="s">
        <v>1257</v>
      </c>
      <c r="C1123">
        <f t="shared" si="17"/>
        <v>236</v>
      </c>
    </row>
    <row r="1124" spans="2:3">
      <c r="B1124" t="s">
        <v>1258</v>
      </c>
      <c r="C1124">
        <f t="shared" si="17"/>
        <v>604</v>
      </c>
    </row>
    <row r="1125" spans="2:3">
      <c r="B1125" t="s">
        <v>1259</v>
      </c>
      <c r="C1125">
        <f t="shared" si="17"/>
        <v>906</v>
      </c>
    </row>
    <row r="1126" spans="2:3">
      <c r="B1126" t="s">
        <v>1260</v>
      </c>
      <c r="C1126">
        <f t="shared" si="17"/>
        <v>939</v>
      </c>
    </row>
    <row r="1127" spans="2:3">
      <c r="B1127" t="s">
        <v>1261</v>
      </c>
      <c r="C1127">
        <f t="shared" si="17"/>
        <v>27</v>
      </c>
    </row>
    <row r="1128" spans="2:3">
      <c r="B1128" t="s">
        <v>1262</v>
      </c>
      <c r="C1128">
        <f t="shared" si="17"/>
        <v>18</v>
      </c>
    </row>
    <row r="1129" spans="2:3">
      <c r="B1129" t="s">
        <v>1263</v>
      </c>
      <c r="C1129">
        <f t="shared" si="17"/>
        <v>573</v>
      </c>
    </row>
    <row r="1130" spans="2:3">
      <c r="B1130" t="s">
        <v>1264</v>
      </c>
      <c r="C1130">
        <f t="shared" si="17"/>
        <v>381</v>
      </c>
    </row>
    <row r="1131" spans="2:3">
      <c r="B1131" t="s">
        <v>1265</v>
      </c>
      <c r="C1131">
        <f t="shared" si="17"/>
        <v>333</v>
      </c>
    </row>
    <row r="1132" spans="2:3">
      <c r="B1132" t="s">
        <v>1266</v>
      </c>
      <c r="C1132">
        <f t="shared" si="17"/>
        <v>248</v>
      </c>
    </row>
    <row r="1133" spans="2:3">
      <c r="B1133" t="s">
        <v>972</v>
      </c>
      <c r="C1133">
        <f t="shared" si="17"/>
        <v>66</v>
      </c>
    </row>
    <row r="1134" spans="2:3">
      <c r="B1134" t="s">
        <v>1267</v>
      </c>
      <c r="C1134">
        <f t="shared" si="17"/>
        <v>511</v>
      </c>
    </row>
    <row r="1135" spans="2:3">
      <c r="B1135" t="s">
        <v>969</v>
      </c>
      <c r="C1135">
        <f t="shared" si="17"/>
        <v>34</v>
      </c>
    </row>
    <row r="1136" spans="2:3">
      <c r="B1136" t="s">
        <v>1268</v>
      </c>
      <c r="C1136">
        <f t="shared" si="17"/>
        <v>158</v>
      </c>
    </row>
    <row r="1137" spans="2:3">
      <c r="B1137" t="s">
        <v>1269</v>
      </c>
      <c r="C1137">
        <f t="shared" si="17"/>
        <v>633</v>
      </c>
    </row>
    <row r="1138" spans="2:3">
      <c r="B1138" t="s">
        <v>1270</v>
      </c>
      <c r="C1138">
        <f t="shared" si="17"/>
        <v>815</v>
      </c>
    </row>
    <row r="1139" spans="2:3">
      <c r="B1139" t="s">
        <v>1271</v>
      </c>
      <c r="C1139">
        <f t="shared" si="17"/>
        <v>309</v>
      </c>
    </row>
    <row r="1140" spans="2:3">
      <c r="B1140" t="s">
        <v>1272</v>
      </c>
      <c r="C1140">
        <f t="shared" si="17"/>
        <v>878</v>
      </c>
    </row>
    <row r="1141" spans="2:3">
      <c r="B1141" t="s">
        <v>1273</v>
      </c>
      <c r="C1141">
        <f t="shared" si="17"/>
        <v>933</v>
      </c>
    </row>
    <row r="1142" spans="2:3">
      <c r="B1142" t="s">
        <v>1274</v>
      </c>
      <c r="C1142">
        <f t="shared" si="17"/>
        <v>752</v>
      </c>
    </row>
    <row r="1143" spans="2:3">
      <c r="B1143" t="s">
        <v>1275</v>
      </c>
      <c r="C1143">
        <f t="shared" si="17"/>
        <v>667</v>
      </c>
    </row>
    <row r="1144" spans="2:3">
      <c r="B1144" t="s">
        <v>1276</v>
      </c>
      <c r="C1144">
        <f t="shared" si="17"/>
        <v>533</v>
      </c>
    </row>
    <row r="1145" spans="2:3">
      <c r="B1145" t="s">
        <v>1277</v>
      </c>
      <c r="C1145">
        <f t="shared" si="17"/>
        <v>441</v>
      </c>
    </row>
    <row r="1146" spans="2:3">
      <c r="B1146" t="s">
        <v>1278</v>
      </c>
      <c r="C1146">
        <f t="shared" si="17"/>
        <v>742</v>
      </c>
    </row>
    <row r="1147" spans="2:3">
      <c r="B1147" t="s">
        <v>1279</v>
      </c>
      <c r="C1147">
        <f t="shared" si="17"/>
        <v>206</v>
      </c>
    </row>
    <row r="1148" spans="2:3">
      <c r="B1148" t="s">
        <v>645</v>
      </c>
      <c r="C1148">
        <f t="shared" si="17"/>
        <v>3</v>
      </c>
    </row>
    <row r="1149" spans="2:3">
      <c r="B1149" t="s">
        <v>1280</v>
      </c>
      <c r="C1149">
        <f t="shared" si="17"/>
        <v>931</v>
      </c>
    </row>
    <row r="1150" spans="2:3">
      <c r="B1150" t="s">
        <v>1281</v>
      </c>
      <c r="C1150">
        <f t="shared" si="17"/>
        <v>241</v>
      </c>
    </row>
    <row r="1151" spans="2:3">
      <c r="B1151" t="s">
        <v>1282</v>
      </c>
      <c r="C1151">
        <f t="shared" si="17"/>
        <v>309</v>
      </c>
    </row>
    <row r="1152" spans="2:3">
      <c r="B1152" t="s">
        <v>1283</v>
      </c>
      <c r="C1152">
        <f t="shared" si="17"/>
        <v>283</v>
      </c>
    </row>
    <row r="1153" spans="2:3">
      <c r="B1153" t="s">
        <v>1284</v>
      </c>
      <c r="C1153">
        <f t="shared" si="17"/>
        <v>366</v>
      </c>
    </row>
    <row r="1154" spans="2:3">
      <c r="B1154" t="s">
        <v>1285</v>
      </c>
      <c r="C1154">
        <f t="shared" si="17"/>
        <v>838</v>
      </c>
    </row>
    <row r="1155" spans="2:3">
      <c r="B1155" t="s">
        <v>1286</v>
      </c>
      <c r="C1155">
        <f t="shared" si="17"/>
        <v>994</v>
      </c>
    </row>
    <row r="1156" spans="2:3">
      <c r="B1156" t="s">
        <v>1287</v>
      </c>
      <c r="C1156">
        <f t="shared" si="17"/>
        <v>249</v>
      </c>
    </row>
    <row r="1157" spans="2:3">
      <c r="B1157" t="s">
        <v>1288</v>
      </c>
      <c r="C1157">
        <f t="shared" si="17"/>
        <v>578</v>
      </c>
    </row>
    <row r="1158" spans="2:3">
      <c r="B1158" t="s">
        <v>1289</v>
      </c>
      <c r="C1158">
        <f t="shared" si="17"/>
        <v>604</v>
      </c>
    </row>
    <row r="1159" spans="2:3">
      <c r="B1159" t="s">
        <v>1290</v>
      </c>
      <c r="C1159">
        <f t="shared" si="17"/>
        <v>697</v>
      </c>
    </row>
    <row r="1160" spans="2:3">
      <c r="B1160" t="s">
        <v>1291</v>
      </c>
      <c r="C1160">
        <f t="shared" si="17"/>
        <v>180</v>
      </c>
    </row>
    <row r="1161" spans="2:3">
      <c r="B1161" t="s">
        <v>1292</v>
      </c>
      <c r="C1161">
        <f t="shared" si="17"/>
        <v>895</v>
      </c>
    </row>
    <row r="1162" spans="2:3">
      <c r="B1162" t="s">
        <v>1293</v>
      </c>
      <c r="C1162">
        <f t="shared" ref="C1162:C1225" si="18">IF(LEN(B1162)=6,MID(B1162,3,1)*1,IF(LEN(B1162)=7,MID(B1162,3,2)*1,IF(LEN(B1162)=8,MID(B1162,3,3)*1,MID(B1162,3,4)*1)))</f>
        <v>965</v>
      </c>
    </row>
    <row r="1163" spans="2:3">
      <c r="B1163" t="s">
        <v>1294</v>
      </c>
      <c r="C1163">
        <f t="shared" si="18"/>
        <v>656</v>
      </c>
    </row>
    <row r="1164" spans="2:3">
      <c r="B1164" t="s">
        <v>1295</v>
      </c>
      <c r="C1164">
        <f t="shared" si="18"/>
        <v>432</v>
      </c>
    </row>
    <row r="1165" spans="2:3">
      <c r="B1165" t="s">
        <v>1296</v>
      </c>
      <c r="C1165">
        <f t="shared" si="18"/>
        <v>16</v>
      </c>
    </row>
    <row r="1166" spans="2:3">
      <c r="B1166" t="s">
        <v>1297</v>
      </c>
      <c r="C1166">
        <f t="shared" si="18"/>
        <v>42</v>
      </c>
    </row>
    <row r="1167" spans="2:3">
      <c r="B1167" t="s">
        <v>1298</v>
      </c>
      <c r="C1167">
        <f t="shared" si="18"/>
        <v>744</v>
      </c>
    </row>
    <row r="1168" spans="2:3">
      <c r="B1168" t="s">
        <v>1299</v>
      </c>
      <c r="C1168">
        <f t="shared" si="18"/>
        <v>626</v>
      </c>
    </row>
    <row r="1169" spans="2:3">
      <c r="B1169" t="s">
        <v>1300</v>
      </c>
      <c r="C1169">
        <f t="shared" si="18"/>
        <v>360</v>
      </c>
    </row>
    <row r="1170" spans="2:3">
      <c r="B1170" t="s">
        <v>1301</v>
      </c>
      <c r="C1170">
        <f t="shared" si="18"/>
        <v>438</v>
      </c>
    </row>
    <row r="1171" spans="2:3">
      <c r="B1171" t="s">
        <v>1302</v>
      </c>
      <c r="C1171">
        <f t="shared" si="18"/>
        <v>803</v>
      </c>
    </row>
    <row r="1172" spans="2:3">
      <c r="B1172" t="s">
        <v>1303</v>
      </c>
      <c r="C1172">
        <f t="shared" si="18"/>
        <v>185</v>
      </c>
    </row>
    <row r="1173" spans="2:3">
      <c r="B1173" t="s">
        <v>1304</v>
      </c>
      <c r="C1173">
        <f t="shared" si="18"/>
        <v>142</v>
      </c>
    </row>
    <row r="1174" spans="2:3">
      <c r="B1174" t="s">
        <v>927</v>
      </c>
      <c r="C1174">
        <f t="shared" si="18"/>
        <v>64</v>
      </c>
    </row>
    <row r="1175" spans="2:3">
      <c r="B1175" t="s">
        <v>1305</v>
      </c>
      <c r="C1175">
        <f t="shared" si="18"/>
        <v>628</v>
      </c>
    </row>
    <row r="1176" spans="2:3">
      <c r="B1176" t="s">
        <v>1306</v>
      </c>
      <c r="C1176">
        <f t="shared" si="18"/>
        <v>433</v>
      </c>
    </row>
    <row r="1177" spans="2:3">
      <c r="B1177" t="s">
        <v>1307</v>
      </c>
      <c r="C1177">
        <f t="shared" si="18"/>
        <v>797</v>
      </c>
    </row>
    <row r="1178" spans="2:3">
      <c r="B1178" t="s">
        <v>1308</v>
      </c>
      <c r="C1178">
        <f t="shared" si="18"/>
        <v>77</v>
      </c>
    </row>
    <row r="1179" spans="2:3">
      <c r="B1179" t="s">
        <v>1309</v>
      </c>
      <c r="C1179">
        <f t="shared" si="18"/>
        <v>947</v>
      </c>
    </row>
    <row r="1180" spans="2:3">
      <c r="B1180" t="s">
        <v>1310</v>
      </c>
      <c r="C1180">
        <f t="shared" si="18"/>
        <v>627</v>
      </c>
    </row>
    <row r="1181" spans="2:3">
      <c r="B1181" t="s">
        <v>1311</v>
      </c>
      <c r="C1181">
        <f t="shared" si="18"/>
        <v>717</v>
      </c>
    </row>
    <row r="1182" spans="2:3">
      <c r="B1182" t="s">
        <v>1312</v>
      </c>
      <c r="C1182">
        <f t="shared" si="18"/>
        <v>832</v>
      </c>
    </row>
    <row r="1183" spans="2:3">
      <c r="B1183" t="s">
        <v>1313</v>
      </c>
      <c r="C1183">
        <f t="shared" si="18"/>
        <v>80</v>
      </c>
    </row>
    <row r="1184" spans="2:3">
      <c r="B1184" t="s">
        <v>1314</v>
      </c>
      <c r="C1184">
        <f t="shared" si="18"/>
        <v>169</v>
      </c>
    </row>
    <row r="1185" spans="2:3">
      <c r="B1185" t="s">
        <v>1315</v>
      </c>
      <c r="C1185">
        <f t="shared" si="18"/>
        <v>122</v>
      </c>
    </row>
    <row r="1186" spans="2:3">
      <c r="B1186" t="s">
        <v>1316</v>
      </c>
      <c r="C1186">
        <f t="shared" si="18"/>
        <v>426</v>
      </c>
    </row>
    <row r="1187" spans="2:3">
      <c r="B1187" t="s">
        <v>1317</v>
      </c>
      <c r="C1187">
        <f t="shared" si="18"/>
        <v>142</v>
      </c>
    </row>
    <row r="1188" spans="2:3">
      <c r="B1188" t="s">
        <v>1318</v>
      </c>
      <c r="C1188">
        <f t="shared" si="18"/>
        <v>472</v>
      </c>
    </row>
    <row r="1189" spans="2:3">
      <c r="B1189" t="s">
        <v>1319</v>
      </c>
      <c r="C1189">
        <f t="shared" si="18"/>
        <v>983</v>
      </c>
    </row>
    <row r="1190" spans="2:3">
      <c r="B1190" t="s">
        <v>1087</v>
      </c>
      <c r="C1190">
        <f t="shared" si="18"/>
        <v>71</v>
      </c>
    </row>
    <row r="1191" spans="2:3">
      <c r="B1191" t="s">
        <v>1320</v>
      </c>
      <c r="C1191">
        <f t="shared" si="18"/>
        <v>424</v>
      </c>
    </row>
    <row r="1192" spans="2:3">
      <c r="B1192" t="s">
        <v>1321</v>
      </c>
      <c r="C1192">
        <f t="shared" si="18"/>
        <v>708</v>
      </c>
    </row>
    <row r="1193" spans="2:3">
      <c r="B1193" t="s">
        <v>1322</v>
      </c>
      <c r="C1193">
        <f t="shared" si="18"/>
        <v>793</v>
      </c>
    </row>
    <row r="1194" spans="2:3">
      <c r="B1194" t="s">
        <v>1323</v>
      </c>
      <c r="C1194">
        <f t="shared" si="18"/>
        <v>474</v>
      </c>
    </row>
    <row r="1195" spans="2:3">
      <c r="B1195" t="s">
        <v>1324</v>
      </c>
      <c r="C1195">
        <f t="shared" si="18"/>
        <v>566</v>
      </c>
    </row>
    <row r="1196" spans="2:3">
      <c r="B1196" t="s">
        <v>1325</v>
      </c>
      <c r="C1196">
        <f t="shared" si="18"/>
        <v>361</v>
      </c>
    </row>
    <row r="1197" spans="2:3">
      <c r="B1197" t="s">
        <v>1326</v>
      </c>
      <c r="C1197">
        <f t="shared" si="18"/>
        <v>734</v>
      </c>
    </row>
    <row r="1198" spans="2:3">
      <c r="B1198" t="s">
        <v>1327</v>
      </c>
      <c r="C1198">
        <f t="shared" si="18"/>
        <v>490</v>
      </c>
    </row>
    <row r="1199" spans="2:3">
      <c r="B1199" t="s">
        <v>1328</v>
      </c>
      <c r="C1199">
        <f t="shared" si="18"/>
        <v>190</v>
      </c>
    </row>
    <row r="1200" spans="2:3">
      <c r="B1200" t="s">
        <v>1329</v>
      </c>
      <c r="C1200">
        <f t="shared" si="18"/>
        <v>196</v>
      </c>
    </row>
    <row r="1201" spans="2:3">
      <c r="B1201" t="s">
        <v>1330</v>
      </c>
      <c r="C1201">
        <f t="shared" si="18"/>
        <v>25</v>
      </c>
    </row>
    <row r="1202" spans="2:3">
      <c r="B1202" t="s">
        <v>1331</v>
      </c>
      <c r="C1202">
        <f t="shared" si="18"/>
        <v>72</v>
      </c>
    </row>
    <row r="1203" spans="2:3">
      <c r="B1203" t="s">
        <v>1332</v>
      </c>
      <c r="C1203">
        <f t="shared" si="18"/>
        <v>368</v>
      </c>
    </row>
    <row r="1204" spans="2:3">
      <c r="B1204" t="s">
        <v>1333</v>
      </c>
      <c r="C1204">
        <f t="shared" si="18"/>
        <v>883</v>
      </c>
    </row>
    <row r="1205" spans="2:3">
      <c r="B1205" t="s">
        <v>1334</v>
      </c>
      <c r="C1205">
        <f t="shared" si="18"/>
        <v>734</v>
      </c>
    </row>
    <row r="1206" spans="2:3">
      <c r="B1206" t="s">
        <v>1335</v>
      </c>
      <c r="C1206">
        <f t="shared" si="18"/>
        <v>820</v>
      </c>
    </row>
    <row r="1207" spans="2:3">
      <c r="B1207" t="s">
        <v>1336</v>
      </c>
      <c r="C1207">
        <f t="shared" si="18"/>
        <v>841</v>
      </c>
    </row>
    <row r="1208" spans="2:3">
      <c r="B1208" t="s">
        <v>1337</v>
      </c>
      <c r="C1208">
        <f t="shared" si="18"/>
        <v>134</v>
      </c>
    </row>
    <row r="1209" spans="2:3">
      <c r="B1209" t="s">
        <v>1338</v>
      </c>
      <c r="C1209">
        <f t="shared" si="18"/>
        <v>846</v>
      </c>
    </row>
    <row r="1210" spans="2:3">
      <c r="B1210" t="s">
        <v>1339</v>
      </c>
      <c r="C1210">
        <f t="shared" si="18"/>
        <v>645</v>
      </c>
    </row>
    <row r="1211" spans="2:3">
      <c r="B1211" t="s">
        <v>1340</v>
      </c>
      <c r="C1211">
        <f t="shared" si="18"/>
        <v>55</v>
      </c>
    </row>
    <row r="1212" spans="2:3">
      <c r="B1212" t="s">
        <v>1341</v>
      </c>
      <c r="C1212">
        <f t="shared" si="18"/>
        <v>563</v>
      </c>
    </row>
    <row r="1213" spans="2:3">
      <c r="B1213" t="s">
        <v>1342</v>
      </c>
      <c r="C1213">
        <f t="shared" si="18"/>
        <v>349</v>
      </c>
    </row>
    <row r="1214" spans="2:3">
      <c r="B1214" t="s">
        <v>1343</v>
      </c>
      <c r="C1214">
        <f t="shared" si="18"/>
        <v>753</v>
      </c>
    </row>
    <row r="1215" spans="2:3">
      <c r="B1215" t="s">
        <v>1344</v>
      </c>
      <c r="C1215">
        <f t="shared" si="18"/>
        <v>456</v>
      </c>
    </row>
    <row r="1216" spans="2:3">
      <c r="B1216" t="s">
        <v>1345</v>
      </c>
      <c r="C1216">
        <f t="shared" si="18"/>
        <v>966</v>
      </c>
    </row>
    <row r="1217" spans="2:3">
      <c r="B1217" t="s">
        <v>1346</v>
      </c>
      <c r="C1217">
        <f t="shared" si="18"/>
        <v>557</v>
      </c>
    </row>
    <row r="1218" spans="2:3">
      <c r="B1218" t="s">
        <v>1347</v>
      </c>
      <c r="C1218">
        <f t="shared" si="18"/>
        <v>308</v>
      </c>
    </row>
    <row r="1219" spans="2:3">
      <c r="B1219" t="s">
        <v>1348</v>
      </c>
      <c r="C1219">
        <f t="shared" si="18"/>
        <v>800</v>
      </c>
    </row>
    <row r="1220" spans="2:3">
      <c r="B1220" t="s">
        <v>1349</v>
      </c>
      <c r="C1220">
        <f t="shared" si="18"/>
        <v>353</v>
      </c>
    </row>
    <row r="1221" spans="2:3">
      <c r="B1221" t="s">
        <v>1350</v>
      </c>
      <c r="C1221">
        <f t="shared" si="18"/>
        <v>611</v>
      </c>
    </row>
    <row r="1222" spans="2:3">
      <c r="B1222" t="s">
        <v>1351</v>
      </c>
      <c r="C1222">
        <f t="shared" si="18"/>
        <v>794</v>
      </c>
    </row>
    <row r="1223" spans="2:3">
      <c r="B1223" t="s">
        <v>1352</v>
      </c>
      <c r="C1223">
        <f t="shared" si="18"/>
        <v>357</v>
      </c>
    </row>
    <row r="1224" spans="2:3">
      <c r="B1224" t="s">
        <v>1353</v>
      </c>
      <c r="C1224">
        <f t="shared" si="18"/>
        <v>630</v>
      </c>
    </row>
    <row r="1225" spans="2:3">
      <c r="B1225" t="s">
        <v>1354</v>
      </c>
      <c r="C1225">
        <f t="shared" si="18"/>
        <v>410</v>
      </c>
    </row>
    <row r="1226" spans="2:3">
      <c r="B1226" t="s">
        <v>1087</v>
      </c>
      <c r="C1226">
        <f t="shared" ref="C1226:C1289" si="19">IF(LEN(B1226)=6,MID(B1226,3,1)*1,IF(LEN(B1226)=7,MID(B1226,3,2)*1,IF(LEN(B1226)=8,MID(B1226,3,3)*1,MID(B1226,3,4)*1)))</f>
        <v>71</v>
      </c>
    </row>
    <row r="1227" spans="2:3">
      <c r="B1227" t="s">
        <v>1355</v>
      </c>
      <c r="C1227">
        <f t="shared" si="19"/>
        <v>170</v>
      </c>
    </row>
    <row r="1228" spans="2:3">
      <c r="B1228" t="s">
        <v>1356</v>
      </c>
      <c r="C1228">
        <f t="shared" si="19"/>
        <v>754</v>
      </c>
    </row>
    <row r="1229" spans="2:3">
      <c r="B1229" t="s">
        <v>1357</v>
      </c>
      <c r="C1229">
        <f t="shared" si="19"/>
        <v>4</v>
      </c>
    </row>
    <row r="1230" spans="2:3">
      <c r="B1230" t="s">
        <v>1358</v>
      </c>
      <c r="C1230">
        <f t="shared" si="19"/>
        <v>349</v>
      </c>
    </row>
    <row r="1231" spans="2:3">
      <c r="B1231" t="s">
        <v>1359</v>
      </c>
      <c r="C1231">
        <f t="shared" si="19"/>
        <v>568</v>
      </c>
    </row>
    <row r="1232" spans="2:3">
      <c r="B1232" t="s">
        <v>1360</v>
      </c>
      <c r="C1232">
        <f t="shared" si="19"/>
        <v>536</v>
      </c>
    </row>
    <row r="1233" spans="2:3">
      <c r="B1233" t="s">
        <v>1361</v>
      </c>
      <c r="C1233">
        <f t="shared" si="19"/>
        <v>600</v>
      </c>
    </row>
    <row r="1234" spans="2:3">
      <c r="B1234" t="s">
        <v>1362</v>
      </c>
      <c r="C1234">
        <f t="shared" si="19"/>
        <v>858</v>
      </c>
    </row>
    <row r="1235" spans="2:3">
      <c r="B1235" t="s">
        <v>1363</v>
      </c>
      <c r="C1235">
        <f t="shared" si="19"/>
        <v>511</v>
      </c>
    </row>
    <row r="1236" spans="2:3">
      <c r="B1236" t="s">
        <v>1364</v>
      </c>
      <c r="C1236">
        <f t="shared" si="19"/>
        <v>983</v>
      </c>
    </row>
    <row r="1237" spans="2:3">
      <c r="B1237" t="s">
        <v>1365</v>
      </c>
      <c r="C1237">
        <f t="shared" si="19"/>
        <v>945</v>
      </c>
    </row>
    <row r="1238" spans="2:3">
      <c r="B1238" t="s">
        <v>1366</v>
      </c>
      <c r="C1238">
        <f t="shared" si="19"/>
        <v>989</v>
      </c>
    </row>
    <row r="1239" spans="2:3">
      <c r="B1239" t="s">
        <v>1367</v>
      </c>
      <c r="C1239">
        <f t="shared" si="19"/>
        <v>834</v>
      </c>
    </row>
    <row r="1240" spans="2:3">
      <c r="B1240" t="s">
        <v>1368</v>
      </c>
      <c r="C1240">
        <f t="shared" si="19"/>
        <v>182</v>
      </c>
    </row>
    <row r="1241" spans="2:3">
      <c r="B1241" t="s">
        <v>1369</v>
      </c>
      <c r="C1241">
        <f t="shared" si="19"/>
        <v>318</v>
      </c>
    </row>
    <row r="1242" spans="2:3">
      <c r="B1242" t="s">
        <v>1370</v>
      </c>
      <c r="C1242">
        <f t="shared" si="19"/>
        <v>322</v>
      </c>
    </row>
    <row r="1243" spans="2:3">
      <c r="B1243" t="s">
        <v>1371</v>
      </c>
      <c r="C1243">
        <f t="shared" si="19"/>
        <v>825</v>
      </c>
    </row>
    <row r="1244" spans="2:3">
      <c r="B1244" t="s">
        <v>1372</v>
      </c>
      <c r="C1244">
        <f t="shared" si="19"/>
        <v>305</v>
      </c>
    </row>
    <row r="1245" spans="2:3">
      <c r="B1245" t="s">
        <v>1373</v>
      </c>
      <c r="C1245">
        <f t="shared" si="19"/>
        <v>772</v>
      </c>
    </row>
    <row r="1246" spans="2:3">
      <c r="B1246" t="s">
        <v>1374</v>
      </c>
      <c r="C1246">
        <f t="shared" si="19"/>
        <v>804</v>
      </c>
    </row>
    <row r="1247" spans="2:3">
      <c r="B1247" t="s">
        <v>1375</v>
      </c>
      <c r="C1247">
        <f t="shared" si="19"/>
        <v>959</v>
      </c>
    </row>
    <row r="1248" spans="2:3">
      <c r="B1248" t="s">
        <v>1376</v>
      </c>
      <c r="C1248">
        <f t="shared" si="19"/>
        <v>400</v>
      </c>
    </row>
    <row r="1249" spans="2:3">
      <c r="B1249" t="s">
        <v>1377</v>
      </c>
      <c r="C1249">
        <f t="shared" si="19"/>
        <v>657</v>
      </c>
    </row>
    <row r="1250" spans="2:3">
      <c r="B1250" t="s">
        <v>1378</v>
      </c>
      <c r="C1250">
        <f t="shared" si="19"/>
        <v>269</v>
      </c>
    </row>
    <row r="1251" spans="2:3">
      <c r="B1251" t="s">
        <v>1379</v>
      </c>
      <c r="C1251">
        <f t="shared" si="19"/>
        <v>918</v>
      </c>
    </row>
    <row r="1252" spans="2:3">
      <c r="B1252" t="s">
        <v>1380</v>
      </c>
      <c r="C1252">
        <f t="shared" si="19"/>
        <v>643</v>
      </c>
    </row>
    <row r="1253" spans="2:3">
      <c r="B1253" t="s">
        <v>1381</v>
      </c>
      <c r="C1253">
        <f t="shared" si="19"/>
        <v>480</v>
      </c>
    </row>
    <row r="1254" spans="2:3">
      <c r="B1254" t="s">
        <v>1382</v>
      </c>
      <c r="C1254">
        <f t="shared" si="19"/>
        <v>791</v>
      </c>
    </row>
    <row r="1255" spans="2:3">
      <c r="B1255" t="s">
        <v>1383</v>
      </c>
      <c r="C1255">
        <f t="shared" si="19"/>
        <v>596</v>
      </c>
    </row>
    <row r="1256" spans="2:3">
      <c r="B1256" t="s">
        <v>1384</v>
      </c>
      <c r="C1256">
        <f t="shared" si="19"/>
        <v>919</v>
      </c>
    </row>
    <row r="1257" spans="2:3">
      <c r="B1257" t="s">
        <v>1385</v>
      </c>
      <c r="C1257">
        <f t="shared" si="19"/>
        <v>956</v>
      </c>
    </row>
    <row r="1258" spans="2:3">
      <c r="B1258" t="s">
        <v>1386</v>
      </c>
      <c r="C1258">
        <f t="shared" si="19"/>
        <v>785</v>
      </c>
    </row>
    <row r="1259" spans="2:3">
      <c r="B1259" t="s">
        <v>1387</v>
      </c>
      <c r="C1259">
        <f t="shared" si="19"/>
        <v>132</v>
      </c>
    </row>
    <row r="1260" spans="2:3">
      <c r="B1260" t="s">
        <v>1388</v>
      </c>
      <c r="C1260">
        <f t="shared" si="19"/>
        <v>889</v>
      </c>
    </row>
    <row r="1261" spans="2:3">
      <c r="B1261" t="s">
        <v>1389</v>
      </c>
      <c r="C1261">
        <f t="shared" si="19"/>
        <v>457</v>
      </c>
    </row>
    <row r="1262" spans="2:3">
      <c r="B1262" t="s">
        <v>1390</v>
      </c>
      <c r="C1262">
        <f t="shared" si="19"/>
        <v>219</v>
      </c>
    </row>
    <row r="1263" spans="2:3">
      <c r="B1263" t="s">
        <v>1391</v>
      </c>
      <c r="C1263">
        <f t="shared" si="19"/>
        <v>345</v>
      </c>
    </row>
    <row r="1264" spans="2:3">
      <c r="B1264" t="s">
        <v>1392</v>
      </c>
      <c r="C1264">
        <f t="shared" si="19"/>
        <v>238</v>
      </c>
    </row>
    <row r="1265" spans="2:3">
      <c r="B1265" t="s">
        <v>1393</v>
      </c>
      <c r="C1265">
        <f t="shared" si="19"/>
        <v>192</v>
      </c>
    </row>
    <row r="1266" spans="2:3">
      <c r="B1266" t="s">
        <v>1394</v>
      </c>
      <c r="C1266">
        <f t="shared" si="19"/>
        <v>233</v>
      </c>
    </row>
    <row r="1267" spans="2:3">
      <c r="B1267" t="s">
        <v>1395</v>
      </c>
      <c r="C1267">
        <f t="shared" si="19"/>
        <v>94</v>
      </c>
    </row>
    <row r="1268" spans="2:3">
      <c r="B1268" t="s">
        <v>1396</v>
      </c>
      <c r="C1268">
        <f t="shared" si="19"/>
        <v>474</v>
      </c>
    </row>
    <row r="1269" spans="2:3">
      <c r="B1269" t="s">
        <v>1397</v>
      </c>
      <c r="C1269">
        <f t="shared" si="19"/>
        <v>849</v>
      </c>
    </row>
    <row r="1270" spans="2:3">
      <c r="B1270" t="s">
        <v>1398</v>
      </c>
      <c r="C1270">
        <f t="shared" si="19"/>
        <v>507</v>
      </c>
    </row>
    <row r="1271" spans="2:3">
      <c r="B1271" t="s">
        <v>1399</v>
      </c>
      <c r="C1271">
        <f t="shared" si="19"/>
        <v>786</v>
      </c>
    </row>
    <row r="1272" spans="2:3">
      <c r="B1272" t="s">
        <v>1400</v>
      </c>
      <c r="C1272">
        <f t="shared" si="19"/>
        <v>773</v>
      </c>
    </row>
    <row r="1273" spans="2:3">
      <c r="B1273" t="s">
        <v>1339</v>
      </c>
      <c r="C1273">
        <f t="shared" si="19"/>
        <v>645</v>
      </c>
    </row>
    <row r="1274" spans="2:3">
      <c r="B1274" t="s">
        <v>1401</v>
      </c>
      <c r="C1274">
        <f t="shared" si="19"/>
        <v>225</v>
      </c>
    </row>
    <row r="1275" spans="2:3">
      <c r="B1275" t="s">
        <v>1402</v>
      </c>
      <c r="C1275">
        <f t="shared" si="19"/>
        <v>280</v>
      </c>
    </row>
    <row r="1276" spans="2:3">
      <c r="B1276" t="s">
        <v>1403</v>
      </c>
      <c r="C1276">
        <f t="shared" si="19"/>
        <v>915</v>
      </c>
    </row>
    <row r="1277" spans="2:3">
      <c r="B1277" t="s">
        <v>1404</v>
      </c>
      <c r="C1277">
        <f t="shared" si="19"/>
        <v>346</v>
      </c>
    </row>
    <row r="1278" spans="2:3">
      <c r="B1278" t="s">
        <v>1405</v>
      </c>
      <c r="C1278">
        <f t="shared" si="19"/>
        <v>443</v>
      </c>
    </row>
    <row r="1279" spans="2:3">
      <c r="B1279" t="s">
        <v>1406</v>
      </c>
      <c r="C1279">
        <f t="shared" si="19"/>
        <v>603</v>
      </c>
    </row>
    <row r="1280" spans="2:3">
      <c r="B1280" t="s">
        <v>1407</v>
      </c>
      <c r="C1280">
        <f t="shared" si="19"/>
        <v>467</v>
      </c>
    </row>
    <row r="1281" spans="2:3">
      <c r="B1281" t="s">
        <v>1408</v>
      </c>
      <c r="C1281">
        <f t="shared" si="19"/>
        <v>616</v>
      </c>
    </row>
    <row r="1282" spans="2:3">
      <c r="B1282" t="s">
        <v>1409</v>
      </c>
      <c r="C1282">
        <f t="shared" si="19"/>
        <v>621</v>
      </c>
    </row>
    <row r="1283" spans="2:3">
      <c r="B1283" t="s">
        <v>1410</v>
      </c>
      <c r="C1283">
        <f t="shared" si="19"/>
        <v>954</v>
      </c>
    </row>
    <row r="1284" spans="2:3">
      <c r="B1284" t="s">
        <v>1411</v>
      </c>
      <c r="C1284">
        <f t="shared" si="19"/>
        <v>790</v>
      </c>
    </row>
    <row r="1285" spans="2:3">
      <c r="B1285" t="s">
        <v>1412</v>
      </c>
      <c r="C1285">
        <f t="shared" si="19"/>
        <v>238</v>
      </c>
    </row>
    <row r="1286" spans="2:3">
      <c r="B1286" t="s">
        <v>1413</v>
      </c>
      <c r="C1286">
        <f t="shared" si="19"/>
        <v>290</v>
      </c>
    </row>
    <row r="1287" spans="2:3">
      <c r="B1287" t="s">
        <v>1414</v>
      </c>
      <c r="C1287">
        <f t="shared" si="19"/>
        <v>966</v>
      </c>
    </row>
    <row r="1288" spans="2:3">
      <c r="B1288" t="s">
        <v>1415</v>
      </c>
      <c r="C1288">
        <f t="shared" si="19"/>
        <v>288</v>
      </c>
    </row>
    <row r="1289" spans="2:3">
      <c r="B1289" t="s">
        <v>1416</v>
      </c>
      <c r="C1289">
        <f t="shared" si="19"/>
        <v>183</v>
      </c>
    </row>
    <row r="1290" spans="2:3">
      <c r="B1290" t="s">
        <v>1417</v>
      </c>
      <c r="C1290">
        <f t="shared" ref="C1290:C1353" si="20">IF(LEN(B1290)=6,MID(B1290,3,1)*1,IF(LEN(B1290)=7,MID(B1290,3,2)*1,IF(LEN(B1290)=8,MID(B1290,3,3)*1,MID(B1290,3,4)*1)))</f>
        <v>450</v>
      </c>
    </row>
    <row r="1291" spans="2:3">
      <c r="B1291" t="s">
        <v>1366</v>
      </c>
      <c r="C1291">
        <f t="shared" si="20"/>
        <v>989</v>
      </c>
    </row>
    <row r="1292" spans="2:3">
      <c r="B1292" t="s">
        <v>1418</v>
      </c>
      <c r="C1292">
        <f t="shared" si="20"/>
        <v>502</v>
      </c>
    </row>
    <row r="1293" spans="2:3">
      <c r="B1293" t="s">
        <v>1419</v>
      </c>
      <c r="C1293">
        <f t="shared" si="20"/>
        <v>138</v>
      </c>
    </row>
    <row r="1294" spans="2:3">
      <c r="B1294" t="s">
        <v>1420</v>
      </c>
      <c r="C1294">
        <f t="shared" si="20"/>
        <v>651</v>
      </c>
    </row>
    <row r="1295" spans="2:3">
      <c r="B1295" t="s">
        <v>1421</v>
      </c>
      <c r="C1295">
        <f t="shared" si="20"/>
        <v>926</v>
      </c>
    </row>
    <row r="1296" spans="2:3">
      <c r="B1296" t="s">
        <v>1422</v>
      </c>
      <c r="C1296">
        <f t="shared" si="20"/>
        <v>453</v>
      </c>
    </row>
    <row r="1297" spans="2:3">
      <c r="B1297" t="s">
        <v>1423</v>
      </c>
      <c r="C1297">
        <f t="shared" si="20"/>
        <v>669</v>
      </c>
    </row>
    <row r="1298" spans="2:3">
      <c r="B1298" t="s">
        <v>1424</v>
      </c>
      <c r="C1298">
        <f t="shared" si="20"/>
        <v>441</v>
      </c>
    </row>
    <row r="1299" spans="2:3">
      <c r="B1299" t="s">
        <v>1425</v>
      </c>
      <c r="C1299">
        <f t="shared" si="20"/>
        <v>865</v>
      </c>
    </row>
    <row r="1300" spans="2:3">
      <c r="B1300" t="s">
        <v>1426</v>
      </c>
      <c r="C1300">
        <f t="shared" si="20"/>
        <v>794</v>
      </c>
    </row>
    <row r="1301" spans="2:3">
      <c r="B1301" t="s">
        <v>1427</v>
      </c>
      <c r="C1301">
        <f t="shared" si="20"/>
        <v>831</v>
      </c>
    </row>
    <row r="1302" spans="2:3">
      <c r="B1302" t="s">
        <v>1428</v>
      </c>
      <c r="C1302">
        <f t="shared" si="20"/>
        <v>690</v>
      </c>
    </row>
    <row r="1303" spans="2:3">
      <c r="B1303" t="s">
        <v>1429</v>
      </c>
      <c r="C1303">
        <f t="shared" si="20"/>
        <v>93</v>
      </c>
    </row>
    <row r="1304" spans="2:3">
      <c r="B1304" t="s">
        <v>1430</v>
      </c>
      <c r="C1304">
        <f t="shared" si="20"/>
        <v>931</v>
      </c>
    </row>
    <row r="1305" spans="2:3">
      <c r="B1305" t="s">
        <v>1431</v>
      </c>
      <c r="C1305">
        <f t="shared" si="20"/>
        <v>735</v>
      </c>
    </row>
    <row r="1306" spans="2:3">
      <c r="B1306" t="s">
        <v>1432</v>
      </c>
      <c r="C1306">
        <f t="shared" si="20"/>
        <v>433</v>
      </c>
    </row>
    <row r="1307" spans="2:3">
      <c r="B1307" t="s">
        <v>1144</v>
      </c>
      <c r="C1307">
        <f t="shared" si="20"/>
        <v>144</v>
      </c>
    </row>
    <row r="1308" spans="2:3">
      <c r="B1308" t="s">
        <v>1433</v>
      </c>
      <c r="C1308">
        <f t="shared" si="20"/>
        <v>655</v>
      </c>
    </row>
    <row r="1309" spans="2:3">
      <c r="B1309" t="s">
        <v>1434</v>
      </c>
      <c r="C1309">
        <f t="shared" si="20"/>
        <v>494</v>
      </c>
    </row>
    <row r="1310" spans="2:3">
      <c r="B1310" t="s">
        <v>1435</v>
      </c>
      <c r="C1310">
        <f t="shared" si="20"/>
        <v>32</v>
      </c>
    </row>
    <row r="1311" spans="2:3">
      <c r="B1311" t="s">
        <v>1436</v>
      </c>
      <c r="C1311">
        <f t="shared" si="20"/>
        <v>862</v>
      </c>
    </row>
    <row r="1312" spans="2:3">
      <c r="B1312" t="s">
        <v>1437</v>
      </c>
      <c r="C1312">
        <f t="shared" si="20"/>
        <v>822</v>
      </c>
    </row>
    <row r="1313" spans="2:3">
      <c r="B1313" t="s">
        <v>1438</v>
      </c>
      <c r="C1313">
        <f t="shared" si="20"/>
        <v>127</v>
      </c>
    </row>
    <row r="1314" spans="2:3">
      <c r="B1314" t="s">
        <v>1439</v>
      </c>
      <c r="C1314">
        <f t="shared" si="20"/>
        <v>857</v>
      </c>
    </row>
    <row r="1315" spans="2:3">
      <c r="B1315" t="s">
        <v>1440</v>
      </c>
      <c r="C1315">
        <f t="shared" si="20"/>
        <v>876</v>
      </c>
    </row>
    <row r="1316" spans="2:3">
      <c r="B1316" t="s">
        <v>1441</v>
      </c>
      <c r="C1316">
        <f t="shared" si="20"/>
        <v>274</v>
      </c>
    </row>
    <row r="1317" spans="2:3">
      <c r="B1317" t="s">
        <v>1442</v>
      </c>
      <c r="C1317">
        <f t="shared" si="20"/>
        <v>534</v>
      </c>
    </row>
    <row r="1318" spans="2:3">
      <c r="B1318" t="s">
        <v>1443</v>
      </c>
      <c r="C1318">
        <f t="shared" si="20"/>
        <v>583</v>
      </c>
    </row>
    <row r="1319" spans="2:3">
      <c r="B1319" t="s">
        <v>1444</v>
      </c>
      <c r="C1319">
        <f t="shared" si="20"/>
        <v>144</v>
      </c>
    </row>
    <row r="1320" spans="2:3">
      <c r="B1320" t="s">
        <v>1445</v>
      </c>
      <c r="C1320">
        <f t="shared" si="20"/>
        <v>223</v>
      </c>
    </row>
    <row r="1321" spans="2:3">
      <c r="B1321" t="s">
        <v>1446</v>
      </c>
      <c r="C1321">
        <f t="shared" si="20"/>
        <v>53</v>
      </c>
    </row>
    <row r="1322" spans="2:3">
      <c r="B1322" t="s">
        <v>1447</v>
      </c>
      <c r="C1322">
        <f t="shared" si="20"/>
        <v>225</v>
      </c>
    </row>
    <row r="1323" spans="2:3">
      <c r="B1323" t="s">
        <v>1448</v>
      </c>
      <c r="C1323">
        <f t="shared" si="20"/>
        <v>790</v>
      </c>
    </row>
    <row r="1324" spans="2:3">
      <c r="B1324" t="s">
        <v>1449</v>
      </c>
      <c r="C1324">
        <f t="shared" si="20"/>
        <v>993</v>
      </c>
    </row>
    <row r="1325" spans="2:3">
      <c r="B1325" t="s">
        <v>1450</v>
      </c>
      <c r="C1325">
        <f t="shared" si="20"/>
        <v>487</v>
      </c>
    </row>
    <row r="1326" spans="2:3">
      <c r="B1326" t="s">
        <v>1451</v>
      </c>
      <c r="C1326">
        <f t="shared" si="20"/>
        <v>581</v>
      </c>
    </row>
    <row r="1327" spans="2:3">
      <c r="B1327" t="s">
        <v>1452</v>
      </c>
      <c r="C1327">
        <f t="shared" si="20"/>
        <v>181</v>
      </c>
    </row>
    <row r="1328" spans="2:3">
      <c r="B1328" t="s">
        <v>1453</v>
      </c>
      <c r="C1328">
        <f t="shared" si="20"/>
        <v>781</v>
      </c>
    </row>
    <row r="1329" spans="2:3">
      <c r="B1329" t="s">
        <v>1454</v>
      </c>
      <c r="C1329">
        <f t="shared" si="20"/>
        <v>472</v>
      </c>
    </row>
    <row r="1330" spans="2:3">
      <c r="B1330" t="s">
        <v>1455</v>
      </c>
      <c r="C1330">
        <f t="shared" si="20"/>
        <v>854</v>
      </c>
    </row>
    <row r="1331" spans="2:3">
      <c r="B1331" t="s">
        <v>1456</v>
      </c>
      <c r="C1331">
        <f t="shared" si="20"/>
        <v>205</v>
      </c>
    </row>
    <row r="1332" spans="2:3">
      <c r="B1332" t="s">
        <v>1457</v>
      </c>
      <c r="C1332">
        <f t="shared" si="20"/>
        <v>515</v>
      </c>
    </row>
    <row r="1333" spans="2:3">
      <c r="B1333" t="s">
        <v>1458</v>
      </c>
      <c r="C1333">
        <f t="shared" si="20"/>
        <v>649</v>
      </c>
    </row>
    <row r="1334" spans="2:3">
      <c r="B1334" t="s">
        <v>1459</v>
      </c>
      <c r="C1334">
        <f t="shared" si="20"/>
        <v>87</v>
      </c>
    </row>
    <row r="1335" spans="2:3">
      <c r="B1335" t="s">
        <v>1460</v>
      </c>
      <c r="C1335">
        <f t="shared" si="20"/>
        <v>118</v>
      </c>
    </row>
    <row r="1336" spans="2:3">
      <c r="B1336" t="s">
        <v>1461</v>
      </c>
      <c r="C1336">
        <f t="shared" si="20"/>
        <v>515</v>
      </c>
    </row>
    <row r="1337" spans="2:3">
      <c r="B1337" t="s">
        <v>1462</v>
      </c>
      <c r="C1337">
        <f t="shared" si="20"/>
        <v>9108</v>
      </c>
    </row>
    <row r="1338" spans="2:3">
      <c r="B1338" t="s">
        <v>1463</v>
      </c>
      <c r="C1338">
        <f t="shared" si="20"/>
        <v>3030</v>
      </c>
    </row>
    <row r="1339" spans="2:3">
      <c r="B1339" t="s">
        <v>1464</v>
      </c>
      <c r="C1339">
        <f t="shared" si="20"/>
        <v>193</v>
      </c>
    </row>
    <row r="1340" spans="2:3">
      <c r="B1340" t="s">
        <v>1465</v>
      </c>
      <c r="C1340">
        <f t="shared" si="20"/>
        <v>3581</v>
      </c>
    </row>
    <row r="1341" spans="2:3">
      <c r="B1341" t="s">
        <v>1466</v>
      </c>
      <c r="C1341">
        <f t="shared" si="20"/>
        <v>6471</v>
      </c>
    </row>
    <row r="1342" spans="2:3">
      <c r="B1342" t="s">
        <v>1467</v>
      </c>
      <c r="C1342">
        <f t="shared" si="20"/>
        <v>3117</v>
      </c>
    </row>
    <row r="1343" spans="2:3">
      <c r="B1343" t="s">
        <v>1468</v>
      </c>
      <c r="C1343">
        <f t="shared" si="20"/>
        <v>2917</v>
      </c>
    </row>
    <row r="1344" spans="2:3">
      <c r="B1344" t="s">
        <v>1469</v>
      </c>
      <c r="C1344">
        <f t="shared" si="20"/>
        <v>5646</v>
      </c>
    </row>
    <row r="1345" spans="2:3">
      <c r="B1345" t="s">
        <v>1470</v>
      </c>
      <c r="C1345">
        <f t="shared" si="20"/>
        <v>9283</v>
      </c>
    </row>
    <row r="1346" spans="2:3">
      <c r="B1346" t="s">
        <v>1471</v>
      </c>
      <c r="C1346">
        <f t="shared" si="20"/>
        <v>7747</v>
      </c>
    </row>
    <row r="1347" spans="2:3">
      <c r="B1347" t="s">
        <v>1472</v>
      </c>
      <c r="C1347">
        <f t="shared" si="20"/>
        <v>631</v>
      </c>
    </row>
    <row r="1348" spans="2:3">
      <c r="B1348" t="s">
        <v>1473</v>
      </c>
      <c r="C1348">
        <f t="shared" si="20"/>
        <v>6110</v>
      </c>
    </row>
    <row r="1349" spans="2:3">
      <c r="B1349" t="s">
        <v>1474</v>
      </c>
      <c r="C1349">
        <f t="shared" si="20"/>
        <v>4477</v>
      </c>
    </row>
    <row r="1350" spans="2:3">
      <c r="B1350" t="s">
        <v>1475</v>
      </c>
      <c r="C1350">
        <f t="shared" si="20"/>
        <v>3283</v>
      </c>
    </row>
    <row r="1351" spans="2:3">
      <c r="B1351" t="s">
        <v>1476</v>
      </c>
      <c r="C1351">
        <f t="shared" si="20"/>
        <v>7467</v>
      </c>
    </row>
    <row r="1352" spans="2:3">
      <c r="B1352" t="s">
        <v>1477</v>
      </c>
      <c r="C1352">
        <f t="shared" si="20"/>
        <v>4416</v>
      </c>
    </row>
    <row r="1353" spans="2:3">
      <c r="B1353" t="s">
        <v>1478</v>
      </c>
      <c r="C1353">
        <f t="shared" si="20"/>
        <v>6776</v>
      </c>
    </row>
    <row r="1354" spans="2:3">
      <c r="B1354" t="s">
        <v>1479</v>
      </c>
      <c r="C1354">
        <f t="shared" ref="C1354:C1417" si="21">IF(LEN(B1354)=6,MID(B1354,3,1)*1,IF(LEN(B1354)=7,MID(B1354,3,2)*1,IF(LEN(B1354)=8,MID(B1354,3,3)*1,MID(B1354,3,4)*1)))</f>
        <v>6175</v>
      </c>
    </row>
    <row r="1355" spans="2:3">
      <c r="B1355" t="s">
        <v>1480</v>
      </c>
      <c r="C1355">
        <f t="shared" si="21"/>
        <v>1311</v>
      </c>
    </row>
    <row r="1356" spans="2:3">
      <c r="B1356" t="s">
        <v>1481</v>
      </c>
      <c r="C1356">
        <f t="shared" si="21"/>
        <v>9828</v>
      </c>
    </row>
    <row r="1357" spans="2:3">
      <c r="B1357" t="s">
        <v>1482</v>
      </c>
      <c r="C1357">
        <f t="shared" si="21"/>
        <v>6870</v>
      </c>
    </row>
    <row r="1358" spans="2:3">
      <c r="B1358" t="s">
        <v>1483</v>
      </c>
      <c r="C1358">
        <f t="shared" si="21"/>
        <v>6996</v>
      </c>
    </row>
    <row r="1359" spans="2:3">
      <c r="B1359" t="s">
        <v>1484</v>
      </c>
      <c r="C1359">
        <f t="shared" si="21"/>
        <v>1323</v>
      </c>
    </row>
    <row r="1360" spans="2:3">
      <c r="B1360" t="s">
        <v>1485</v>
      </c>
      <c r="C1360">
        <f t="shared" si="21"/>
        <v>7401</v>
      </c>
    </row>
    <row r="1361" spans="2:3">
      <c r="B1361" t="s">
        <v>1486</v>
      </c>
      <c r="C1361">
        <f t="shared" si="21"/>
        <v>8166</v>
      </c>
    </row>
    <row r="1362" spans="2:3">
      <c r="B1362" t="s">
        <v>1487</v>
      </c>
      <c r="C1362">
        <f t="shared" si="21"/>
        <v>5588</v>
      </c>
    </row>
    <row r="1363" spans="2:3">
      <c r="B1363" t="s">
        <v>1488</v>
      </c>
      <c r="C1363">
        <f t="shared" si="21"/>
        <v>2285</v>
      </c>
    </row>
    <row r="1364" spans="2:3">
      <c r="B1364" t="s">
        <v>1489</v>
      </c>
      <c r="C1364">
        <f t="shared" si="21"/>
        <v>9584</v>
      </c>
    </row>
    <row r="1365" spans="2:3">
      <c r="B1365" t="s">
        <v>1490</v>
      </c>
      <c r="C1365">
        <f t="shared" si="21"/>
        <v>4436</v>
      </c>
    </row>
    <row r="1366" spans="2:3">
      <c r="B1366" t="s">
        <v>1491</v>
      </c>
      <c r="C1366">
        <f t="shared" si="21"/>
        <v>3686</v>
      </c>
    </row>
    <row r="1367" spans="2:3">
      <c r="B1367" t="s">
        <v>1492</v>
      </c>
      <c r="C1367">
        <f t="shared" si="21"/>
        <v>2804</v>
      </c>
    </row>
    <row r="1368" spans="2:3">
      <c r="B1368" t="s">
        <v>1493</v>
      </c>
      <c r="C1368">
        <f t="shared" si="21"/>
        <v>5580</v>
      </c>
    </row>
    <row r="1369" spans="2:3">
      <c r="B1369" t="s">
        <v>1494</v>
      </c>
      <c r="C1369">
        <f t="shared" si="21"/>
        <v>7728</v>
      </c>
    </row>
    <row r="1370" spans="2:3">
      <c r="B1370" t="s">
        <v>1495</v>
      </c>
      <c r="C1370">
        <f t="shared" si="21"/>
        <v>6226</v>
      </c>
    </row>
    <row r="1371" spans="2:3">
      <c r="B1371" t="s">
        <v>1496</v>
      </c>
      <c r="C1371">
        <f t="shared" si="21"/>
        <v>1280</v>
      </c>
    </row>
    <row r="1372" spans="2:3">
      <c r="B1372" t="s">
        <v>1497</v>
      </c>
      <c r="C1372">
        <f t="shared" si="21"/>
        <v>4949</v>
      </c>
    </row>
    <row r="1373" spans="2:3">
      <c r="B1373" t="s">
        <v>1498</v>
      </c>
      <c r="C1373">
        <f t="shared" si="21"/>
        <v>4062</v>
      </c>
    </row>
    <row r="1374" spans="2:3">
      <c r="B1374" t="s">
        <v>1499</v>
      </c>
      <c r="C1374">
        <f t="shared" si="21"/>
        <v>5718</v>
      </c>
    </row>
    <row r="1375" spans="2:3">
      <c r="B1375" t="s">
        <v>1500</v>
      </c>
      <c r="C1375">
        <f t="shared" si="21"/>
        <v>6721</v>
      </c>
    </row>
    <row r="1376" spans="2:3">
      <c r="B1376" t="s">
        <v>1501</v>
      </c>
      <c r="C1376">
        <f t="shared" si="21"/>
        <v>9403</v>
      </c>
    </row>
    <row r="1377" spans="2:3">
      <c r="B1377" t="s">
        <v>1502</v>
      </c>
      <c r="C1377">
        <f t="shared" si="21"/>
        <v>8959</v>
      </c>
    </row>
    <row r="1378" spans="2:3">
      <c r="B1378" t="s">
        <v>1503</v>
      </c>
      <c r="C1378">
        <f t="shared" si="21"/>
        <v>53</v>
      </c>
    </row>
    <row r="1379" spans="2:3">
      <c r="B1379" t="s">
        <v>1504</v>
      </c>
      <c r="C1379">
        <f t="shared" si="21"/>
        <v>5108</v>
      </c>
    </row>
    <row r="1380" spans="2:3">
      <c r="B1380" t="s">
        <v>1505</v>
      </c>
      <c r="C1380">
        <f t="shared" si="21"/>
        <v>7076</v>
      </c>
    </row>
    <row r="1381" spans="2:3">
      <c r="B1381" t="s">
        <v>832</v>
      </c>
      <c r="C1381">
        <f t="shared" si="21"/>
        <v>19</v>
      </c>
    </row>
    <row r="1382" spans="2:3">
      <c r="B1382" t="s">
        <v>1506</v>
      </c>
      <c r="C1382">
        <f t="shared" si="21"/>
        <v>5213</v>
      </c>
    </row>
    <row r="1383" spans="2:3">
      <c r="B1383" t="s">
        <v>1507</v>
      </c>
      <c r="C1383">
        <f t="shared" si="21"/>
        <v>2546</v>
      </c>
    </row>
    <row r="1384" spans="2:3">
      <c r="B1384" t="s">
        <v>1508</v>
      </c>
      <c r="C1384">
        <f t="shared" si="21"/>
        <v>8030</v>
      </c>
    </row>
    <row r="1385" spans="2:3">
      <c r="B1385" t="s">
        <v>1509</v>
      </c>
      <c r="C1385">
        <f t="shared" si="21"/>
        <v>9415</v>
      </c>
    </row>
    <row r="1386" spans="2:3">
      <c r="B1386" t="s">
        <v>1510</v>
      </c>
      <c r="C1386">
        <f t="shared" si="21"/>
        <v>5126</v>
      </c>
    </row>
    <row r="1387" spans="2:3">
      <c r="B1387" t="s">
        <v>1511</v>
      </c>
      <c r="C1387">
        <f t="shared" si="21"/>
        <v>3338</v>
      </c>
    </row>
    <row r="1388" spans="2:3">
      <c r="B1388" t="s">
        <v>1512</v>
      </c>
      <c r="C1388">
        <f t="shared" si="21"/>
        <v>2501</v>
      </c>
    </row>
    <row r="1389" spans="2:3">
      <c r="B1389" t="s">
        <v>1513</v>
      </c>
      <c r="C1389">
        <f t="shared" si="21"/>
        <v>53</v>
      </c>
    </row>
    <row r="1390" spans="2:3">
      <c r="B1390" t="s">
        <v>1514</v>
      </c>
      <c r="C1390">
        <f t="shared" si="21"/>
        <v>2279</v>
      </c>
    </row>
    <row r="1391" spans="2:3">
      <c r="B1391" t="s">
        <v>1515</v>
      </c>
      <c r="C1391">
        <f t="shared" si="21"/>
        <v>9119</v>
      </c>
    </row>
    <row r="1392" spans="2:3">
      <c r="B1392" t="s">
        <v>1516</v>
      </c>
      <c r="C1392">
        <f t="shared" si="21"/>
        <v>5137</v>
      </c>
    </row>
    <row r="1393" spans="2:3">
      <c r="B1393" t="s">
        <v>1517</v>
      </c>
      <c r="C1393">
        <f t="shared" si="21"/>
        <v>8251</v>
      </c>
    </row>
    <row r="1394" spans="2:3">
      <c r="B1394" t="s">
        <v>1518</v>
      </c>
      <c r="C1394">
        <f t="shared" si="21"/>
        <v>1410</v>
      </c>
    </row>
    <row r="1395" spans="2:3">
      <c r="B1395" t="s">
        <v>1519</v>
      </c>
      <c r="C1395">
        <f t="shared" si="21"/>
        <v>4900</v>
      </c>
    </row>
    <row r="1396" spans="2:3">
      <c r="B1396" t="s">
        <v>1520</v>
      </c>
      <c r="C1396">
        <f t="shared" si="21"/>
        <v>2545</v>
      </c>
    </row>
    <row r="1397" spans="2:3">
      <c r="B1397" t="s">
        <v>1521</v>
      </c>
      <c r="C1397">
        <f t="shared" si="21"/>
        <v>9215</v>
      </c>
    </row>
    <row r="1398" spans="2:3">
      <c r="B1398" t="s">
        <v>1522</v>
      </c>
      <c r="C1398">
        <f t="shared" si="21"/>
        <v>616</v>
      </c>
    </row>
    <row r="1399" spans="2:3">
      <c r="B1399" t="s">
        <v>1523</v>
      </c>
      <c r="C1399">
        <f t="shared" si="21"/>
        <v>9221</v>
      </c>
    </row>
    <row r="1400" spans="2:3">
      <c r="B1400" t="s">
        <v>1524</v>
      </c>
      <c r="C1400">
        <f t="shared" si="21"/>
        <v>2661</v>
      </c>
    </row>
    <row r="1401" spans="2:3">
      <c r="B1401" t="s">
        <v>1525</v>
      </c>
      <c r="C1401">
        <f t="shared" si="21"/>
        <v>9743</v>
      </c>
    </row>
    <row r="1402" spans="2:3">
      <c r="B1402" t="s">
        <v>1526</v>
      </c>
      <c r="C1402">
        <f t="shared" si="21"/>
        <v>9997</v>
      </c>
    </row>
    <row r="1403" spans="2:3">
      <c r="B1403" t="s">
        <v>1527</v>
      </c>
      <c r="C1403">
        <f t="shared" si="21"/>
        <v>9983</v>
      </c>
    </row>
    <row r="1404" spans="2:3">
      <c r="B1404" t="s">
        <v>1528</v>
      </c>
      <c r="C1404">
        <f t="shared" si="21"/>
        <v>8779</v>
      </c>
    </row>
    <row r="1405" spans="2:3">
      <c r="B1405" t="s">
        <v>1529</v>
      </c>
      <c r="C1405">
        <f t="shared" si="21"/>
        <v>4753</v>
      </c>
    </row>
    <row r="1406" spans="2:3">
      <c r="B1406" t="s">
        <v>1530</v>
      </c>
      <c r="C1406">
        <f t="shared" si="21"/>
        <v>2238</v>
      </c>
    </row>
    <row r="1407" spans="2:3">
      <c r="B1407" t="s">
        <v>1531</v>
      </c>
      <c r="C1407">
        <f t="shared" si="21"/>
        <v>3009</v>
      </c>
    </row>
    <row r="1408" spans="2:3">
      <c r="B1408" t="s">
        <v>1532</v>
      </c>
      <c r="C1408">
        <f t="shared" si="21"/>
        <v>5492</v>
      </c>
    </row>
    <row r="1409" spans="2:3">
      <c r="B1409" t="s">
        <v>1533</v>
      </c>
      <c r="C1409">
        <f t="shared" si="21"/>
        <v>5592</v>
      </c>
    </row>
    <row r="1410" spans="2:3">
      <c r="B1410" t="s">
        <v>1534</v>
      </c>
      <c r="C1410">
        <f t="shared" si="21"/>
        <v>6887</v>
      </c>
    </row>
    <row r="1411" spans="2:3">
      <c r="B1411" t="s">
        <v>1535</v>
      </c>
      <c r="C1411">
        <f t="shared" si="21"/>
        <v>7604</v>
      </c>
    </row>
    <row r="1412" spans="2:3">
      <c r="B1412" t="s">
        <v>1536</v>
      </c>
      <c r="C1412">
        <f t="shared" si="21"/>
        <v>3534</v>
      </c>
    </row>
    <row r="1413" spans="2:3">
      <c r="B1413" t="s">
        <v>1537</v>
      </c>
      <c r="C1413">
        <f t="shared" si="21"/>
        <v>5010</v>
      </c>
    </row>
    <row r="1414" spans="2:3">
      <c r="B1414" t="s">
        <v>1538</v>
      </c>
      <c r="C1414">
        <f t="shared" si="21"/>
        <v>5284</v>
      </c>
    </row>
    <row r="1415" spans="2:3">
      <c r="B1415" t="s">
        <v>1539</v>
      </c>
      <c r="C1415">
        <f t="shared" si="21"/>
        <v>6773</v>
      </c>
    </row>
    <row r="1416" spans="2:3">
      <c r="B1416" t="s">
        <v>1540</v>
      </c>
      <c r="C1416">
        <f t="shared" si="21"/>
        <v>4696</v>
      </c>
    </row>
    <row r="1417" spans="2:3">
      <c r="B1417" t="s">
        <v>1541</v>
      </c>
      <c r="C1417">
        <f t="shared" si="21"/>
        <v>5790</v>
      </c>
    </row>
    <row r="1418" spans="2:3">
      <c r="B1418" t="s">
        <v>1542</v>
      </c>
      <c r="C1418">
        <f t="shared" ref="C1418:C1481" si="22">IF(LEN(B1418)=6,MID(B1418,3,1)*1,IF(LEN(B1418)=7,MID(B1418,3,2)*1,IF(LEN(B1418)=8,MID(B1418,3,3)*1,MID(B1418,3,4)*1)))</f>
        <v>1593</v>
      </c>
    </row>
    <row r="1419" spans="2:3">
      <c r="B1419" t="s">
        <v>1543</v>
      </c>
      <c r="C1419">
        <f t="shared" si="22"/>
        <v>756</v>
      </c>
    </row>
    <row r="1420" spans="2:3">
      <c r="B1420" t="s">
        <v>1544</v>
      </c>
      <c r="C1420">
        <f t="shared" si="22"/>
        <v>3278</v>
      </c>
    </row>
    <row r="1421" spans="2:3">
      <c r="B1421" t="s">
        <v>1545</v>
      </c>
      <c r="C1421">
        <f t="shared" si="22"/>
        <v>9663</v>
      </c>
    </row>
    <row r="1422" spans="2:3">
      <c r="B1422" t="s">
        <v>1546</v>
      </c>
      <c r="C1422">
        <f t="shared" si="22"/>
        <v>617</v>
      </c>
    </row>
    <row r="1423" spans="2:3">
      <c r="B1423" t="s">
        <v>1547</v>
      </c>
      <c r="C1423">
        <f t="shared" si="22"/>
        <v>5973</v>
      </c>
    </row>
    <row r="1424" spans="2:3">
      <c r="B1424" t="s">
        <v>1548</v>
      </c>
      <c r="C1424">
        <f t="shared" si="22"/>
        <v>8548</v>
      </c>
    </row>
    <row r="1425" spans="2:3">
      <c r="B1425" t="s">
        <v>1549</v>
      </c>
      <c r="C1425">
        <f t="shared" si="22"/>
        <v>9020</v>
      </c>
    </row>
    <row r="1426" spans="2:3">
      <c r="B1426" t="s">
        <v>1550</v>
      </c>
      <c r="C1426">
        <f t="shared" si="22"/>
        <v>4125</v>
      </c>
    </row>
    <row r="1427" spans="2:3">
      <c r="B1427" t="s">
        <v>1551</v>
      </c>
      <c r="C1427">
        <f t="shared" si="22"/>
        <v>1248</v>
      </c>
    </row>
    <row r="1428" spans="2:3">
      <c r="B1428" t="s">
        <v>1552</v>
      </c>
      <c r="C1428">
        <f t="shared" si="22"/>
        <v>7735</v>
      </c>
    </row>
    <row r="1429" spans="2:3">
      <c r="B1429" t="s">
        <v>1553</v>
      </c>
      <c r="C1429">
        <f t="shared" si="22"/>
        <v>3129</v>
      </c>
    </row>
    <row r="1430" spans="2:3">
      <c r="B1430" t="s">
        <v>1554</v>
      </c>
      <c r="C1430">
        <f t="shared" si="22"/>
        <v>2170</v>
      </c>
    </row>
    <row r="1431" spans="2:3">
      <c r="B1431" t="s">
        <v>1555</v>
      </c>
      <c r="C1431">
        <f t="shared" si="22"/>
        <v>9894</v>
      </c>
    </row>
    <row r="1432" spans="2:3">
      <c r="B1432" t="s">
        <v>1556</v>
      </c>
      <c r="C1432">
        <f t="shared" si="22"/>
        <v>8725</v>
      </c>
    </row>
    <row r="1433" spans="2:3">
      <c r="B1433" t="s">
        <v>1557</v>
      </c>
      <c r="C1433">
        <f t="shared" si="22"/>
        <v>1379</v>
      </c>
    </row>
    <row r="1434" spans="2:3">
      <c r="B1434" t="s">
        <v>1558</v>
      </c>
      <c r="C1434">
        <f t="shared" si="22"/>
        <v>8148</v>
      </c>
    </row>
    <row r="1435" spans="2:3">
      <c r="B1435" t="s">
        <v>1559</v>
      </c>
      <c r="C1435">
        <f t="shared" si="22"/>
        <v>5383</v>
      </c>
    </row>
    <row r="1436" spans="2:3">
      <c r="B1436" t="s">
        <v>1560</v>
      </c>
      <c r="C1436">
        <f t="shared" si="22"/>
        <v>1868</v>
      </c>
    </row>
    <row r="1437" spans="2:3">
      <c r="B1437" t="s">
        <v>1561</v>
      </c>
      <c r="C1437">
        <f t="shared" si="22"/>
        <v>8311</v>
      </c>
    </row>
    <row r="1438" spans="2:3">
      <c r="B1438" t="s">
        <v>1562</v>
      </c>
      <c r="C1438">
        <f t="shared" si="22"/>
        <v>5903</v>
      </c>
    </row>
    <row r="1439" spans="2:3">
      <c r="B1439" t="s">
        <v>1563</v>
      </c>
      <c r="C1439">
        <f t="shared" si="22"/>
        <v>2373</v>
      </c>
    </row>
    <row r="1440" spans="2:3">
      <c r="B1440" t="s">
        <v>1564</v>
      </c>
      <c r="C1440">
        <f t="shared" si="22"/>
        <v>973</v>
      </c>
    </row>
    <row r="1441" spans="2:3">
      <c r="B1441" t="s">
        <v>1565</v>
      </c>
      <c r="C1441">
        <f t="shared" si="22"/>
        <v>3535</v>
      </c>
    </row>
    <row r="1442" spans="2:3">
      <c r="B1442" t="s">
        <v>1566</v>
      </c>
      <c r="C1442">
        <f t="shared" si="22"/>
        <v>7218</v>
      </c>
    </row>
    <row r="1443" spans="2:3">
      <c r="B1443" t="s">
        <v>1567</v>
      </c>
      <c r="C1443">
        <f t="shared" si="22"/>
        <v>4722</v>
      </c>
    </row>
    <row r="1444" spans="2:3">
      <c r="B1444" t="s">
        <v>1568</v>
      </c>
      <c r="C1444">
        <f t="shared" si="22"/>
        <v>5602</v>
      </c>
    </row>
    <row r="1445" spans="2:3">
      <c r="B1445" t="s">
        <v>1569</v>
      </c>
      <c r="C1445">
        <f t="shared" si="22"/>
        <v>8348</v>
      </c>
    </row>
    <row r="1446" spans="2:3">
      <c r="B1446" t="s">
        <v>1570</v>
      </c>
      <c r="C1446">
        <f t="shared" si="22"/>
        <v>3464</v>
      </c>
    </row>
    <row r="1447" spans="2:3">
      <c r="B1447" t="s">
        <v>1571</v>
      </c>
      <c r="C1447">
        <f t="shared" si="22"/>
        <v>8806</v>
      </c>
    </row>
    <row r="1448" spans="2:3">
      <c r="B1448" t="s">
        <v>1572</v>
      </c>
      <c r="C1448">
        <f t="shared" si="22"/>
        <v>2098</v>
      </c>
    </row>
    <row r="1449" spans="2:3">
      <c r="B1449" t="s">
        <v>1573</v>
      </c>
      <c r="C1449">
        <f t="shared" si="22"/>
        <v>6905</v>
      </c>
    </row>
    <row r="1450" spans="2:3">
      <c r="B1450" t="s">
        <v>1574</v>
      </c>
      <c r="C1450">
        <f t="shared" si="22"/>
        <v>6399</v>
      </c>
    </row>
    <row r="1451" spans="2:3">
      <c r="B1451" t="s">
        <v>1575</v>
      </c>
      <c r="C1451">
        <f t="shared" si="22"/>
        <v>8581</v>
      </c>
    </row>
    <row r="1452" spans="2:3">
      <c r="B1452" t="s">
        <v>1576</v>
      </c>
      <c r="C1452">
        <f t="shared" si="22"/>
        <v>7542</v>
      </c>
    </row>
    <row r="1453" spans="2:3">
      <c r="B1453" t="s">
        <v>1577</v>
      </c>
      <c r="C1453">
        <f t="shared" si="22"/>
        <v>2875</v>
      </c>
    </row>
    <row r="1454" spans="2:3">
      <c r="B1454" t="s">
        <v>1578</v>
      </c>
      <c r="C1454">
        <f t="shared" si="22"/>
        <v>6924</v>
      </c>
    </row>
    <row r="1455" spans="2:3">
      <c r="B1455" t="s">
        <v>1579</v>
      </c>
      <c r="C1455">
        <f t="shared" si="22"/>
        <v>7844</v>
      </c>
    </row>
    <row r="1456" spans="2:3">
      <c r="B1456" t="s">
        <v>1580</v>
      </c>
      <c r="C1456">
        <f t="shared" si="22"/>
        <v>4842</v>
      </c>
    </row>
    <row r="1457" spans="2:3">
      <c r="B1457" t="s">
        <v>1581</v>
      </c>
      <c r="C1457">
        <f t="shared" si="22"/>
        <v>3404</v>
      </c>
    </row>
    <row r="1458" spans="2:3">
      <c r="B1458" t="s">
        <v>1582</v>
      </c>
      <c r="C1458">
        <f t="shared" si="22"/>
        <v>8723</v>
      </c>
    </row>
    <row r="1459" spans="2:3">
      <c r="B1459" t="s">
        <v>1583</v>
      </c>
      <c r="C1459">
        <f t="shared" si="22"/>
        <v>1659</v>
      </c>
    </row>
    <row r="1460" spans="2:3">
      <c r="B1460" t="s">
        <v>1584</v>
      </c>
      <c r="C1460">
        <f t="shared" si="22"/>
        <v>9786</v>
      </c>
    </row>
    <row r="1461" spans="2:3">
      <c r="B1461" t="s">
        <v>1585</v>
      </c>
      <c r="C1461">
        <f t="shared" si="22"/>
        <v>7894</v>
      </c>
    </row>
    <row r="1462" spans="2:3">
      <c r="B1462" t="s">
        <v>1586</v>
      </c>
      <c r="C1462">
        <f t="shared" si="22"/>
        <v>1663</v>
      </c>
    </row>
    <row r="1463" spans="2:3">
      <c r="B1463" t="s">
        <v>1587</v>
      </c>
      <c r="C1463">
        <f t="shared" si="22"/>
        <v>3083</v>
      </c>
    </row>
    <row r="1464" spans="2:3">
      <c r="B1464" t="s">
        <v>1588</v>
      </c>
      <c r="C1464">
        <f t="shared" si="22"/>
        <v>4681</v>
      </c>
    </row>
    <row r="1465" spans="2:3">
      <c r="B1465" t="s">
        <v>1589</v>
      </c>
      <c r="C1465">
        <f t="shared" si="22"/>
        <v>4227</v>
      </c>
    </row>
    <row r="1466" spans="2:3">
      <c r="B1466" t="s">
        <v>1590</v>
      </c>
      <c r="C1466">
        <f t="shared" si="22"/>
        <v>9476</v>
      </c>
    </row>
    <row r="1467" spans="2:3">
      <c r="B1467" t="s">
        <v>1591</v>
      </c>
      <c r="C1467">
        <f t="shared" si="22"/>
        <v>3657</v>
      </c>
    </row>
    <row r="1468" spans="2:3">
      <c r="B1468" t="s">
        <v>1592</v>
      </c>
      <c r="C1468">
        <f t="shared" si="22"/>
        <v>2477</v>
      </c>
    </row>
    <row r="1469" spans="2:3">
      <c r="B1469" t="s">
        <v>1593</v>
      </c>
      <c r="C1469">
        <f t="shared" si="22"/>
        <v>7998</v>
      </c>
    </row>
    <row r="1470" spans="2:3">
      <c r="B1470" t="s">
        <v>1594</v>
      </c>
      <c r="C1470">
        <f t="shared" si="22"/>
        <v>4726</v>
      </c>
    </row>
    <row r="1471" spans="2:3">
      <c r="B1471" t="s">
        <v>1595</v>
      </c>
      <c r="C1471">
        <f t="shared" si="22"/>
        <v>4671</v>
      </c>
    </row>
    <row r="1472" spans="2:3">
      <c r="B1472" t="s">
        <v>1596</v>
      </c>
      <c r="C1472">
        <f t="shared" si="22"/>
        <v>7172</v>
      </c>
    </row>
    <row r="1473" spans="2:3">
      <c r="B1473" t="s">
        <v>1597</v>
      </c>
      <c r="C1473">
        <f t="shared" si="22"/>
        <v>5404</v>
      </c>
    </row>
    <row r="1474" spans="2:3">
      <c r="B1474" t="s">
        <v>1598</v>
      </c>
      <c r="C1474">
        <f t="shared" si="22"/>
        <v>1292</v>
      </c>
    </row>
    <row r="1475" spans="2:3">
      <c r="B1475" t="s">
        <v>1599</v>
      </c>
      <c r="C1475">
        <f t="shared" si="22"/>
        <v>7548</v>
      </c>
    </row>
    <row r="1476" spans="2:3">
      <c r="B1476" t="s">
        <v>1600</v>
      </c>
      <c r="C1476">
        <f t="shared" si="22"/>
        <v>5091</v>
      </c>
    </row>
    <row r="1477" spans="2:3">
      <c r="B1477" t="s">
        <v>1601</v>
      </c>
      <c r="C1477">
        <f t="shared" si="22"/>
        <v>2431</v>
      </c>
    </row>
    <row r="1478" spans="2:3">
      <c r="B1478" t="s">
        <v>1602</v>
      </c>
      <c r="C1478">
        <f t="shared" si="22"/>
        <v>6488</v>
      </c>
    </row>
    <row r="1479" spans="2:3">
      <c r="B1479" t="s">
        <v>1603</v>
      </c>
      <c r="C1479">
        <f t="shared" si="22"/>
        <v>1577</v>
      </c>
    </row>
    <row r="1480" spans="2:3">
      <c r="B1480" t="s">
        <v>1604</v>
      </c>
      <c r="C1480">
        <f t="shared" si="22"/>
        <v>2042</v>
      </c>
    </row>
    <row r="1481" spans="2:3">
      <c r="B1481" t="s">
        <v>1605</v>
      </c>
      <c r="C1481">
        <f t="shared" si="22"/>
        <v>5516</v>
      </c>
    </row>
    <row r="1482" spans="2:3">
      <c r="B1482" t="s">
        <v>1606</v>
      </c>
      <c r="C1482">
        <f t="shared" ref="C1482:C1545" si="23">IF(LEN(B1482)=6,MID(B1482,3,1)*1,IF(LEN(B1482)=7,MID(B1482,3,2)*1,IF(LEN(B1482)=8,MID(B1482,3,3)*1,MID(B1482,3,4)*1)))</f>
        <v>9247</v>
      </c>
    </row>
    <row r="1483" spans="2:3">
      <c r="B1483" t="s">
        <v>1607</v>
      </c>
      <c r="C1483">
        <f t="shared" si="23"/>
        <v>639</v>
      </c>
    </row>
    <row r="1484" spans="2:3">
      <c r="B1484" t="s">
        <v>1608</v>
      </c>
      <c r="C1484">
        <f t="shared" si="23"/>
        <v>1568</v>
      </c>
    </row>
    <row r="1485" spans="2:3">
      <c r="B1485" t="s">
        <v>1609</v>
      </c>
      <c r="C1485">
        <f t="shared" si="23"/>
        <v>4434</v>
      </c>
    </row>
    <row r="1486" spans="2:3">
      <c r="B1486" t="s">
        <v>1610</v>
      </c>
      <c r="C1486">
        <f t="shared" si="23"/>
        <v>5421</v>
      </c>
    </row>
    <row r="1487" spans="2:3">
      <c r="B1487" t="s">
        <v>1611</v>
      </c>
      <c r="C1487">
        <f t="shared" si="23"/>
        <v>2601</v>
      </c>
    </row>
    <row r="1488" spans="2:3">
      <c r="B1488" t="s">
        <v>1612</v>
      </c>
      <c r="C1488">
        <f t="shared" si="23"/>
        <v>982</v>
      </c>
    </row>
    <row r="1489" spans="2:3">
      <c r="B1489" t="s">
        <v>1613</v>
      </c>
      <c r="C1489">
        <f t="shared" si="23"/>
        <v>7773</v>
      </c>
    </row>
    <row r="1490" spans="2:3">
      <c r="B1490" t="s">
        <v>1614</v>
      </c>
      <c r="C1490">
        <f t="shared" si="23"/>
        <v>8109</v>
      </c>
    </row>
    <row r="1491" spans="2:3">
      <c r="B1491" t="s">
        <v>1615</v>
      </c>
      <c r="C1491">
        <f t="shared" si="23"/>
        <v>6221</v>
      </c>
    </row>
    <row r="1492" spans="2:3">
      <c r="B1492" t="s">
        <v>1616</v>
      </c>
      <c r="C1492">
        <f t="shared" si="23"/>
        <v>1764</v>
      </c>
    </row>
    <row r="1493" spans="2:3">
      <c r="B1493" t="s">
        <v>1617</v>
      </c>
      <c r="C1493">
        <f t="shared" si="23"/>
        <v>6796</v>
      </c>
    </row>
    <row r="1494" spans="2:3">
      <c r="B1494" t="s">
        <v>1618</v>
      </c>
      <c r="C1494">
        <f t="shared" si="23"/>
        <v>1988</v>
      </c>
    </row>
    <row r="1495" spans="2:3">
      <c r="B1495" t="s">
        <v>1619</v>
      </c>
      <c r="C1495">
        <f t="shared" si="23"/>
        <v>2356</v>
      </c>
    </row>
    <row r="1496" spans="2:3">
      <c r="B1496" t="s">
        <v>1620</v>
      </c>
      <c r="C1496">
        <f t="shared" si="23"/>
        <v>5470</v>
      </c>
    </row>
    <row r="1497" spans="2:3">
      <c r="B1497" t="s">
        <v>1621</v>
      </c>
      <c r="C1497">
        <f t="shared" si="23"/>
        <v>5493</v>
      </c>
    </row>
    <row r="1498" spans="2:3">
      <c r="B1498" t="s">
        <v>1622</v>
      </c>
      <c r="C1498">
        <f t="shared" si="23"/>
        <v>9056</v>
      </c>
    </row>
    <row r="1499" spans="2:3">
      <c r="B1499" t="s">
        <v>1623</v>
      </c>
      <c r="C1499">
        <f t="shared" si="23"/>
        <v>5295</v>
      </c>
    </row>
    <row r="1500" spans="2:3">
      <c r="B1500" t="s">
        <v>1624</v>
      </c>
      <c r="C1500">
        <f t="shared" si="23"/>
        <v>7912</v>
      </c>
    </row>
    <row r="1501" spans="2:3">
      <c r="B1501" t="s">
        <v>1625</v>
      </c>
      <c r="C1501">
        <f t="shared" si="23"/>
        <v>2785</v>
      </c>
    </row>
    <row r="1502" spans="2:3">
      <c r="B1502" t="s">
        <v>1626</v>
      </c>
      <c r="C1502">
        <f t="shared" si="23"/>
        <v>1514</v>
      </c>
    </row>
    <row r="1503" spans="2:3">
      <c r="B1503" t="s">
        <v>1627</v>
      </c>
      <c r="C1503">
        <f t="shared" si="23"/>
        <v>8634</v>
      </c>
    </row>
    <row r="1504" spans="2:3">
      <c r="B1504" t="s">
        <v>1628</v>
      </c>
      <c r="C1504">
        <f t="shared" si="23"/>
        <v>5762</v>
      </c>
    </row>
    <row r="1505" spans="2:3">
      <c r="B1505" t="s">
        <v>1629</v>
      </c>
      <c r="C1505">
        <f t="shared" si="23"/>
        <v>8320</v>
      </c>
    </row>
    <row r="1506" spans="2:3">
      <c r="B1506" t="s">
        <v>1630</v>
      </c>
      <c r="C1506">
        <f t="shared" si="23"/>
        <v>985</v>
      </c>
    </row>
    <row r="1507" spans="2:3">
      <c r="B1507" t="s">
        <v>1631</v>
      </c>
      <c r="C1507">
        <f t="shared" si="23"/>
        <v>4606</v>
      </c>
    </row>
    <row r="1508" spans="2:3">
      <c r="B1508" t="s">
        <v>1632</v>
      </c>
      <c r="C1508">
        <f t="shared" si="23"/>
        <v>7253</v>
      </c>
    </row>
    <row r="1509" spans="2:3">
      <c r="B1509" t="s">
        <v>1633</v>
      </c>
      <c r="C1509">
        <f t="shared" si="23"/>
        <v>2269</v>
      </c>
    </row>
    <row r="1510" spans="2:3">
      <c r="B1510" t="s">
        <v>1634</v>
      </c>
      <c r="C1510">
        <f t="shared" si="23"/>
        <v>1188</v>
      </c>
    </row>
    <row r="1511" spans="2:3">
      <c r="B1511" t="s">
        <v>1635</v>
      </c>
      <c r="C1511">
        <f t="shared" si="23"/>
        <v>7633</v>
      </c>
    </row>
    <row r="1512" spans="2:3">
      <c r="B1512" t="s">
        <v>1636</v>
      </c>
      <c r="C1512">
        <f t="shared" si="23"/>
        <v>7772</v>
      </c>
    </row>
    <row r="1513" spans="2:3">
      <c r="B1513" t="s">
        <v>1637</v>
      </c>
      <c r="C1513">
        <f t="shared" si="23"/>
        <v>6540</v>
      </c>
    </row>
    <row r="1514" spans="2:3">
      <c r="B1514" t="s">
        <v>1638</v>
      </c>
      <c r="C1514">
        <f t="shared" si="23"/>
        <v>5585</v>
      </c>
    </row>
    <row r="1515" spans="2:3">
      <c r="B1515" t="s">
        <v>1639</v>
      </c>
      <c r="C1515">
        <f t="shared" si="23"/>
        <v>3229</v>
      </c>
    </row>
    <row r="1516" spans="2:3">
      <c r="B1516" t="s">
        <v>1640</v>
      </c>
      <c r="C1516">
        <f t="shared" si="23"/>
        <v>2599</v>
      </c>
    </row>
    <row r="1517" spans="2:3">
      <c r="B1517" t="s">
        <v>1641</v>
      </c>
      <c r="C1517">
        <f t="shared" si="23"/>
        <v>5971</v>
      </c>
    </row>
    <row r="1518" spans="2:3">
      <c r="B1518" t="s">
        <v>1642</v>
      </c>
      <c r="C1518">
        <f t="shared" si="23"/>
        <v>3583</v>
      </c>
    </row>
    <row r="1519" spans="2:3">
      <c r="B1519" t="s">
        <v>1643</v>
      </c>
      <c r="C1519">
        <f t="shared" si="23"/>
        <v>5340</v>
      </c>
    </row>
    <row r="1520" spans="2:3">
      <c r="B1520" t="s">
        <v>1644</v>
      </c>
      <c r="C1520">
        <f t="shared" si="23"/>
        <v>8695</v>
      </c>
    </row>
    <row r="1521" spans="2:3">
      <c r="B1521" t="s">
        <v>1645</v>
      </c>
      <c r="C1521">
        <f t="shared" si="23"/>
        <v>3192</v>
      </c>
    </row>
    <row r="1522" spans="2:3">
      <c r="B1522" t="s">
        <v>1646</v>
      </c>
      <c r="C1522">
        <f t="shared" si="23"/>
        <v>4547</v>
      </c>
    </row>
    <row r="1523" spans="2:3">
      <c r="B1523" t="s">
        <v>1647</v>
      </c>
      <c r="C1523">
        <f t="shared" si="23"/>
        <v>1980</v>
      </c>
    </row>
    <row r="1524" spans="2:3">
      <c r="B1524" t="s">
        <v>1648</v>
      </c>
      <c r="C1524">
        <f t="shared" si="23"/>
        <v>6445</v>
      </c>
    </row>
    <row r="1525" spans="2:3">
      <c r="B1525" t="s">
        <v>1649</v>
      </c>
      <c r="C1525">
        <f t="shared" si="23"/>
        <v>4669</v>
      </c>
    </row>
    <row r="1526" spans="2:3">
      <c r="B1526" t="s">
        <v>1650</v>
      </c>
      <c r="C1526">
        <f t="shared" si="23"/>
        <v>1009</v>
      </c>
    </row>
    <row r="1527" spans="2:3">
      <c r="B1527" t="s">
        <v>1651</v>
      </c>
      <c r="C1527">
        <f t="shared" si="23"/>
        <v>8663</v>
      </c>
    </row>
    <row r="1528" spans="2:3">
      <c r="B1528" t="s">
        <v>1652</v>
      </c>
      <c r="C1528">
        <f t="shared" si="23"/>
        <v>8817</v>
      </c>
    </row>
    <row r="1529" spans="2:3">
      <c r="B1529" t="s">
        <v>1653</v>
      </c>
      <c r="C1529">
        <f t="shared" si="23"/>
        <v>9612</v>
      </c>
    </row>
    <row r="1530" spans="2:3">
      <c r="B1530" t="s">
        <v>1654</v>
      </c>
      <c r="C1530">
        <f t="shared" si="23"/>
        <v>3277</v>
      </c>
    </row>
    <row r="1531" spans="2:3">
      <c r="B1531" t="s">
        <v>1655</v>
      </c>
      <c r="C1531">
        <f t="shared" si="23"/>
        <v>7683</v>
      </c>
    </row>
    <row r="1532" spans="2:3">
      <c r="B1532" t="s">
        <v>1656</v>
      </c>
      <c r="C1532">
        <f t="shared" si="23"/>
        <v>4822</v>
      </c>
    </row>
    <row r="1533" spans="2:3">
      <c r="B1533" t="s">
        <v>1657</v>
      </c>
      <c r="C1533">
        <f t="shared" si="23"/>
        <v>5270</v>
      </c>
    </row>
    <row r="1534" spans="2:3">
      <c r="B1534" t="s">
        <v>1658</v>
      </c>
      <c r="C1534">
        <f t="shared" si="23"/>
        <v>376</v>
      </c>
    </row>
    <row r="1535" spans="2:3">
      <c r="B1535" t="s">
        <v>1659</v>
      </c>
      <c r="C1535">
        <f t="shared" si="23"/>
        <v>4918</v>
      </c>
    </row>
    <row r="1536" spans="2:3">
      <c r="B1536" t="s">
        <v>1660</v>
      </c>
      <c r="C1536">
        <f t="shared" si="23"/>
        <v>3327</v>
      </c>
    </row>
    <row r="1537" spans="2:3">
      <c r="B1537" t="s">
        <v>1661</v>
      </c>
      <c r="C1537">
        <f t="shared" si="23"/>
        <v>4783</v>
      </c>
    </row>
    <row r="1538" spans="2:3">
      <c r="B1538" t="s">
        <v>1662</v>
      </c>
      <c r="C1538">
        <f t="shared" si="23"/>
        <v>4347</v>
      </c>
    </row>
    <row r="1539" spans="2:3">
      <c r="B1539" t="s">
        <v>1663</v>
      </c>
      <c r="C1539">
        <f t="shared" si="23"/>
        <v>3124</v>
      </c>
    </row>
    <row r="1540" spans="2:3">
      <c r="B1540" t="s">
        <v>1664</v>
      </c>
      <c r="C1540">
        <f t="shared" si="23"/>
        <v>483</v>
      </c>
    </row>
    <row r="1541" spans="2:3">
      <c r="B1541" t="s">
        <v>1665</v>
      </c>
      <c r="C1541">
        <f t="shared" si="23"/>
        <v>5174</v>
      </c>
    </row>
    <row r="1542" spans="2:3">
      <c r="B1542" t="s">
        <v>1666</v>
      </c>
      <c r="C1542">
        <f t="shared" si="23"/>
        <v>2174</v>
      </c>
    </row>
    <row r="1543" spans="2:3">
      <c r="B1543" t="s">
        <v>1667</v>
      </c>
      <c r="C1543">
        <f t="shared" si="23"/>
        <v>4022</v>
      </c>
    </row>
    <row r="1544" spans="2:3">
      <c r="B1544" t="s">
        <v>1668</v>
      </c>
      <c r="C1544">
        <f t="shared" si="23"/>
        <v>3438</v>
      </c>
    </row>
    <row r="1545" spans="2:3">
      <c r="B1545" t="s">
        <v>1669</v>
      </c>
      <c r="C1545">
        <f t="shared" si="23"/>
        <v>2628</v>
      </c>
    </row>
    <row r="1546" spans="2:3">
      <c r="B1546" t="s">
        <v>1670</v>
      </c>
      <c r="C1546">
        <f t="shared" ref="C1546:C1577" si="24">IF(LEN(B1546)=6,MID(B1546,3,1)*1,IF(LEN(B1546)=7,MID(B1546,3,2)*1,IF(LEN(B1546)=8,MID(B1546,3,3)*1,MID(B1546,3,4)*1)))</f>
        <v>379</v>
      </c>
    </row>
    <row r="1547" spans="2:3">
      <c r="B1547" t="s">
        <v>1671</v>
      </c>
      <c r="C1547">
        <f t="shared" si="24"/>
        <v>1131</v>
      </c>
    </row>
    <row r="1548" spans="2:3">
      <c r="B1548" t="s">
        <v>1672</v>
      </c>
      <c r="C1548">
        <f t="shared" si="24"/>
        <v>8333</v>
      </c>
    </row>
    <row r="1549" spans="2:3">
      <c r="B1549" t="s">
        <v>1673</v>
      </c>
      <c r="C1549">
        <f t="shared" si="24"/>
        <v>8550</v>
      </c>
    </row>
    <row r="1550" spans="2:3">
      <c r="B1550" t="s">
        <v>1674</v>
      </c>
      <c r="C1550">
        <f t="shared" si="24"/>
        <v>2510</v>
      </c>
    </row>
    <row r="1551" spans="2:3">
      <c r="B1551" t="s">
        <v>1675</v>
      </c>
      <c r="C1551">
        <f t="shared" si="24"/>
        <v>1923</v>
      </c>
    </row>
    <row r="1552" spans="2:3">
      <c r="B1552" t="s">
        <v>1676</v>
      </c>
      <c r="C1552">
        <f t="shared" si="24"/>
        <v>3778</v>
      </c>
    </row>
    <row r="1553" spans="2:3">
      <c r="B1553" t="s">
        <v>1677</v>
      </c>
      <c r="C1553">
        <f t="shared" si="24"/>
        <v>2038</v>
      </c>
    </row>
    <row r="1554" spans="2:3">
      <c r="B1554" t="s">
        <v>1678</v>
      </c>
      <c r="C1554">
        <f t="shared" si="24"/>
        <v>6858</v>
      </c>
    </row>
    <row r="1555" spans="2:3">
      <c r="B1555" t="s">
        <v>1679</v>
      </c>
      <c r="C1555">
        <f t="shared" si="24"/>
        <v>5413</v>
      </c>
    </row>
    <row r="1556" spans="2:3">
      <c r="B1556" t="s">
        <v>1680</v>
      </c>
      <c r="C1556">
        <f t="shared" si="24"/>
        <v>9466</v>
      </c>
    </row>
    <row r="1557" spans="2:3">
      <c r="B1557" t="s">
        <v>1681</v>
      </c>
      <c r="C1557">
        <f t="shared" si="24"/>
        <v>6416</v>
      </c>
    </row>
    <row r="1558" spans="2:3">
      <c r="B1558" t="s">
        <v>1682</v>
      </c>
      <c r="C1558">
        <f t="shared" si="24"/>
        <v>2919</v>
      </c>
    </row>
    <row r="1559" spans="2:3">
      <c r="B1559" t="s">
        <v>1683</v>
      </c>
      <c r="C1559">
        <f t="shared" si="24"/>
        <v>1362</v>
      </c>
    </row>
    <row r="1560" spans="2:3">
      <c r="B1560" t="s">
        <v>1684</v>
      </c>
      <c r="C1560">
        <f t="shared" si="24"/>
        <v>5047</v>
      </c>
    </row>
    <row r="1561" spans="2:3">
      <c r="B1561" t="s">
        <v>1685</v>
      </c>
      <c r="C1561">
        <f t="shared" si="24"/>
        <v>3231</v>
      </c>
    </row>
    <row r="1562" spans="2:3">
      <c r="B1562" t="s">
        <v>1686</v>
      </c>
      <c r="C1562">
        <f t="shared" si="24"/>
        <v>4013</v>
      </c>
    </row>
    <row r="1563" spans="2:3">
      <c r="B1563" t="s">
        <v>1687</v>
      </c>
      <c r="C1563">
        <f t="shared" si="24"/>
        <v>3733</v>
      </c>
    </row>
    <row r="1564" spans="2:3">
      <c r="B1564" t="s">
        <v>1688</v>
      </c>
      <c r="C1564">
        <f t="shared" si="24"/>
        <v>2942</v>
      </c>
    </row>
    <row r="1565" spans="2:3">
      <c r="B1565" t="s">
        <v>1689</v>
      </c>
      <c r="C1565">
        <f t="shared" si="24"/>
        <v>9217</v>
      </c>
    </row>
    <row r="1566" spans="2:3">
      <c r="B1566" t="s">
        <v>1690</v>
      </c>
      <c r="C1566">
        <f t="shared" si="24"/>
        <v>920</v>
      </c>
    </row>
    <row r="1567" spans="2:3">
      <c r="B1567" t="s">
        <v>1691</v>
      </c>
      <c r="C1567">
        <f t="shared" si="24"/>
        <v>4940</v>
      </c>
    </row>
    <row r="1568" spans="2:3">
      <c r="B1568" t="s">
        <v>1692</v>
      </c>
      <c r="C1568">
        <f t="shared" si="24"/>
        <v>3251</v>
      </c>
    </row>
    <row r="1569" spans="2:3">
      <c r="B1569" t="s">
        <v>1693</v>
      </c>
      <c r="C1569">
        <f t="shared" si="24"/>
        <v>9738</v>
      </c>
    </row>
    <row r="1570" spans="2:3">
      <c r="B1570" t="s">
        <v>1694</v>
      </c>
      <c r="C1570">
        <f t="shared" si="24"/>
        <v>7351</v>
      </c>
    </row>
    <row r="1571" spans="2:3">
      <c r="B1571" t="s">
        <v>1695</v>
      </c>
      <c r="C1571">
        <f t="shared" si="24"/>
        <v>1325</v>
      </c>
    </row>
    <row r="1572" spans="2:3">
      <c r="B1572" t="s">
        <v>1696</v>
      </c>
      <c r="C1572">
        <f t="shared" si="24"/>
        <v>2084</v>
      </c>
    </row>
    <row r="1573" spans="2:3">
      <c r="B1573" t="s">
        <v>1697</v>
      </c>
      <c r="C1573">
        <f t="shared" si="24"/>
        <v>1733</v>
      </c>
    </row>
    <row r="1574" spans="2:3">
      <c r="B1574" t="s">
        <v>1698</v>
      </c>
      <c r="C1574">
        <f t="shared" si="24"/>
        <v>8624</v>
      </c>
    </row>
    <row r="1575" spans="2:3">
      <c r="B1575" t="s">
        <v>1699</v>
      </c>
      <c r="C1575">
        <f t="shared" si="24"/>
        <v>3657</v>
      </c>
    </row>
    <row r="1576" spans="2:3">
      <c r="B1576" t="s">
        <v>1700</v>
      </c>
      <c r="C1576">
        <f t="shared" si="24"/>
        <v>3658</v>
      </c>
    </row>
    <row r="1577" spans="2:3">
      <c r="B1577" t="s">
        <v>1701</v>
      </c>
      <c r="C1577">
        <f t="shared" si="24"/>
        <v>3585</v>
      </c>
    </row>
  </sheetData>
  <mergeCells count="1">
    <mergeCell ref="H27:W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DBD3-6598-4BF9-8F78-7932CD097582}">
  <dimension ref="A2:L402"/>
  <sheetViews>
    <sheetView workbookViewId="0">
      <selection activeCell="F34" sqref="F34"/>
    </sheetView>
  </sheetViews>
  <sheetFormatPr defaultRowHeight="15"/>
  <cols>
    <col min="1" max="1" width="12.7109375" customWidth="1"/>
    <col min="10" max="10" width="26.42578125" customWidth="1"/>
    <col min="11" max="11" width="14.5703125" customWidth="1"/>
    <col min="12" max="12" width="11" customWidth="1"/>
  </cols>
  <sheetData>
    <row r="2" spans="1:12">
      <c r="A2" s="30" t="s">
        <v>1718</v>
      </c>
      <c r="K2" s="32" t="s">
        <v>1719</v>
      </c>
      <c r="L2" s="38" t="s">
        <v>1720</v>
      </c>
    </row>
    <row r="3" spans="1:12">
      <c r="A3" s="31"/>
      <c r="K3" s="39">
        <v>39467</v>
      </c>
      <c r="L3" s="40">
        <v>9860</v>
      </c>
    </row>
    <row r="4" spans="1:12">
      <c r="B4" s="4"/>
      <c r="K4" s="41">
        <v>39467</v>
      </c>
      <c r="L4" s="40">
        <v>12395</v>
      </c>
    </row>
    <row r="5" spans="1:12">
      <c r="A5" s="36" t="s">
        <v>1721</v>
      </c>
      <c r="K5" s="41">
        <v>39467</v>
      </c>
      <c r="L5" s="40">
        <v>5198</v>
      </c>
    </row>
    <row r="6" spans="1:12">
      <c r="A6" s="42"/>
      <c r="B6" s="43">
        <v>2008</v>
      </c>
      <c r="C6" s="44">
        <v>2009</v>
      </c>
      <c r="D6" s="44">
        <v>2010</v>
      </c>
      <c r="E6" s="44">
        <v>2011</v>
      </c>
      <c r="F6" s="44">
        <v>2012</v>
      </c>
      <c r="G6" s="44">
        <v>2013</v>
      </c>
      <c r="H6" s="44">
        <v>2014</v>
      </c>
      <c r="I6" s="45">
        <v>2015</v>
      </c>
      <c r="K6" s="41">
        <v>39466</v>
      </c>
      <c r="L6" s="40">
        <v>10091</v>
      </c>
    </row>
    <row r="7" spans="1:12">
      <c r="A7" s="46" t="s">
        <v>1722</v>
      </c>
      <c r="B7" s="47"/>
      <c r="C7" s="48"/>
      <c r="D7" s="48"/>
      <c r="E7" s="48"/>
      <c r="F7" s="48"/>
      <c r="G7" s="48"/>
      <c r="H7" s="48"/>
      <c r="I7" s="49"/>
      <c r="K7" s="41">
        <v>39498</v>
      </c>
      <c r="L7" s="40">
        <v>8563</v>
      </c>
    </row>
    <row r="8" spans="1:12">
      <c r="A8" s="46" t="s">
        <v>1723</v>
      </c>
      <c r="B8" s="47"/>
      <c r="C8" s="48"/>
      <c r="D8" s="48"/>
      <c r="E8" s="48"/>
      <c r="F8" s="48"/>
      <c r="G8" s="48"/>
      <c r="H8" s="48"/>
      <c r="I8" s="49"/>
      <c r="K8" s="41">
        <v>39498</v>
      </c>
      <c r="L8" s="40">
        <v>7895</v>
      </c>
    </row>
    <row r="9" spans="1:12">
      <c r="A9" s="46" t="s">
        <v>1724</v>
      </c>
      <c r="B9" s="47"/>
      <c r="C9" s="48"/>
      <c r="D9" s="48"/>
      <c r="E9" s="48"/>
      <c r="F9" s="48"/>
      <c r="G9" s="48"/>
      <c r="H9" s="48"/>
      <c r="I9" s="49"/>
      <c r="K9" s="41">
        <v>39498</v>
      </c>
      <c r="L9" s="40">
        <v>6056</v>
      </c>
    </row>
    <row r="10" spans="1:12">
      <c r="A10" s="46" t="s">
        <v>1725</v>
      </c>
      <c r="B10" s="47"/>
      <c r="C10" s="48"/>
      <c r="D10" s="48"/>
      <c r="E10" s="48"/>
      <c r="F10" s="48"/>
      <c r="G10" s="48"/>
      <c r="H10" s="48"/>
      <c r="I10" s="49"/>
      <c r="K10" s="41">
        <v>39527</v>
      </c>
      <c r="L10" s="40">
        <v>7477</v>
      </c>
    </row>
    <row r="11" spans="1:12">
      <c r="A11" s="46" t="s">
        <v>1726</v>
      </c>
      <c r="B11" s="47"/>
      <c r="C11" s="48"/>
      <c r="D11" s="48"/>
      <c r="E11" s="48"/>
      <c r="F11" s="48"/>
      <c r="G11" s="48"/>
      <c r="H11" s="48"/>
      <c r="I11" s="49"/>
      <c r="K11" s="41">
        <v>39527</v>
      </c>
      <c r="L11" s="40">
        <v>5634</v>
      </c>
    </row>
    <row r="12" spans="1:12">
      <c r="A12" s="46" t="s">
        <v>1727</v>
      </c>
      <c r="B12" s="47"/>
      <c r="C12" s="48"/>
      <c r="D12" s="48"/>
      <c r="E12" s="48"/>
      <c r="F12" s="48"/>
      <c r="G12" s="48"/>
      <c r="H12" s="48"/>
      <c r="I12" s="49"/>
      <c r="K12" s="41">
        <v>39527</v>
      </c>
      <c r="L12" s="40">
        <v>5080</v>
      </c>
    </row>
    <row r="13" spans="1:12">
      <c r="A13" s="46" t="s">
        <v>1728</v>
      </c>
      <c r="B13" s="47"/>
      <c r="C13" s="48"/>
      <c r="D13" s="48"/>
      <c r="E13" s="48"/>
      <c r="F13" s="48"/>
      <c r="G13" s="48"/>
      <c r="H13" s="48"/>
      <c r="I13" s="49"/>
      <c r="K13" s="41">
        <v>39526</v>
      </c>
      <c r="L13" s="40">
        <v>10362</v>
      </c>
    </row>
    <row r="14" spans="1:12">
      <c r="A14" s="46" t="s">
        <v>1729</v>
      </c>
      <c r="B14" s="47"/>
      <c r="C14" s="48"/>
      <c r="D14" s="48"/>
      <c r="E14" s="48"/>
      <c r="F14" s="48"/>
      <c r="G14" s="48"/>
      <c r="H14" s="48"/>
      <c r="I14" s="49"/>
      <c r="K14" s="41">
        <v>39558</v>
      </c>
      <c r="L14" s="40">
        <v>8079</v>
      </c>
    </row>
    <row r="15" spans="1:12">
      <c r="A15" s="46" t="s">
        <v>1730</v>
      </c>
      <c r="B15" s="47"/>
      <c r="C15" s="48"/>
      <c r="D15" s="48"/>
      <c r="E15" s="48"/>
      <c r="F15" s="48"/>
      <c r="G15" s="48"/>
      <c r="H15" s="48"/>
      <c r="I15" s="49"/>
      <c r="K15" s="41">
        <v>39558</v>
      </c>
      <c r="L15" s="40">
        <v>11358</v>
      </c>
    </row>
    <row r="16" spans="1:12">
      <c r="A16" s="46" t="s">
        <v>1731</v>
      </c>
      <c r="B16" s="47"/>
      <c r="C16" s="48"/>
      <c r="D16" s="48"/>
      <c r="E16" s="48"/>
      <c r="F16" s="48"/>
      <c r="G16" s="48"/>
      <c r="H16" s="48"/>
      <c r="I16" s="49"/>
      <c r="K16" s="41">
        <v>39557</v>
      </c>
      <c r="L16" s="40">
        <v>7638</v>
      </c>
    </row>
    <row r="17" spans="1:12">
      <c r="A17" s="46" t="s">
        <v>1732</v>
      </c>
      <c r="B17" s="47"/>
      <c r="C17" s="48"/>
      <c r="D17" s="48"/>
      <c r="E17" s="48"/>
      <c r="F17" s="48"/>
      <c r="G17" s="48"/>
      <c r="H17" s="48"/>
      <c r="I17" s="49"/>
      <c r="K17" s="41">
        <v>39588</v>
      </c>
      <c r="L17" s="40">
        <v>11677</v>
      </c>
    </row>
    <row r="18" spans="1:12">
      <c r="A18" s="50" t="s">
        <v>1733</v>
      </c>
      <c r="B18" s="51"/>
      <c r="C18" s="52"/>
      <c r="D18" s="52"/>
      <c r="E18" s="52"/>
      <c r="F18" s="52"/>
      <c r="G18" s="52"/>
      <c r="H18" s="52"/>
      <c r="I18" s="53"/>
      <c r="K18" s="41">
        <v>39588</v>
      </c>
      <c r="L18" s="40">
        <v>9438</v>
      </c>
    </row>
    <row r="19" spans="1:12">
      <c r="B19" s="4"/>
      <c r="K19" s="41">
        <v>39588</v>
      </c>
      <c r="L19" s="40">
        <v>5525</v>
      </c>
    </row>
    <row r="20" spans="1:12">
      <c r="B20" s="4"/>
      <c r="K20" s="41">
        <v>39587</v>
      </c>
      <c r="L20" s="40">
        <v>8040</v>
      </c>
    </row>
    <row r="21" spans="1:12">
      <c r="B21" s="4"/>
      <c r="K21" s="41">
        <v>39587</v>
      </c>
      <c r="L21" s="40">
        <v>9914</v>
      </c>
    </row>
    <row r="22" spans="1:12">
      <c r="K22" s="41">
        <v>39587</v>
      </c>
      <c r="L22" s="40">
        <v>5438</v>
      </c>
    </row>
    <row r="23" spans="1:12">
      <c r="K23" s="41">
        <v>39587</v>
      </c>
      <c r="L23" s="40">
        <v>7116</v>
      </c>
    </row>
    <row r="24" spans="1:12">
      <c r="K24" s="41">
        <v>39587</v>
      </c>
      <c r="L24" s="40">
        <v>8991</v>
      </c>
    </row>
    <row r="25" spans="1:12">
      <c r="K25" s="41">
        <v>39587</v>
      </c>
      <c r="L25" s="40">
        <v>7843</v>
      </c>
    </row>
    <row r="26" spans="1:12">
      <c r="K26" s="41">
        <v>39587</v>
      </c>
      <c r="L26" s="40">
        <v>12573</v>
      </c>
    </row>
    <row r="27" spans="1:12">
      <c r="B27" s="4"/>
      <c r="K27" s="41">
        <v>39587</v>
      </c>
      <c r="L27" s="40">
        <v>11387</v>
      </c>
    </row>
    <row r="28" spans="1:12">
      <c r="B28" s="4"/>
      <c r="K28" s="41">
        <v>39619</v>
      </c>
      <c r="L28" s="40">
        <v>6441</v>
      </c>
    </row>
    <row r="29" spans="1:12">
      <c r="B29" s="4"/>
      <c r="K29" s="41">
        <v>39619</v>
      </c>
      <c r="L29" s="40">
        <v>9638</v>
      </c>
    </row>
    <row r="30" spans="1:12">
      <c r="B30" s="4"/>
      <c r="K30" s="41">
        <v>39618</v>
      </c>
      <c r="L30" s="40">
        <v>7209</v>
      </c>
    </row>
    <row r="31" spans="1:12">
      <c r="B31" s="4"/>
      <c r="K31" s="41">
        <v>39649</v>
      </c>
      <c r="L31" s="40">
        <v>8518</v>
      </c>
    </row>
    <row r="32" spans="1:12">
      <c r="B32" s="4"/>
      <c r="K32" s="41">
        <v>39649</v>
      </c>
      <c r="L32" s="40">
        <v>7938</v>
      </c>
    </row>
    <row r="33" spans="2:12">
      <c r="B33" s="4"/>
      <c r="K33" s="41">
        <v>39680</v>
      </c>
      <c r="L33" s="40">
        <v>7845</v>
      </c>
    </row>
    <row r="34" spans="2:12">
      <c r="B34" s="4"/>
      <c r="K34" s="41">
        <v>39680</v>
      </c>
      <c r="L34" s="40">
        <v>8901</v>
      </c>
    </row>
    <row r="35" spans="2:12">
      <c r="B35" s="4"/>
      <c r="K35" s="41">
        <v>39680</v>
      </c>
      <c r="L35" s="40">
        <v>6050</v>
      </c>
    </row>
    <row r="36" spans="2:12">
      <c r="B36" s="4"/>
      <c r="K36" s="41">
        <v>39679</v>
      </c>
      <c r="L36" s="40">
        <v>10189</v>
      </c>
    </row>
    <row r="37" spans="2:12">
      <c r="B37" s="4"/>
      <c r="K37" s="41">
        <v>39711</v>
      </c>
      <c r="L37" s="40">
        <v>12012</v>
      </c>
    </row>
    <row r="38" spans="2:12">
      <c r="B38" s="4"/>
      <c r="K38" s="41">
        <v>39741</v>
      </c>
      <c r="L38" s="40">
        <v>11697</v>
      </c>
    </row>
    <row r="39" spans="2:12">
      <c r="B39" s="4"/>
      <c r="K39" s="41">
        <v>39740</v>
      </c>
      <c r="L39" s="40">
        <v>11160</v>
      </c>
    </row>
    <row r="40" spans="2:12">
      <c r="B40" s="4"/>
      <c r="K40" s="41">
        <v>39741</v>
      </c>
      <c r="L40" s="40">
        <v>10450</v>
      </c>
    </row>
    <row r="41" spans="2:12">
      <c r="B41" s="4"/>
      <c r="K41" s="41">
        <v>39741</v>
      </c>
      <c r="L41" s="40">
        <v>7453</v>
      </c>
    </row>
    <row r="42" spans="2:12">
      <c r="B42" s="4"/>
      <c r="K42" s="41">
        <v>39741</v>
      </c>
      <c r="L42" s="40">
        <v>5872</v>
      </c>
    </row>
    <row r="43" spans="2:12">
      <c r="B43" s="4"/>
      <c r="K43" s="41">
        <v>39740</v>
      </c>
      <c r="L43" s="40">
        <v>9319</v>
      </c>
    </row>
    <row r="44" spans="2:12">
      <c r="B44" s="4"/>
      <c r="K44" s="41">
        <v>39772</v>
      </c>
      <c r="L44" s="40">
        <v>6248</v>
      </c>
    </row>
    <row r="45" spans="2:12">
      <c r="B45" s="4"/>
      <c r="K45" s="41">
        <v>39772</v>
      </c>
      <c r="L45" s="40">
        <v>10293</v>
      </c>
    </row>
    <row r="46" spans="2:12">
      <c r="B46" s="4"/>
      <c r="K46" s="41">
        <v>39772</v>
      </c>
      <c r="L46" s="40">
        <v>5975</v>
      </c>
    </row>
    <row r="47" spans="2:12">
      <c r="B47" s="4"/>
      <c r="K47" s="41">
        <v>39802</v>
      </c>
      <c r="L47" s="40">
        <v>9803</v>
      </c>
    </row>
    <row r="48" spans="2:12">
      <c r="B48" s="4"/>
      <c r="K48" s="41">
        <v>39802</v>
      </c>
      <c r="L48" s="40">
        <v>11673</v>
      </c>
    </row>
    <row r="49" spans="2:12">
      <c r="B49" s="4"/>
      <c r="K49" s="41">
        <v>39802</v>
      </c>
      <c r="L49" s="40">
        <v>12935</v>
      </c>
    </row>
    <row r="50" spans="2:12">
      <c r="B50" s="4"/>
      <c r="K50" s="41">
        <v>39801</v>
      </c>
      <c r="L50" s="40">
        <v>6478</v>
      </c>
    </row>
    <row r="51" spans="2:12">
      <c r="B51" s="4"/>
      <c r="K51" s="41">
        <v>39802</v>
      </c>
      <c r="L51" s="40">
        <v>7027</v>
      </c>
    </row>
    <row r="52" spans="2:12">
      <c r="B52" s="4"/>
      <c r="K52" s="41">
        <v>39802</v>
      </c>
      <c r="L52" s="40">
        <v>9445</v>
      </c>
    </row>
    <row r="53" spans="2:12">
      <c r="B53" s="4"/>
      <c r="K53" s="41">
        <v>39833</v>
      </c>
      <c r="L53" s="40">
        <v>5738</v>
      </c>
    </row>
    <row r="54" spans="2:12">
      <c r="B54" s="4"/>
      <c r="K54" s="41">
        <v>39833</v>
      </c>
      <c r="L54" s="40">
        <v>9772</v>
      </c>
    </row>
    <row r="55" spans="2:12">
      <c r="B55" s="4"/>
      <c r="K55" s="41">
        <v>39833</v>
      </c>
      <c r="L55" s="40">
        <v>10328</v>
      </c>
    </row>
    <row r="56" spans="2:12">
      <c r="B56" s="4"/>
      <c r="K56" s="41">
        <v>39832</v>
      </c>
      <c r="L56" s="40">
        <v>6531</v>
      </c>
    </row>
    <row r="57" spans="2:12">
      <c r="B57" s="4"/>
      <c r="K57" s="41">
        <v>39864</v>
      </c>
      <c r="L57" s="40">
        <v>7762</v>
      </c>
    </row>
    <row r="58" spans="2:12">
      <c r="B58" s="4"/>
      <c r="K58" s="41">
        <v>39864</v>
      </c>
      <c r="L58" s="40">
        <v>9719</v>
      </c>
    </row>
    <row r="59" spans="2:12">
      <c r="B59" s="4"/>
      <c r="K59" s="41">
        <v>39864</v>
      </c>
      <c r="L59" s="40">
        <v>5287</v>
      </c>
    </row>
    <row r="60" spans="2:12">
      <c r="B60" s="4"/>
      <c r="K60" s="41">
        <v>39892</v>
      </c>
      <c r="L60" s="40">
        <v>7422</v>
      </c>
    </row>
    <row r="61" spans="2:12">
      <c r="B61" s="4"/>
      <c r="K61" s="41">
        <v>39892</v>
      </c>
      <c r="L61" s="40">
        <v>8291</v>
      </c>
    </row>
    <row r="62" spans="2:12">
      <c r="B62" s="4"/>
      <c r="K62" s="41">
        <v>39892</v>
      </c>
      <c r="L62" s="40">
        <v>5050</v>
      </c>
    </row>
    <row r="63" spans="2:12">
      <c r="B63" s="4"/>
      <c r="K63" s="41">
        <v>39891</v>
      </c>
      <c r="L63" s="40">
        <v>6924</v>
      </c>
    </row>
    <row r="64" spans="2:12">
      <c r="B64" s="4"/>
      <c r="K64" s="41">
        <v>39923</v>
      </c>
      <c r="L64" s="40">
        <v>11778</v>
      </c>
    </row>
    <row r="65" spans="2:12">
      <c r="B65" s="4"/>
      <c r="K65" s="41">
        <v>39923</v>
      </c>
      <c r="L65" s="40">
        <v>12719</v>
      </c>
    </row>
    <row r="66" spans="2:12">
      <c r="B66" s="4"/>
      <c r="K66" s="41">
        <v>39922</v>
      </c>
      <c r="L66" s="40">
        <v>7180</v>
      </c>
    </row>
    <row r="67" spans="2:12">
      <c r="B67" s="4"/>
      <c r="K67" s="41">
        <v>39953</v>
      </c>
      <c r="L67" s="40">
        <v>7299</v>
      </c>
    </row>
    <row r="68" spans="2:12">
      <c r="B68" s="4"/>
      <c r="K68" s="41">
        <v>39953</v>
      </c>
      <c r="L68" s="40">
        <v>8919</v>
      </c>
    </row>
    <row r="69" spans="2:12">
      <c r="B69" s="4"/>
      <c r="K69" s="41">
        <v>39953</v>
      </c>
      <c r="L69" s="40">
        <v>7595</v>
      </c>
    </row>
    <row r="70" spans="2:12">
      <c r="B70" s="4"/>
      <c r="K70" s="41">
        <v>39952</v>
      </c>
      <c r="L70" s="40">
        <v>6997</v>
      </c>
    </row>
    <row r="71" spans="2:12">
      <c r="B71" s="4"/>
      <c r="K71" s="41">
        <v>39952</v>
      </c>
      <c r="L71" s="40">
        <v>9784</v>
      </c>
    </row>
    <row r="72" spans="2:12">
      <c r="B72" s="4"/>
      <c r="K72" s="41">
        <v>39952</v>
      </c>
      <c r="L72" s="40">
        <v>8100</v>
      </c>
    </row>
    <row r="73" spans="2:12">
      <c r="B73" s="4"/>
      <c r="K73" s="41">
        <v>39952</v>
      </c>
      <c r="L73" s="40">
        <v>9297</v>
      </c>
    </row>
    <row r="74" spans="2:12">
      <c r="B74" s="4"/>
      <c r="K74" s="41">
        <v>39952</v>
      </c>
      <c r="L74" s="40">
        <v>6270</v>
      </c>
    </row>
    <row r="75" spans="2:12">
      <c r="B75" s="4"/>
      <c r="K75" s="41">
        <v>39952</v>
      </c>
      <c r="L75" s="40">
        <v>7308</v>
      </c>
    </row>
    <row r="76" spans="2:12">
      <c r="B76" s="4"/>
      <c r="K76" s="41">
        <v>39952</v>
      </c>
      <c r="L76" s="40">
        <v>11567</v>
      </c>
    </row>
    <row r="77" spans="2:12">
      <c r="B77" s="4"/>
      <c r="K77" s="41">
        <v>39952</v>
      </c>
      <c r="L77" s="40">
        <v>12131</v>
      </c>
    </row>
    <row r="78" spans="2:12">
      <c r="B78" s="4"/>
      <c r="K78" s="41">
        <v>39984</v>
      </c>
      <c r="L78" s="40">
        <v>8775</v>
      </c>
    </row>
    <row r="79" spans="2:12">
      <c r="B79" s="4"/>
      <c r="K79" s="41">
        <v>39984</v>
      </c>
      <c r="L79" s="40">
        <v>9468</v>
      </c>
    </row>
    <row r="80" spans="2:12">
      <c r="B80" s="4"/>
      <c r="K80" s="41">
        <v>39983</v>
      </c>
      <c r="L80" s="40">
        <v>10106</v>
      </c>
    </row>
    <row r="81" spans="2:12">
      <c r="B81" s="4"/>
      <c r="K81" s="41">
        <v>40014</v>
      </c>
      <c r="L81" s="40">
        <v>8322</v>
      </c>
    </row>
    <row r="82" spans="2:12">
      <c r="B82" s="4"/>
      <c r="K82" s="41">
        <v>40014</v>
      </c>
      <c r="L82" s="40">
        <v>6104</v>
      </c>
    </row>
    <row r="83" spans="2:12">
      <c r="B83" s="4"/>
      <c r="K83" s="41">
        <v>40045</v>
      </c>
      <c r="L83" s="40">
        <v>6902</v>
      </c>
    </row>
    <row r="84" spans="2:12">
      <c r="B84" s="4"/>
      <c r="K84" s="41">
        <v>40045</v>
      </c>
      <c r="L84" s="40">
        <v>8886</v>
      </c>
    </row>
    <row r="85" spans="2:12">
      <c r="B85" s="4"/>
      <c r="K85" s="41">
        <v>40045</v>
      </c>
      <c r="L85" s="40">
        <v>10019</v>
      </c>
    </row>
    <row r="86" spans="2:12">
      <c r="B86" s="4"/>
      <c r="K86" s="41">
        <v>40044</v>
      </c>
      <c r="L86" s="40">
        <v>9969</v>
      </c>
    </row>
    <row r="87" spans="2:12">
      <c r="B87" s="4"/>
      <c r="K87" s="41">
        <v>40076</v>
      </c>
      <c r="L87" s="40">
        <v>9347</v>
      </c>
    </row>
    <row r="88" spans="2:12">
      <c r="B88" s="4"/>
      <c r="K88" s="41">
        <v>40106</v>
      </c>
      <c r="L88" s="40">
        <v>7765</v>
      </c>
    </row>
    <row r="89" spans="2:12">
      <c r="B89" s="4"/>
      <c r="K89" s="41">
        <v>40105</v>
      </c>
      <c r="L89" s="40">
        <v>11544</v>
      </c>
    </row>
    <row r="90" spans="2:12">
      <c r="B90" s="4"/>
      <c r="K90" s="41">
        <v>40106</v>
      </c>
      <c r="L90" s="40">
        <v>10769</v>
      </c>
    </row>
    <row r="91" spans="2:12">
      <c r="B91" s="4"/>
      <c r="K91" s="41">
        <v>40106</v>
      </c>
      <c r="L91" s="40">
        <v>5658</v>
      </c>
    </row>
    <row r="92" spans="2:12">
      <c r="B92" s="4"/>
      <c r="K92" s="41">
        <v>40106</v>
      </c>
      <c r="L92" s="40">
        <v>6228</v>
      </c>
    </row>
    <row r="93" spans="2:12">
      <c r="B93" s="4"/>
      <c r="K93" s="41">
        <v>40105</v>
      </c>
      <c r="L93" s="40">
        <v>5056</v>
      </c>
    </row>
    <row r="94" spans="2:12">
      <c r="B94" s="4"/>
      <c r="K94" s="41">
        <v>40137</v>
      </c>
      <c r="L94" s="40">
        <v>9333</v>
      </c>
    </row>
    <row r="95" spans="2:12">
      <c r="B95" s="4"/>
      <c r="K95" s="41">
        <v>40137</v>
      </c>
      <c r="L95" s="40">
        <v>7687</v>
      </c>
    </row>
    <row r="96" spans="2:12">
      <c r="B96" s="4"/>
      <c r="K96" s="41">
        <v>40137</v>
      </c>
      <c r="L96" s="40">
        <v>7126</v>
      </c>
    </row>
    <row r="97" spans="2:12">
      <c r="B97" s="4"/>
      <c r="K97" s="41">
        <v>40167</v>
      </c>
      <c r="L97" s="40">
        <v>7446</v>
      </c>
    </row>
    <row r="98" spans="2:12">
      <c r="B98" s="4"/>
      <c r="K98" s="41">
        <v>40167</v>
      </c>
      <c r="L98" s="40">
        <v>10082</v>
      </c>
    </row>
    <row r="99" spans="2:12">
      <c r="B99" s="4"/>
      <c r="K99" s="41">
        <v>40167</v>
      </c>
      <c r="L99" s="40">
        <v>7218</v>
      </c>
    </row>
    <row r="100" spans="2:12">
      <c r="B100" s="4"/>
      <c r="K100" s="41">
        <v>40166</v>
      </c>
      <c r="L100" s="40">
        <v>9232</v>
      </c>
    </row>
    <row r="101" spans="2:12">
      <c r="B101" s="4"/>
      <c r="K101" s="41">
        <v>40167</v>
      </c>
      <c r="L101" s="40">
        <v>9040</v>
      </c>
    </row>
    <row r="102" spans="2:12">
      <c r="B102" s="4"/>
      <c r="K102" s="41">
        <v>40167</v>
      </c>
      <c r="L102" s="40">
        <v>6337</v>
      </c>
    </row>
    <row r="103" spans="2:12">
      <c r="B103" s="4"/>
      <c r="K103" s="41">
        <v>40198</v>
      </c>
      <c r="L103" s="40">
        <v>11996</v>
      </c>
    </row>
    <row r="104" spans="2:12">
      <c r="B104" s="4"/>
      <c r="K104" s="41">
        <v>40198</v>
      </c>
      <c r="L104" s="40">
        <v>12851</v>
      </c>
    </row>
    <row r="105" spans="2:12">
      <c r="B105" s="4"/>
      <c r="K105" s="41">
        <v>40198</v>
      </c>
      <c r="L105" s="40">
        <v>10057</v>
      </c>
    </row>
    <row r="106" spans="2:12">
      <c r="B106" s="4"/>
      <c r="K106" s="41">
        <v>40197</v>
      </c>
      <c r="L106" s="40">
        <v>5586</v>
      </c>
    </row>
    <row r="107" spans="2:12">
      <c r="B107" s="4"/>
      <c r="K107" s="41">
        <v>40229</v>
      </c>
      <c r="L107" s="40">
        <v>11730</v>
      </c>
    </row>
    <row r="108" spans="2:12">
      <c r="B108" s="4"/>
      <c r="K108" s="41">
        <v>40229</v>
      </c>
      <c r="L108" s="40">
        <v>7702</v>
      </c>
    </row>
    <row r="109" spans="2:12">
      <c r="B109" s="4"/>
      <c r="K109" s="41">
        <v>40229</v>
      </c>
      <c r="L109" s="40">
        <v>5448</v>
      </c>
    </row>
    <row r="110" spans="2:12">
      <c r="B110" s="4"/>
      <c r="K110" s="41">
        <v>40257</v>
      </c>
      <c r="L110" s="40">
        <v>12207</v>
      </c>
    </row>
    <row r="111" spans="2:12">
      <c r="B111" s="4"/>
      <c r="K111" s="41">
        <v>40257</v>
      </c>
      <c r="L111" s="40">
        <v>8660</v>
      </c>
    </row>
    <row r="112" spans="2:12">
      <c r="B112" s="4"/>
      <c r="K112" s="41">
        <v>40257</v>
      </c>
      <c r="L112" s="40">
        <v>12162</v>
      </c>
    </row>
    <row r="113" spans="2:12">
      <c r="B113" s="4"/>
      <c r="K113" s="41">
        <v>40256</v>
      </c>
      <c r="L113" s="40">
        <v>9518</v>
      </c>
    </row>
    <row r="114" spans="2:12">
      <c r="B114" s="4"/>
      <c r="K114" s="41">
        <v>40288</v>
      </c>
      <c r="L114" s="40">
        <v>12341</v>
      </c>
    </row>
    <row r="115" spans="2:12">
      <c r="B115" s="4"/>
      <c r="K115" s="41">
        <v>40288</v>
      </c>
      <c r="L115" s="40">
        <v>7432</v>
      </c>
    </row>
    <row r="116" spans="2:12">
      <c r="B116" s="4"/>
      <c r="K116" s="41">
        <v>40287</v>
      </c>
      <c r="L116" s="40">
        <v>12943</v>
      </c>
    </row>
    <row r="117" spans="2:12">
      <c r="B117" s="4"/>
      <c r="K117" s="41">
        <v>40318</v>
      </c>
      <c r="L117" s="40">
        <v>8187</v>
      </c>
    </row>
    <row r="118" spans="2:12">
      <c r="B118" s="4"/>
      <c r="K118" s="41">
        <v>40318</v>
      </c>
      <c r="L118" s="40">
        <v>8798</v>
      </c>
    </row>
    <row r="119" spans="2:12">
      <c r="B119" s="4"/>
      <c r="K119" s="41">
        <v>40318</v>
      </c>
      <c r="L119" s="40">
        <v>8400</v>
      </c>
    </row>
    <row r="120" spans="2:12">
      <c r="B120" s="4"/>
      <c r="K120" s="41">
        <v>40317</v>
      </c>
      <c r="L120" s="40">
        <v>9996</v>
      </c>
    </row>
    <row r="121" spans="2:12">
      <c r="B121" s="4"/>
      <c r="K121" s="41">
        <v>40317</v>
      </c>
      <c r="L121" s="40">
        <v>10029</v>
      </c>
    </row>
    <row r="122" spans="2:12">
      <c r="B122" s="4"/>
      <c r="K122" s="41">
        <v>40317</v>
      </c>
      <c r="L122" s="40">
        <v>10762</v>
      </c>
    </row>
    <row r="123" spans="2:12">
      <c r="B123" s="4"/>
      <c r="K123" s="41">
        <v>40317</v>
      </c>
      <c r="L123" s="40">
        <v>10031</v>
      </c>
    </row>
    <row r="124" spans="2:12">
      <c r="B124" s="4"/>
      <c r="K124" s="41">
        <v>40317</v>
      </c>
      <c r="L124" s="40">
        <v>6578</v>
      </c>
    </row>
    <row r="125" spans="2:12">
      <c r="B125" s="4"/>
      <c r="K125" s="41">
        <v>40317</v>
      </c>
      <c r="L125" s="40">
        <v>9524</v>
      </c>
    </row>
    <row r="126" spans="2:12">
      <c r="B126" s="4"/>
      <c r="K126" s="41">
        <v>40317</v>
      </c>
      <c r="L126" s="40">
        <v>8319</v>
      </c>
    </row>
    <row r="127" spans="2:12">
      <c r="B127" s="4"/>
      <c r="K127" s="41">
        <v>40317</v>
      </c>
      <c r="L127" s="40">
        <v>12591</v>
      </c>
    </row>
    <row r="128" spans="2:12">
      <c r="B128" s="4"/>
      <c r="K128" s="41">
        <v>40349</v>
      </c>
      <c r="L128" s="40">
        <v>5402</v>
      </c>
    </row>
    <row r="129" spans="2:12">
      <c r="B129" s="4"/>
      <c r="K129" s="41">
        <v>40349</v>
      </c>
      <c r="L129" s="40">
        <v>7820</v>
      </c>
    </row>
    <row r="130" spans="2:12">
      <c r="B130" s="4"/>
      <c r="K130" s="41">
        <v>40348</v>
      </c>
      <c r="L130" s="40">
        <v>7448</v>
      </c>
    </row>
    <row r="131" spans="2:12">
      <c r="B131" s="4"/>
      <c r="K131" s="41">
        <v>40379</v>
      </c>
      <c r="L131" s="40">
        <v>8376</v>
      </c>
    </row>
    <row r="132" spans="2:12">
      <c r="B132" s="4"/>
      <c r="K132" s="41">
        <v>40379</v>
      </c>
      <c r="L132" s="40">
        <v>7286</v>
      </c>
    </row>
    <row r="133" spans="2:12">
      <c r="B133" s="4"/>
      <c r="K133" s="41">
        <v>40410</v>
      </c>
      <c r="L133" s="40">
        <v>5574</v>
      </c>
    </row>
    <row r="134" spans="2:12">
      <c r="B134" s="4"/>
      <c r="K134" s="41">
        <v>40410</v>
      </c>
      <c r="L134" s="40">
        <v>9228</v>
      </c>
    </row>
    <row r="135" spans="2:12">
      <c r="B135" s="4"/>
      <c r="K135" s="41">
        <v>40410</v>
      </c>
      <c r="L135" s="40">
        <v>12692</v>
      </c>
    </row>
    <row r="136" spans="2:12">
      <c r="B136" s="4"/>
      <c r="K136" s="41">
        <v>40409</v>
      </c>
      <c r="L136" s="40">
        <v>9739</v>
      </c>
    </row>
    <row r="137" spans="2:12">
      <c r="B137" s="4"/>
      <c r="K137" s="41">
        <v>40441</v>
      </c>
      <c r="L137" s="40">
        <v>5032</v>
      </c>
    </row>
    <row r="138" spans="2:12">
      <c r="B138" s="4"/>
      <c r="K138" s="41">
        <v>40471</v>
      </c>
      <c r="L138" s="40">
        <v>7315</v>
      </c>
    </row>
    <row r="139" spans="2:12">
      <c r="B139" s="4"/>
      <c r="K139" s="41">
        <v>40470</v>
      </c>
      <c r="L139" s="40">
        <v>12040</v>
      </c>
    </row>
    <row r="140" spans="2:12">
      <c r="B140" s="4"/>
      <c r="K140" s="41">
        <v>40471</v>
      </c>
      <c r="L140" s="40">
        <v>12443</v>
      </c>
    </row>
    <row r="141" spans="2:12">
      <c r="B141" s="4"/>
      <c r="K141" s="41">
        <v>40471</v>
      </c>
      <c r="L141" s="40">
        <v>12427</v>
      </c>
    </row>
    <row r="142" spans="2:12">
      <c r="B142" s="4"/>
      <c r="K142" s="41">
        <v>40471</v>
      </c>
      <c r="L142" s="40">
        <v>12871</v>
      </c>
    </row>
    <row r="143" spans="2:12">
      <c r="B143" s="4"/>
      <c r="K143" s="41">
        <v>40470</v>
      </c>
      <c r="L143" s="40">
        <v>7170</v>
      </c>
    </row>
    <row r="144" spans="2:12">
      <c r="B144" s="4"/>
      <c r="K144" s="41">
        <v>40502</v>
      </c>
      <c r="L144" s="40">
        <v>11502</v>
      </c>
    </row>
    <row r="145" spans="2:12">
      <c r="B145" s="4"/>
      <c r="K145" s="41">
        <v>40502</v>
      </c>
      <c r="L145" s="40">
        <v>10559</v>
      </c>
    </row>
    <row r="146" spans="2:12">
      <c r="B146" s="4"/>
      <c r="K146" s="41">
        <v>40502</v>
      </c>
      <c r="L146" s="40">
        <v>6087</v>
      </c>
    </row>
    <row r="147" spans="2:12">
      <c r="B147" s="4"/>
      <c r="K147" s="41">
        <v>40532</v>
      </c>
      <c r="L147" s="40">
        <v>10489</v>
      </c>
    </row>
    <row r="148" spans="2:12">
      <c r="B148" s="4"/>
      <c r="K148" s="41">
        <v>40532</v>
      </c>
      <c r="L148" s="40">
        <v>7807</v>
      </c>
    </row>
    <row r="149" spans="2:12">
      <c r="B149" s="4"/>
      <c r="K149" s="41">
        <v>40532</v>
      </c>
      <c r="L149" s="40">
        <v>10896</v>
      </c>
    </row>
    <row r="150" spans="2:12">
      <c r="B150" s="4"/>
      <c r="K150" s="41">
        <v>40531</v>
      </c>
      <c r="L150" s="40">
        <v>11932</v>
      </c>
    </row>
    <row r="151" spans="2:12">
      <c r="B151" s="4"/>
      <c r="K151" s="41">
        <v>40532</v>
      </c>
      <c r="L151" s="40">
        <v>5497</v>
      </c>
    </row>
    <row r="152" spans="2:12">
      <c r="B152" s="4"/>
      <c r="K152" s="41">
        <v>40532</v>
      </c>
      <c r="L152" s="40">
        <v>10707</v>
      </c>
    </row>
    <row r="153" spans="2:12">
      <c r="B153" s="4"/>
      <c r="K153" s="41">
        <v>40563</v>
      </c>
      <c r="L153" s="40">
        <v>5972</v>
      </c>
    </row>
    <row r="154" spans="2:12">
      <c r="B154" s="4"/>
      <c r="K154" s="41">
        <v>40563</v>
      </c>
      <c r="L154" s="40">
        <v>5787</v>
      </c>
    </row>
    <row r="155" spans="2:12">
      <c r="B155" s="4"/>
      <c r="K155" s="41">
        <v>40563</v>
      </c>
      <c r="L155" s="40">
        <v>8203</v>
      </c>
    </row>
    <row r="156" spans="2:12">
      <c r="B156" s="4"/>
      <c r="K156" s="41">
        <v>40562</v>
      </c>
      <c r="L156" s="40">
        <v>9090</v>
      </c>
    </row>
    <row r="157" spans="2:12">
      <c r="B157" s="4"/>
      <c r="K157" s="41">
        <v>40594</v>
      </c>
      <c r="L157" s="40">
        <v>10647</v>
      </c>
    </row>
    <row r="158" spans="2:12">
      <c r="B158" s="4"/>
      <c r="K158" s="41">
        <v>40594</v>
      </c>
      <c r="L158" s="40">
        <v>10471</v>
      </c>
    </row>
    <row r="159" spans="2:12">
      <c r="B159" s="4"/>
      <c r="K159" s="41">
        <v>40594</v>
      </c>
      <c r="L159" s="40">
        <v>9954</v>
      </c>
    </row>
    <row r="160" spans="2:12">
      <c r="B160" s="4"/>
      <c r="K160" s="41">
        <v>40622</v>
      </c>
      <c r="L160" s="40">
        <v>12188</v>
      </c>
    </row>
    <row r="161" spans="2:12">
      <c r="B161" s="4"/>
      <c r="K161" s="41">
        <v>40622</v>
      </c>
      <c r="L161" s="40">
        <v>5603</v>
      </c>
    </row>
    <row r="162" spans="2:12">
      <c r="B162" s="4"/>
      <c r="K162" s="41">
        <v>40622</v>
      </c>
      <c r="L162" s="40">
        <v>7238</v>
      </c>
    </row>
    <row r="163" spans="2:12">
      <c r="B163" s="4"/>
      <c r="K163" s="41">
        <v>40621</v>
      </c>
      <c r="L163" s="40">
        <v>8886</v>
      </c>
    </row>
    <row r="164" spans="2:12">
      <c r="B164" s="4"/>
      <c r="K164" s="41">
        <v>40653</v>
      </c>
      <c r="L164" s="40">
        <v>6674</v>
      </c>
    </row>
    <row r="165" spans="2:12">
      <c r="B165" s="4"/>
      <c r="K165" s="41">
        <v>40653</v>
      </c>
      <c r="L165" s="40">
        <v>11276</v>
      </c>
    </row>
    <row r="166" spans="2:12">
      <c r="B166" s="4"/>
      <c r="K166" s="41">
        <v>40652</v>
      </c>
      <c r="L166" s="40">
        <v>8864</v>
      </c>
    </row>
    <row r="167" spans="2:12">
      <c r="B167" s="4"/>
      <c r="K167" s="41">
        <v>40683</v>
      </c>
      <c r="L167" s="40">
        <v>6605</v>
      </c>
    </row>
    <row r="168" spans="2:12">
      <c r="B168" s="4"/>
      <c r="K168" s="41">
        <v>40683</v>
      </c>
      <c r="L168" s="40">
        <v>10994</v>
      </c>
    </row>
    <row r="169" spans="2:12">
      <c r="B169" s="4"/>
      <c r="K169" s="41">
        <v>40683</v>
      </c>
      <c r="L169" s="40">
        <v>5102</v>
      </c>
    </row>
    <row r="170" spans="2:12">
      <c r="B170" s="4"/>
      <c r="K170" s="41">
        <v>40682</v>
      </c>
      <c r="L170" s="40">
        <v>5825</v>
      </c>
    </row>
    <row r="171" spans="2:12">
      <c r="B171" s="4"/>
      <c r="K171" s="41">
        <v>40682</v>
      </c>
      <c r="L171" s="40">
        <v>8491</v>
      </c>
    </row>
    <row r="172" spans="2:12">
      <c r="B172" s="4"/>
      <c r="K172" s="41">
        <v>40682</v>
      </c>
      <c r="L172" s="40">
        <v>12878</v>
      </c>
    </row>
    <row r="173" spans="2:12">
      <c r="B173" s="4"/>
      <c r="K173" s="41">
        <v>40682</v>
      </c>
      <c r="L173" s="40">
        <v>12187</v>
      </c>
    </row>
    <row r="174" spans="2:12">
      <c r="B174" s="4"/>
      <c r="K174" s="41">
        <v>40682</v>
      </c>
      <c r="L174" s="40">
        <v>6801</v>
      </c>
    </row>
    <row r="175" spans="2:12">
      <c r="B175" s="4"/>
      <c r="K175" s="41">
        <v>40682</v>
      </c>
      <c r="L175" s="40">
        <v>12419</v>
      </c>
    </row>
    <row r="176" spans="2:12">
      <c r="B176" s="4"/>
      <c r="K176" s="41">
        <v>40682</v>
      </c>
      <c r="L176" s="40">
        <v>6959</v>
      </c>
    </row>
    <row r="177" spans="2:12">
      <c r="B177" s="4"/>
      <c r="K177" s="41">
        <v>40682</v>
      </c>
      <c r="L177" s="40">
        <v>10499</v>
      </c>
    </row>
    <row r="178" spans="2:12">
      <c r="B178" s="4"/>
      <c r="K178" s="41">
        <v>40714</v>
      </c>
      <c r="L178" s="40">
        <v>6983</v>
      </c>
    </row>
    <row r="179" spans="2:12">
      <c r="B179" s="4"/>
      <c r="K179" s="41">
        <v>40714</v>
      </c>
      <c r="L179" s="40">
        <v>12451</v>
      </c>
    </row>
    <row r="180" spans="2:12">
      <c r="B180" s="4"/>
      <c r="K180" s="41">
        <v>40713</v>
      </c>
      <c r="L180" s="40">
        <v>5346</v>
      </c>
    </row>
    <row r="181" spans="2:12">
      <c r="B181" s="4"/>
      <c r="K181" s="41">
        <v>40744</v>
      </c>
      <c r="L181" s="40">
        <v>9329</v>
      </c>
    </row>
    <row r="182" spans="2:12">
      <c r="B182" s="4"/>
      <c r="K182" s="41">
        <v>40744</v>
      </c>
      <c r="L182" s="40">
        <v>8789</v>
      </c>
    </row>
    <row r="183" spans="2:12">
      <c r="B183" s="4"/>
      <c r="K183" s="41">
        <v>40775</v>
      </c>
      <c r="L183" s="40">
        <v>10807</v>
      </c>
    </row>
    <row r="184" spans="2:12">
      <c r="B184" s="4"/>
      <c r="K184" s="41">
        <v>40775</v>
      </c>
      <c r="L184" s="40">
        <v>11395</v>
      </c>
    </row>
    <row r="185" spans="2:12">
      <c r="B185" s="4"/>
      <c r="K185" s="41">
        <v>40775</v>
      </c>
      <c r="L185" s="40">
        <v>5580</v>
      </c>
    </row>
    <row r="186" spans="2:12">
      <c r="B186" s="4"/>
      <c r="K186" s="41">
        <v>40774</v>
      </c>
      <c r="L186" s="40">
        <v>6130</v>
      </c>
    </row>
    <row r="187" spans="2:12">
      <c r="B187" s="4"/>
      <c r="K187" s="41">
        <v>40806</v>
      </c>
      <c r="L187" s="40">
        <v>7812</v>
      </c>
    </row>
    <row r="188" spans="2:12">
      <c r="B188" s="4"/>
      <c r="K188" s="41">
        <v>40836</v>
      </c>
      <c r="L188" s="40">
        <v>5788</v>
      </c>
    </row>
    <row r="189" spans="2:12">
      <c r="B189" s="4"/>
      <c r="K189" s="41">
        <v>40835</v>
      </c>
      <c r="L189" s="40">
        <v>7444</v>
      </c>
    </row>
    <row r="190" spans="2:12">
      <c r="B190" s="4"/>
      <c r="K190" s="41">
        <v>40836</v>
      </c>
      <c r="L190" s="40">
        <v>5395</v>
      </c>
    </row>
    <row r="191" spans="2:12">
      <c r="B191" s="4"/>
      <c r="K191" s="41">
        <v>40836</v>
      </c>
      <c r="L191" s="40">
        <v>6911</v>
      </c>
    </row>
    <row r="192" spans="2:12">
      <c r="B192" s="4"/>
      <c r="K192" s="41">
        <v>40836</v>
      </c>
      <c r="L192" s="40">
        <v>10146</v>
      </c>
    </row>
    <row r="193" spans="2:12">
      <c r="B193" s="4"/>
      <c r="K193" s="41">
        <v>40835</v>
      </c>
      <c r="L193" s="40">
        <v>12130</v>
      </c>
    </row>
    <row r="194" spans="2:12">
      <c r="B194" s="4"/>
      <c r="K194" s="41">
        <v>40867</v>
      </c>
      <c r="L194" s="40">
        <v>9977</v>
      </c>
    </row>
    <row r="195" spans="2:12">
      <c r="B195" s="4"/>
      <c r="K195" s="41">
        <v>40867</v>
      </c>
      <c r="L195" s="40">
        <v>8066</v>
      </c>
    </row>
    <row r="196" spans="2:12">
      <c r="B196" s="4"/>
      <c r="K196" s="41">
        <v>40867</v>
      </c>
      <c r="L196" s="40">
        <v>9391</v>
      </c>
    </row>
    <row r="197" spans="2:12">
      <c r="B197" s="4"/>
      <c r="K197" s="41">
        <v>40897</v>
      </c>
      <c r="L197" s="40">
        <v>9361</v>
      </c>
    </row>
    <row r="198" spans="2:12">
      <c r="B198" s="4"/>
      <c r="K198" s="41">
        <v>40897</v>
      </c>
      <c r="L198" s="40">
        <v>10777</v>
      </c>
    </row>
    <row r="199" spans="2:12">
      <c r="B199" s="4"/>
      <c r="K199" s="41">
        <v>40897</v>
      </c>
      <c r="L199" s="40">
        <v>12830</v>
      </c>
    </row>
    <row r="200" spans="2:12">
      <c r="B200" s="4"/>
      <c r="K200" s="41">
        <v>40896</v>
      </c>
      <c r="L200" s="40">
        <v>7731</v>
      </c>
    </row>
    <row r="201" spans="2:12">
      <c r="B201" s="4"/>
      <c r="K201" s="41">
        <v>40897</v>
      </c>
      <c r="L201" s="40">
        <v>5717</v>
      </c>
    </row>
    <row r="202" spans="2:12">
      <c r="B202" s="4"/>
      <c r="K202" s="41">
        <v>40897</v>
      </c>
      <c r="L202" s="40">
        <v>11385</v>
      </c>
    </row>
    <row r="203" spans="2:12">
      <c r="B203" s="4"/>
      <c r="K203" s="41">
        <v>40928</v>
      </c>
      <c r="L203" s="40">
        <v>8133</v>
      </c>
    </row>
    <row r="204" spans="2:12">
      <c r="B204" s="4"/>
      <c r="K204" s="41">
        <v>40928</v>
      </c>
      <c r="L204" s="40">
        <v>12879</v>
      </c>
    </row>
    <row r="205" spans="2:12">
      <c r="B205" s="4"/>
      <c r="K205" s="41">
        <v>40928</v>
      </c>
      <c r="L205" s="40">
        <v>9765</v>
      </c>
    </row>
    <row r="206" spans="2:12">
      <c r="B206" s="4"/>
      <c r="K206" s="41">
        <v>40927</v>
      </c>
      <c r="L206" s="40">
        <v>6507</v>
      </c>
    </row>
    <row r="207" spans="2:12">
      <c r="B207" s="4"/>
      <c r="K207" s="41">
        <v>40959</v>
      </c>
      <c r="L207" s="40">
        <v>12176</v>
      </c>
    </row>
    <row r="208" spans="2:12">
      <c r="B208" s="4"/>
      <c r="K208" s="41">
        <v>40959</v>
      </c>
      <c r="L208" s="40">
        <v>9391</v>
      </c>
    </row>
    <row r="209" spans="2:12">
      <c r="B209" s="4"/>
      <c r="K209" s="41">
        <v>40959</v>
      </c>
      <c r="L209" s="40">
        <v>10144</v>
      </c>
    </row>
    <row r="210" spans="2:12">
      <c r="B210" s="4"/>
      <c r="K210" s="41">
        <v>40988</v>
      </c>
      <c r="L210" s="40">
        <v>7978</v>
      </c>
    </row>
    <row r="211" spans="2:12">
      <c r="B211" s="4"/>
      <c r="K211" s="41">
        <v>40988</v>
      </c>
      <c r="L211" s="40">
        <v>6128</v>
      </c>
    </row>
    <row r="212" spans="2:12">
      <c r="B212" s="4"/>
      <c r="K212" s="41">
        <v>40988</v>
      </c>
      <c r="L212" s="40">
        <v>8720</v>
      </c>
    </row>
    <row r="213" spans="2:12">
      <c r="B213" s="4"/>
      <c r="K213" s="41">
        <v>40987</v>
      </c>
      <c r="L213" s="40">
        <v>5833</v>
      </c>
    </row>
    <row r="214" spans="2:12">
      <c r="B214" s="4"/>
      <c r="K214" s="41">
        <v>41019</v>
      </c>
      <c r="L214" s="40">
        <v>10764</v>
      </c>
    </row>
    <row r="215" spans="2:12">
      <c r="B215" s="4"/>
      <c r="K215" s="41">
        <v>41019</v>
      </c>
      <c r="L215" s="40">
        <v>8933</v>
      </c>
    </row>
    <row r="216" spans="2:12">
      <c r="B216" s="4"/>
      <c r="K216" s="41">
        <v>41018</v>
      </c>
      <c r="L216" s="40">
        <v>7569</v>
      </c>
    </row>
    <row r="217" spans="2:12">
      <c r="B217" s="4"/>
      <c r="K217" s="41">
        <v>41049</v>
      </c>
      <c r="L217" s="40">
        <v>9090</v>
      </c>
    </row>
    <row r="218" spans="2:12">
      <c r="B218" s="4"/>
      <c r="K218" s="41">
        <v>41049</v>
      </c>
      <c r="L218" s="40">
        <v>5274</v>
      </c>
    </row>
    <row r="219" spans="2:12">
      <c r="B219" s="4"/>
      <c r="K219" s="41">
        <v>41049</v>
      </c>
      <c r="L219" s="40">
        <v>9259</v>
      </c>
    </row>
    <row r="220" spans="2:12">
      <c r="B220" s="4"/>
      <c r="K220" s="41">
        <v>41048</v>
      </c>
      <c r="L220" s="40">
        <v>9100</v>
      </c>
    </row>
    <row r="221" spans="2:12">
      <c r="B221" s="4"/>
      <c r="K221" s="41">
        <v>41048</v>
      </c>
      <c r="L221" s="40">
        <v>6589</v>
      </c>
    </row>
    <row r="222" spans="2:12">
      <c r="B222" s="4"/>
      <c r="K222" s="41">
        <v>41048</v>
      </c>
      <c r="L222" s="40">
        <v>5819</v>
      </c>
    </row>
    <row r="223" spans="2:12">
      <c r="B223" s="4"/>
      <c r="K223" s="41">
        <v>41048</v>
      </c>
      <c r="L223" s="40">
        <v>11090</v>
      </c>
    </row>
    <row r="224" spans="2:12">
      <c r="B224" s="4"/>
      <c r="K224" s="41">
        <v>41048</v>
      </c>
      <c r="L224" s="40">
        <v>11189</v>
      </c>
    </row>
    <row r="225" spans="2:12">
      <c r="B225" s="4"/>
      <c r="K225" s="41">
        <v>41048</v>
      </c>
      <c r="L225" s="40">
        <v>6381</v>
      </c>
    </row>
    <row r="226" spans="2:12">
      <c r="B226" s="4"/>
      <c r="K226" s="41">
        <v>41048</v>
      </c>
      <c r="L226" s="40">
        <v>5912</v>
      </c>
    </row>
    <row r="227" spans="2:12">
      <c r="B227" s="4"/>
      <c r="K227" s="41">
        <v>41048</v>
      </c>
      <c r="L227" s="40">
        <v>7001</v>
      </c>
    </row>
    <row r="228" spans="2:12">
      <c r="B228" s="4"/>
      <c r="K228" s="41">
        <v>41080</v>
      </c>
      <c r="L228" s="40">
        <v>11446</v>
      </c>
    </row>
    <row r="229" spans="2:12">
      <c r="B229" s="4"/>
      <c r="K229" s="41">
        <v>41080</v>
      </c>
      <c r="L229" s="40">
        <v>12770</v>
      </c>
    </row>
    <row r="230" spans="2:12">
      <c r="B230" s="4"/>
      <c r="K230" s="41">
        <v>41079</v>
      </c>
      <c r="L230" s="40">
        <v>9912</v>
      </c>
    </row>
    <row r="231" spans="2:12">
      <c r="B231" s="4"/>
      <c r="K231" s="41">
        <v>41110</v>
      </c>
      <c r="L231" s="40">
        <v>9718</v>
      </c>
    </row>
    <row r="232" spans="2:12">
      <c r="B232" s="4"/>
      <c r="K232" s="41">
        <v>41110</v>
      </c>
      <c r="L232" s="40">
        <v>7070</v>
      </c>
    </row>
    <row r="233" spans="2:12">
      <c r="B233" s="4"/>
      <c r="K233" s="41">
        <v>41141</v>
      </c>
      <c r="L233" s="40">
        <v>9407</v>
      </c>
    </row>
    <row r="234" spans="2:12">
      <c r="B234" s="4"/>
      <c r="K234" s="41">
        <v>41141</v>
      </c>
      <c r="L234" s="40">
        <v>5347</v>
      </c>
    </row>
    <row r="235" spans="2:12">
      <c r="B235" s="4"/>
      <c r="K235" s="41">
        <v>41141</v>
      </c>
      <c r="L235" s="40">
        <v>6091</v>
      </c>
    </row>
    <row r="236" spans="2:12">
      <c r="B236" s="4"/>
      <c r="K236" s="41">
        <v>41140</v>
      </c>
      <c r="L236" s="40">
        <v>11546</v>
      </c>
    </row>
    <row r="237" spans="2:12">
      <c r="B237" s="4"/>
      <c r="K237" s="41">
        <v>41172</v>
      </c>
      <c r="L237" s="40">
        <v>8265</v>
      </c>
    </row>
    <row r="238" spans="2:12">
      <c r="B238" s="4"/>
      <c r="K238" s="41">
        <v>41202</v>
      </c>
      <c r="L238" s="40">
        <v>12857</v>
      </c>
    </row>
    <row r="239" spans="2:12">
      <c r="B239" s="4"/>
      <c r="K239" s="41">
        <v>41201</v>
      </c>
      <c r="L239" s="40">
        <v>10278</v>
      </c>
    </row>
    <row r="240" spans="2:12">
      <c r="B240" s="4"/>
      <c r="K240" s="41">
        <v>41202</v>
      </c>
      <c r="L240" s="40">
        <v>10970</v>
      </c>
    </row>
    <row r="241" spans="2:12">
      <c r="B241" s="4"/>
      <c r="K241" s="41">
        <v>41202</v>
      </c>
      <c r="L241" s="40">
        <v>9903</v>
      </c>
    </row>
    <row r="242" spans="2:12">
      <c r="B242" s="4"/>
      <c r="K242" s="41">
        <v>41202</v>
      </c>
      <c r="L242" s="40">
        <v>9284</v>
      </c>
    </row>
    <row r="243" spans="2:12">
      <c r="B243" s="4"/>
      <c r="K243" s="41">
        <v>41201</v>
      </c>
      <c r="L243" s="40">
        <v>12471</v>
      </c>
    </row>
    <row r="244" spans="2:12">
      <c r="B244" s="4"/>
      <c r="K244" s="41">
        <v>41233</v>
      </c>
      <c r="L244" s="40">
        <v>6176</v>
      </c>
    </row>
    <row r="245" spans="2:12">
      <c r="B245" s="4"/>
      <c r="K245" s="41">
        <v>41233</v>
      </c>
      <c r="L245" s="40">
        <v>11627</v>
      </c>
    </row>
    <row r="246" spans="2:12">
      <c r="B246" s="4"/>
      <c r="K246" s="41">
        <v>41233</v>
      </c>
      <c r="L246" s="40">
        <v>8277</v>
      </c>
    </row>
    <row r="247" spans="2:12">
      <c r="B247" s="4"/>
      <c r="K247" s="41">
        <v>41263</v>
      </c>
      <c r="L247" s="40">
        <v>8514</v>
      </c>
    </row>
    <row r="248" spans="2:12">
      <c r="B248" s="4"/>
      <c r="K248" s="41">
        <v>41263</v>
      </c>
      <c r="L248" s="40">
        <v>11820</v>
      </c>
    </row>
    <row r="249" spans="2:12">
      <c r="B249" s="4"/>
      <c r="K249" s="41">
        <v>41263</v>
      </c>
      <c r="L249" s="40">
        <v>12193</v>
      </c>
    </row>
    <row r="250" spans="2:12">
      <c r="B250" s="4"/>
      <c r="K250" s="41">
        <v>41262</v>
      </c>
      <c r="L250" s="40">
        <v>12437</v>
      </c>
    </row>
    <row r="251" spans="2:12">
      <c r="B251" s="4"/>
      <c r="K251" s="41">
        <v>41263</v>
      </c>
      <c r="L251" s="40">
        <v>7547</v>
      </c>
    </row>
    <row r="252" spans="2:12">
      <c r="B252" s="4"/>
      <c r="K252" s="41">
        <v>41263</v>
      </c>
      <c r="L252" s="40">
        <v>11011</v>
      </c>
    </row>
    <row r="253" spans="2:12">
      <c r="B253" s="4"/>
      <c r="K253" s="41">
        <v>41294</v>
      </c>
      <c r="L253" s="40">
        <v>7926</v>
      </c>
    </row>
    <row r="254" spans="2:12">
      <c r="B254" s="4"/>
      <c r="K254" s="41">
        <v>41294</v>
      </c>
      <c r="L254" s="40">
        <v>10953</v>
      </c>
    </row>
    <row r="255" spans="2:12">
      <c r="B255" s="4"/>
      <c r="K255" s="41">
        <v>41294</v>
      </c>
      <c r="L255" s="40">
        <v>8724</v>
      </c>
    </row>
    <row r="256" spans="2:12">
      <c r="B256" s="4"/>
      <c r="K256" s="41">
        <v>41293</v>
      </c>
      <c r="L256" s="40">
        <v>12922</v>
      </c>
    </row>
    <row r="257" spans="2:12">
      <c r="B257" s="4"/>
      <c r="K257" s="41">
        <v>41325</v>
      </c>
      <c r="L257" s="40">
        <v>12282</v>
      </c>
    </row>
    <row r="258" spans="2:12">
      <c r="B258" s="4"/>
      <c r="K258" s="41">
        <v>41325</v>
      </c>
      <c r="L258" s="40">
        <v>11036</v>
      </c>
    </row>
    <row r="259" spans="2:12">
      <c r="B259" s="4"/>
      <c r="K259" s="41">
        <v>41325</v>
      </c>
      <c r="L259" s="40">
        <v>8294</v>
      </c>
    </row>
    <row r="260" spans="2:12">
      <c r="B260" s="4"/>
      <c r="K260" s="41">
        <v>41353</v>
      </c>
      <c r="L260" s="40">
        <v>8399</v>
      </c>
    </row>
    <row r="261" spans="2:12">
      <c r="B261" s="4"/>
      <c r="K261" s="41">
        <v>41353</v>
      </c>
      <c r="L261" s="40">
        <v>11345</v>
      </c>
    </row>
    <row r="262" spans="2:12">
      <c r="B262" s="4"/>
      <c r="K262" s="41">
        <v>41353</v>
      </c>
      <c r="L262" s="40">
        <v>9464</v>
      </c>
    </row>
    <row r="263" spans="2:12">
      <c r="B263" s="4"/>
      <c r="K263" s="41">
        <v>41352</v>
      </c>
      <c r="L263" s="40">
        <v>12828</v>
      </c>
    </row>
    <row r="264" spans="2:12">
      <c r="B264" s="4"/>
      <c r="K264" s="41">
        <v>41384</v>
      </c>
      <c r="L264" s="40">
        <v>11560</v>
      </c>
    </row>
    <row r="265" spans="2:12">
      <c r="B265" s="4"/>
      <c r="K265" s="41">
        <v>41384</v>
      </c>
      <c r="L265" s="40">
        <v>9095</v>
      </c>
    </row>
    <row r="266" spans="2:12">
      <c r="B266" s="4"/>
      <c r="K266" s="41">
        <v>41383</v>
      </c>
      <c r="L266" s="40">
        <v>12380</v>
      </c>
    </row>
    <row r="267" spans="2:12">
      <c r="B267" s="4"/>
      <c r="K267" s="41">
        <v>41414</v>
      </c>
      <c r="L267" s="40">
        <v>12581</v>
      </c>
    </row>
    <row r="268" spans="2:12">
      <c r="B268" s="4"/>
      <c r="K268" s="41">
        <v>41414</v>
      </c>
      <c r="L268" s="40">
        <v>9139</v>
      </c>
    </row>
    <row r="269" spans="2:12">
      <c r="B269" s="4"/>
      <c r="K269" s="41">
        <v>41414</v>
      </c>
      <c r="L269" s="40">
        <v>7020</v>
      </c>
    </row>
    <row r="270" spans="2:12">
      <c r="B270" s="4"/>
      <c r="K270" s="41">
        <v>41413</v>
      </c>
      <c r="L270" s="40">
        <v>8890</v>
      </c>
    </row>
    <row r="271" spans="2:12">
      <c r="B271" s="4"/>
      <c r="K271" s="41">
        <v>41413</v>
      </c>
      <c r="L271" s="40">
        <v>9626</v>
      </c>
    </row>
    <row r="272" spans="2:12">
      <c r="B272" s="4"/>
      <c r="K272" s="41">
        <v>41413</v>
      </c>
      <c r="L272" s="40">
        <v>12037</v>
      </c>
    </row>
    <row r="273" spans="2:12">
      <c r="B273" s="4"/>
      <c r="K273" s="41">
        <v>41413</v>
      </c>
      <c r="L273" s="40">
        <v>5942</v>
      </c>
    </row>
    <row r="274" spans="2:12">
      <c r="B274" s="4"/>
      <c r="K274" s="41">
        <v>41413</v>
      </c>
      <c r="L274" s="40">
        <v>7584</v>
      </c>
    </row>
    <row r="275" spans="2:12">
      <c r="B275" s="4"/>
      <c r="K275" s="41">
        <v>41413</v>
      </c>
      <c r="L275" s="40">
        <v>11379</v>
      </c>
    </row>
    <row r="276" spans="2:12">
      <c r="B276" s="4"/>
      <c r="K276" s="41">
        <v>41413</v>
      </c>
      <c r="L276" s="40">
        <v>9679</v>
      </c>
    </row>
    <row r="277" spans="2:12">
      <c r="B277" s="4"/>
      <c r="K277" s="41">
        <v>41413</v>
      </c>
      <c r="L277" s="40">
        <v>12283</v>
      </c>
    </row>
    <row r="278" spans="2:12">
      <c r="B278" s="4"/>
      <c r="K278" s="41">
        <v>41445</v>
      </c>
      <c r="L278" s="40">
        <v>10108</v>
      </c>
    </row>
    <row r="279" spans="2:12">
      <c r="B279" s="4"/>
      <c r="K279" s="41">
        <v>41445</v>
      </c>
      <c r="L279" s="40">
        <v>9205</v>
      </c>
    </row>
    <row r="280" spans="2:12">
      <c r="B280" s="4"/>
      <c r="K280" s="41">
        <v>41444</v>
      </c>
      <c r="L280" s="40">
        <v>6088</v>
      </c>
    </row>
    <row r="281" spans="2:12">
      <c r="B281" s="4"/>
      <c r="K281" s="41">
        <v>41475</v>
      </c>
      <c r="L281" s="40">
        <v>10579</v>
      </c>
    </row>
    <row r="282" spans="2:12">
      <c r="B282" s="4"/>
      <c r="K282" s="41">
        <v>41475</v>
      </c>
      <c r="L282" s="40">
        <v>10620</v>
      </c>
    </row>
    <row r="283" spans="2:12">
      <c r="B283" s="4"/>
      <c r="K283" s="41">
        <v>41506</v>
      </c>
      <c r="L283" s="40">
        <v>11087</v>
      </c>
    </row>
    <row r="284" spans="2:12">
      <c r="B284" s="4"/>
      <c r="K284" s="41">
        <v>41506</v>
      </c>
      <c r="L284" s="40">
        <v>12688</v>
      </c>
    </row>
    <row r="285" spans="2:12">
      <c r="B285" s="4"/>
      <c r="K285" s="41">
        <v>41506</v>
      </c>
      <c r="L285" s="40">
        <v>11452</v>
      </c>
    </row>
    <row r="286" spans="2:12">
      <c r="B286" s="4"/>
      <c r="K286" s="41">
        <v>41505</v>
      </c>
      <c r="L286" s="40">
        <v>5359</v>
      </c>
    </row>
    <row r="287" spans="2:12">
      <c r="B287" s="4"/>
      <c r="K287" s="41">
        <v>41537</v>
      </c>
      <c r="L287" s="40">
        <v>9348</v>
      </c>
    </row>
    <row r="288" spans="2:12">
      <c r="B288" s="4"/>
      <c r="K288" s="41">
        <v>41567</v>
      </c>
      <c r="L288" s="40">
        <v>10035</v>
      </c>
    </row>
    <row r="289" spans="2:12">
      <c r="B289" s="4"/>
      <c r="K289" s="41">
        <v>41566</v>
      </c>
      <c r="L289" s="40">
        <v>11522</v>
      </c>
    </row>
    <row r="290" spans="2:12">
      <c r="B290" s="4"/>
      <c r="K290" s="41">
        <v>41567</v>
      </c>
      <c r="L290" s="40">
        <v>12175</v>
      </c>
    </row>
    <row r="291" spans="2:12">
      <c r="B291" s="4"/>
      <c r="K291" s="41">
        <v>41567</v>
      </c>
      <c r="L291" s="40">
        <v>5572</v>
      </c>
    </row>
    <row r="292" spans="2:12">
      <c r="B292" s="4"/>
      <c r="K292" s="41">
        <v>41567</v>
      </c>
      <c r="L292" s="40">
        <v>11740</v>
      </c>
    </row>
    <row r="293" spans="2:12">
      <c r="B293" s="4"/>
      <c r="K293" s="41">
        <v>41566</v>
      </c>
      <c r="L293" s="40">
        <v>6182</v>
      </c>
    </row>
    <row r="294" spans="2:12">
      <c r="B294" s="4"/>
      <c r="K294" s="41">
        <v>41598</v>
      </c>
      <c r="L294" s="40">
        <v>6135</v>
      </c>
    </row>
    <row r="295" spans="2:12">
      <c r="B295" s="4"/>
      <c r="K295" s="41">
        <v>41598</v>
      </c>
      <c r="L295" s="40">
        <v>6361</v>
      </c>
    </row>
    <row r="296" spans="2:12">
      <c r="B296" s="4"/>
      <c r="K296" s="41">
        <v>41598</v>
      </c>
      <c r="L296" s="40">
        <v>12169</v>
      </c>
    </row>
    <row r="297" spans="2:12">
      <c r="B297" s="4"/>
      <c r="K297" s="41">
        <v>41628</v>
      </c>
      <c r="L297" s="40">
        <v>9685</v>
      </c>
    </row>
    <row r="298" spans="2:12">
      <c r="B298" s="4"/>
      <c r="K298" s="41">
        <v>41628</v>
      </c>
      <c r="L298" s="40">
        <v>8210</v>
      </c>
    </row>
    <row r="299" spans="2:12">
      <c r="B299" s="4"/>
      <c r="K299" s="41">
        <v>41628</v>
      </c>
      <c r="L299" s="40">
        <v>8157</v>
      </c>
    </row>
    <row r="300" spans="2:12">
      <c r="B300" s="4"/>
      <c r="K300" s="41">
        <v>41627</v>
      </c>
      <c r="L300" s="40">
        <v>9696</v>
      </c>
    </row>
    <row r="301" spans="2:12">
      <c r="B301" s="4"/>
      <c r="K301" s="41">
        <v>41628</v>
      </c>
      <c r="L301" s="40">
        <v>12785</v>
      </c>
    </row>
    <row r="302" spans="2:12">
      <c r="B302" s="4"/>
      <c r="K302" s="41">
        <v>41628</v>
      </c>
      <c r="L302" s="40">
        <v>7393</v>
      </c>
    </row>
    <row r="303" spans="2:12">
      <c r="B303" s="4"/>
      <c r="K303" s="41">
        <v>41659</v>
      </c>
      <c r="L303" s="40">
        <v>11887</v>
      </c>
    </row>
    <row r="304" spans="2:12">
      <c r="B304" s="4"/>
      <c r="K304" s="41">
        <v>41659</v>
      </c>
      <c r="L304" s="40">
        <v>10487</v>
      </c>
    </row>
    <row r="305" spans="2:12">
      <c r="B305" s="4"/>
      <c r="K305" s="41">
        <v>41659</v>
      </c>
      <c r="L305" s="40">
        <v>11818</v>
      </c>
    </row>
    <row r="306" spans="2:12">
      <c r="B306" s="4"/>
      <c r="K306" s="41">
        <v>41658</v>
      </c>
      <c r="L306" s="40">
        <v>11286</v>
      </c>
    </row>
    <row r="307" spans="2:12">
      <c r="B307" s="4"/>
      <c r="K307" s="41">
        <v>41690</v>
      </c>
      <c r="L307" s="40">
        <v>11735</v>
      </c>
    </row>
    <row r="308" spans="2:12">
      <c r="B308" s="4"/>
      <c r="K308" s="41">
        <v>41690</v>
      </c>
      <c r="L308" s="40">
        <v>5310</v>
      </c>
    </row>
    <row r="309" spans="2:12">
      <c r="B309" s="4"/>
      <c r="K309" s="41">
        <v>41690</v>
      </c>
      <c r="L309" s="40">
        <v>7239</v>
      </c>
    </row>
    <row r="310" spans="2:12">
      <c r="B310" s="4"/>
      <c r="K310" s="41">
        <v>41718</v>
      </c>
      <c r="L310" s="40">
        <v>8675</v>
      </c>
    </row>
    <row r="311" spans="2:12">
      <c r="B311" s="4"/>
      <c r="K311" s="41">
        <v>41718</v>
      </c>
      <c r="L311" s="40">
        <v>9476</v>
      </c>
    </row>
    <row r="312" spans="2:12">
      <c r="B312" s="4"/>
      <c r="K312" s="41">
        <v>41718</v>
      </c>
      <c r="L312" s="40">
        <v>5725</v>
      </c>
    </row>
    <row r="313" spans="2:12">
      <c r="B313" s="4"/>
      <c r="K313" s="41">
        <v>41717</v>
      </c>
      <c r="L313" s="40">
        <v>12339</v>
      </c>
    </row>
    <row r="314" spans="2:12">
      <c r="B314" s="4"/>
      <c r="K314" s="41">
        <v>41749</v>
      </c>
      <c r="L314" s="40">
        <v>11124</v>
      </c>
    </row>
    <row r="315" spans="2:12">
      <c r="B315" s="4"/>
      <c r="K315" s="41">
        <v>41749</v>
      </c>
      <c r="L315" s="40">
        <v>8093</v>
      </c>
    </row>
    <row r="316" spans="2:12">
      <c r="B316" s="4"/>
      <c r="K316" s="41">
        <v>41748</v>
      </c>
      <c r="L316" s="40">
        <v>8027</v>
      </c>
    </row>
    <row r="317" spans="2:12">
      <c r="B317" s="4"/>
      <c r="K317" s="41">
        <v>41779</v>
      </c>
      <c r="L317" s="40">
        <v>12139</v>
      </c>
    </row>
    <row r="318" spans="2:12">
      <c r="B318" s="4"/>
      <c r="K318" s="41">
        <v>41779</v>
      </c>
      <c r="L318" s="40">
        <v>12527</v>
      </c>
    </row>
    <row r="319" spans="2:12">
      <c r="B319" s="4"/>
      <c r="K319" s="41">
        <v>41779</v>
      </c>
      <c r="L319" s="40">
        <v>12745</v>
      </c>
    </row>
    <row r="320" spans="2:12">
      <c r="B320" s="4"/>
      <c r="K320" s="41">
        <v>41778</v>
      </c>
      <c r="L320" s="40">
        <v>8117</v>
      </c>
    </row>
    <row r="321" spans="2:12">
      <c r="B321" s="4"/>
      <c r="K321" s="41">
        <v>41778</v>
      </c>
      <c r="L321" s="40">
        <v>10435</v>
      </c>
    </row>
    <row r="322" spans="2:12">
      <c r="B322" s="4"/>
      <c r="K322" s="41">
        <v>41778</v>
      </c>
      <c r="L322" s="40">
        <v>10699</v>
      </c>
    </row>
    <row r="323" spans="2:12">
      <c r="B323" s="4"/>
      <c r="K323" s="41">
        <v>41778</v>
      </c>
      <c r="L323" s="40">
        <v>5346</v>
      </c>
    </row>
    <row r="324" spans="2:12">
      <c r="B324" s="4"/>
      <c r="K324" s="41">
        <v>41778</v>
      </c>
      <c r="L324" s="40">
        <v>7222</v>
      </c>
    </row>
    <row r="325" spans="2:12">
      <c r="B325" s="4"/>
      <c r="K325" s="41">
        <v>41778</v>
      </c>
      <c r="L325" s="40">
        <v>12502</v>
      </c>
    </row>
    <row r="326" spans="2:12">
      <c r="B326" s="4"/>
      <c r="K326" s="41">
        <v>41778</v>
      </c>
      <c r="L326" s="40">
        <v>6887</v>
      </c>
    </row>
    <row r="327" spans="2:12">
      <c r="B327" s="4"/>
      <c r="K327" s="41">
        <v>41778</v>
      </c>
      <c r="L327" s="40">
        <v>12816</v>
      </c>
    </row>
    <row r="328" spans="2:12">
      <c r="B328" s="4"/>
      <c r="K328" s="41">
        <v>41810</v>
      </c>
      <c r="L328" s="40">
        <v>5594</v>
      </c>
    </row>
    <row r="329" spans="2:12">
      <c r="B329" s="4"/>
      <c r="K329" s="41">
        <v>41810</v>
      </c>
      <c r="L329" s="40">
        <v>5197</v>
      </c>
    </row>
    <row r="330" spans="2:12">
      <c r="B330" s="4"/>
      <c r="K330" s="41">
        <v>41809</v>
      </c>
      <c r="L330" s="40">
        <v>7456</v>
      </c>
    </row>
    <row r="331" spans="2:12">
      <c r="B331" s="4"/>
      <c r="K331" s="41">
        <v>41840</v>
      </c>
      <c r="L331" s="40">
        <v>9110</v>
      </c>
    </row>
    <row r="332" spans="2:12">
      <c r="B332" s="4"/>
      <c r="K332" s="41">
        <v>41840</v>
      </c>
      <c r="L332" s="40">
        <v>5773</v>
      </c>
    </row>
    <row r="333" spans="2:12">
      <c r="B333" s="4"/>
      <c r="K333" s="41">
        <v>41871</v>
      </c>
      <c r="L333" s="40">
        <v>10025</v>
      </c>
    </row>
    <row r="334" spans="2:12">
      <c r="B334" s="4"/>
      <c r="K334" s="41">
        <v>41871</v>
      </c>
      <c r="L334" s="40">
        <v>11352</v>
      </c>
    </row>
    <row r="335" spans="2:12">
      <c r="B335" s="4"/>
      <c r="K335" s="41">
        <v>41871</v>
      </c>
      <c r="L335" s="40">
        <v>12556</v>
      </c>
    </row>
    <row r="336" spans="2:12">
      <c r="B336" s="4"/>
      <c r="K336" s="41">
        <v>41870</v>
      </c>
      <c r="L336" s="40">
        <v>8186</v>
      </c>
    </row>
    <row r="337" spans="2:12">
      <c r="B337" s="4"/>
      <c r="K337" s="41">
        <v>41902</v>
      </c>
      <c r="L337" s="40">
        <v>7396</v>
      </c>
    </row>
    <row r="338" spans="2:12">
      <c r="B338" s="4"/>
      <c r="K338" s="41">
        <v>41932</v>
      </c>
      <c r="L338" s="40">
        <v>8270</v>
      </c>
    </row>
    <row r="339" spans="2:12">
      <c r="B339" s="4"/>
      <c r="K339" s="41">
        <v>41931</v>
      </c>
      <c r="L339" s="40">
        <v>11469</v>
      </c>
    </row>
    <row r="340" spans="2:12">
      <c r="B340" s="4"/>
      <c r="K340" s="41">
        <v>41932</v>
      </c>
      <c r="L340" s="40">
        <v>6716</v>
      </c>
    </row>
    <row r="341" spans="2:12">
      <c r="B341" s="4"/>
      <c r="K341" s="41">
        <v>41932</v>
      </c>
      <c r="L341" s="40">
        <v>5344</v>
      </c>
    </row>
    <row r="342" spans="2:12">
      <c r="B342" s="4"/>
      <c r="K342" s="41">
        <v>41932</v>
      </c>
      <c r="L342" s="40">
        <v>10158</v>
      </c>
    </row>
    <row r="343" spans="2:12">
      <c r="B343" s="4"/>
      <c r="K343" s="41">
        <v>41931</v>
      </c>
      <c r="L343" s="40">
        <v>10508</v>
      </c>
    </row>
    <row r="344" spans="2:12">
      <c r="B344" s="4"/>
      <c r="K344" s="41">
        <v>41963</v>
      </c>
      <c r="L344" s="40">
        <v>12493</v>
      </c>
    </row>
    <row r="345" spans="2:12">
      <c r="B345" s="4"/>
      <c r="K345" s="41">
        <v>41963</v>
      </c>
      <c r="L345" s="40">
        <v>8335</v>
      </c>
    </row>
    <row r="346" spans="2:12">
      <c r="B346" s="4"/>
      <c r="K346" s="41">
        <v>41963</v>
      </c>
      <c r="L346" s="40">
        <v>9610</v>
      </c>
    </row>
    <row r="347" spans="2:12">
      <c r="B347" s="4"/>
      <c r="K347" s="41">
        <v>41993</v>
      </c>
      <c r="L347" s="40">
        <v>5189</v>
      </c>
    </row>
    <row r="348" spans="2:12">
      <c r="B348" s="4"/>
      <c r="K348" s="41">
        <v>41993</v>
      </c>
      <c r="L348" s="40">
        <v>6575</v>
      </c>
    </row>
    <row r="349" spans="2:12">
      <c r="K349" s="41">
        <v>41993</v>
      </c>
      <c r="L349" s="40">
        <v>5925</v>
      </c>
    </row>
    <row r="350" spans="2:12">
      <c r="K350" s="41">
        <v>41992</v>
      </c>
      <c r="L350" s="40">
        <v>9067</v>
      </c>
    </row>
    <row r="351" spans="2:12">
      <c r="K351" s="41">
        <v>41993</v>
      </c>
      <c r="L351" s="40">
        <v>5762</v>
      </c>
    </row>
    <row r="352" spans="2:12">
      <c r="K352" s="41">
        <v>41993</v>
      </c>
      <c r="L352" s="40">
        <v>11998</v>
      </c>
    </row>
    <row r="353" spans="11:12">
      <c r="K353" s="41">
        <v>42024</v>
      </c>
      <c r="L353" s="40">
        <v>8041</v>
      </c>
    </row>
    <row r="354" spans="11:12">
      <c r="K354" s="41">
        <v>42024</v>
      </c>
      <c r="L354" s="40">
        <v>12429</v>
      </c>
    </row>
    <row r="355" spans="11:12">
      <c r="K355" s="41">
        <v>42024</v>
      </c>
      <c r="L355" s="40">
        <v>8197</v>
      </c>
    </row>
    <row r="356" spans="11:12">
      <c r="K356" s="41">
        <v>42023</v>
      </c>
      <c r="L356" s="40">
        <v>7234</v>
      </c>
    </row>
    <row r="357" spans="11:12">
      <c r="K357" s="41">
        <v>42055</v>
      </c>
      <c r="L357" s="40">
        <v>7455</v>
      </c>
    </row>
    <row r="358" spans="11:12">
      <c r="K358" s="41">
        <v>42055</v>
      </c>
      <c r="L358" s="40">
        <v>12807</v>
      </c>
    </row>
    <row r="359" spans="11:12">
      <c r="K359" s="41">
        <v>42055</v>
      </c>
      <c r="L359" s="40">
        <v>11572</v>
      </c>
    </row>
    <row r="360" spans="11:12">
      <c r="K360" s="41">
        <v>42083</v>
      </c>
      <c r="L360" s="40">
        <v>6137</v>
      </c>
    </row>
    <row r="361" spans="11:12">
      <c r="K361" s="41">
        <v>42083</v>
      </c>
      <c r="L361" s="40">
        <v>12037</v>
      </c>
    </row>
    <row r="362" spans="11:12">
      <c r="K362" s="41">
        <v>42083</v>
      </c>
      <c r="L362" s="40">
        <v>11241</v>
      </c>
    </row>
    <row r="363" spans="11:12">
      <c r="K363" s="41">
        <v>42082</v>
      </c>
      <c r="L363" s="40">
        <v>10186</v>
      </c>
    </row>
    <row r="364" spans="11:12">
      <c r="K364" s="41">
        <v>42114</v>
      </c>
      <c r="L364" s="40">
        <v>12402</v>
      </c>
    </row>
    <row r="365" spans="11:12">
      <c r="K365" s="41">
        <v>42114</v>
      </c>
      <c r="L365" s="40">
        <v>7071</v>
      </c>
    </row>
    <row r="366" spans="11:12">
      <c r="K366" s="41">
        <v>42113</v>
      </c>
      <c r="L366" s="40">
        <v>5031</v>
      </c>
    </row>
    <row r="367" spans="11:12">
      <c r="K367" s="41">
        <v>42144</v>
      </c>
      <c r="L367" s="40">
        <v>12923</v>
      </c>
    </row>
    <row r="368" spans="11:12">
      <c r="K368" s="41">
        <v>42144</v>
      </c>
      <c r="L368" s="40">
        <v>7361</v>
      </c>
    </row>
    <row r="369" spans="11:12">
      <c r="K369" s="41">
        <v>42144</v>
      </c>
      <c r="L369" s="40">
        <v>7445</v>
      </c>
    </row>
    <row r="370" spans="11:12">
      <c r="K370" s="41">
        <v>42143</v>
      </c>
      <c r="L370" s="40">
        <v>7992</v>
      </c>
    </row>
    <row r="371" spans="11:12">
      <c r="K371" s="41">
        <v>42143</v>
      </c>
      <c r="L371" s="40">
        <v>7346</v>
      </c>
    </row>
    <row r="372" spans="11:12">
      <c r="K372" s="41">
        <v>42143</v>
      </c>
      <c r="L372" s="40">
        <v>10793</v>
      </c>
    </row>
    <row r="373" spans="11:12">
      <c r="K373" s="41">
        <v>42143</v>
      </c>
      <c r="L373" s="40">
        <v>7188</v>
      </c>
    </row>
    <row r="374" spans="11:12">
      <c r="K374" s="41">
        <v>42143</v>
      </c>
      <c r="L374" s="40">
        <v>5577</v>
      </c>
    </row>
    <row r="375" spans="11:12">
      <c r="K375" s="41">
        <v>42143</v>
      </c>
      <c r="L375" s="40">
        <v>10429</v>
      </c>
    </row>
    <row r="376" spans="11:12">
      <c r="K376" s="41">
        <v>42143</v>
      </c>
      <c r="L376" s="40">
        <v>6226</v>
      </c>
    </row>
    <row r="377" spans="11:12">
      <c r="K377" s="41">
        <v>42143</v>
      </c>
      <c r="L377" s="40">
        <v>6228</v>
      </c>
    </row>
    <row r="378" spans="11:12">
      <c r="K378" s="41">
        <v>42175</v>
      </c>
      <c r="L378" s="40">
        <v>9860</v>
      </c>
    </row>
    <row r="379" spans="11:12">
      <c r="K379" s="41">
        <v>42175</v>
      </c>
      <c r="L379" s="40">
        <v>12395</v>
      </c>
    </row>
    <row r="380" spans="11:12">
      <c r="K380" s="41">
        <v>42174</v>
      </c>
      <c r="L380" s="40">
        <v>5198</v>
      </c>
    </row>
    <row r="381" spans="11:12">
      <c r="K381" s="41">
        <v>42205</v>
      </c>
      <c r="L381" s="40">
        <v>10091</v>
      </c>
    </row>
    <row r="382" spans="11:12">
      <c r="K382" s="41">
        <v>42205</v>
      </c>
      <c r="L382" s="40">
        <v>8563</v>
      </c>
    </row>
    <row r="383" spans="11:12">
      <c r="K383" s="41">
        <v>42236</v>
      </c>
      <c r="L383" s="40">
        <v>7895</v>
      </c>
    </row>
    <row r="384" spans="11:12">
      <c r="K384" s="41">
        <v>42236</v>
      </c>
      <c r="L384" s="40">
        <v>6056</v>
      </c>
    </row>
    <row r="385" spans="11:12">
      <c r="K385" s="41">
        <v>42236</v>
      </c>
      <c r="L385" s="40">
        <v>7477</v>
      </c>
    </row>
    <row r="386" spans="11:12">
      <c r="K386" s="41">
        <v>42235</v>
      </c>
      <c r="L386" s="40">
        <v>5634</v>
      </c>
    </row>
    <row r="387" spans="11:12">
      <c r="K387" s="41">
        <v>42267</v>
      </c>
      <c r="L387" s="40">
        <v>5080</v>
      </c>
    </row>
    <row r="388" spans="11:12">
      <c r="K388" s="41">
        <v>42297</v>
      </c>
      <c r="L388" s="40">
        <v>10362</v>
      </c>
    </row>
    <row r="389" spans="11:12">
      <c r="K389" s="41">
        <v>42296</v>
      </c>
      <c r="L389" s="40">
        <v>8079</v>
      </c>
    </row>
    <row r="390" spans="11:12">
      <c r="K390" s="41">
        <v>42297</v>
      </c>
      <c r="L390" s="40">
        <v>11358</v>
      </c>
    </row>
    <row r="391" spans="11:12">
      <c r="K391" s="41">
        <v>42297</v>
      </c>
      <c r="L391" s="40">
        <v>7638</v>
      </c>
    </row>
    <row r="392" spans="11:12">
      <c r="K392" s="41">
        <v>42297</v>
      </c>
      <c r="L392" s="40">
        <v>11677</v>
      </c>
    </row>
    <row r="393" spans="11:12">
      <c r="K393" s="41">
        <v>42296</v>
      </c>
      <c r="L393" s="40">
        <v>9438</v>
      </c>
    </row>
    <row r="394" spans="11:12">
      <c r="K394" s="41">
        <v>42328</v>
      </c>
      <c r="L394" s="40">
        <v>5525</v>
      </c>
    </row>
    <row r="395" spans="11:12">
      <c r="K395" s="41">
        <v>42328</v>
      </c>
      <c r="L395" s="40">
        <v>8040</v>
      </c>
    </row>
    <row r="396" spans="11:12">
      <c r="K396" s="41">
        <v>42328</v>
      </c>
      <c r="L396" s="40">
        <v>9914</v>
      </c>
    </row>
    <row r="397" spans="11:12">
      <c r="K397" s="41">
        <v>42358</v>
      </c>
      <c r="L397" s="40">
        <v>5438</v>
      </c>
    </row>
    <row r="398" spans="11:12">
      <c r="K398" s="41">
        <v>42358</v>
      </c>
      <c r="L398" s="40">
        <v>7116</v>
      </c>
    </row>
    <row r="399" spans="11:12">
      <c r="K399" s="41">
        <v>42358</v>
      </c>
      <c r="L399" s="40">
        <v>8991</v>
      </c>
    </row>
    <row r="400" spans="11:12">
      <c r="K400" s="41">
        <v>42357</v>
      </c>
      <c r="L400" s="40">
        <v>7843</v>
      </c>
    </row>
    <row r="401" spans="11:12">
      <c r="K401" s="41">
        <v>42358</v>
      </c>
      <c r="L401" s="40">
        <v>12573</v>
      </c>
    </row>
    <row r="402" spans="11:12">
      <c r="K402" s="54">
        <v>42358</v>
      </c>
      <c r="L402" s="55">
        <v>11387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37B3-A870-43E7-B365-CF34C0DE485A}">
  <dimension ref="A2:Z402"/>
  <sheetViews>
    <sheetView workbookViewId="0">
      <selection activeCell="S8" sqref="S8"/>
    </sheetView>
  </sheetViews>
  <sheetFormatPr defaultRowHeight="15"/>
  <cols>
    <col min="10" max="10" width="26.42578125" customWidth="1"/>
    <col min="11" max="11" width="14.5703125" customWidth="1"/>
    <col min="14" max="14" width="9.85546875" bestFit="1" customWidth="1"/>
    <col min="17" max="17" width="19.7109375" bestFit="1" customWidth="1"/>
    <col min="18" max="18" width="17.7109375" bestFit="1" customWidth="1"/>
    <col min="19" max="25" width="12" bestFit="1" customWidth="1"/>
    <col min="26" max="26" width="14.28515625" bestFit="1" customWidth="1"/>
  </cols>
  <sheetData>
    <row r="2" spans="1:25">
      <c r="A2" s="30" t="s">
        <v>1718</v>
      </c>
      <c r="K2" s="32" t="s">
        <v>1719</v>
      </c>
      <c r="L2" s="38" t="s">
        <v>1720</v>
      </c>
      <c r="M2" t="s">
        <v>1734</v>
      </c>
      <c r="N2" t="s">
        <v>1735</v>
      </c>
      <c r="O2" t="s">
        <v>1736</v>
      </c>
    </row>
    <row r="3" spans="1:25">
      <c r="A3" s="31"/>
      <c r="K3" s="39">
        <v>39467</v>
      </c>
      <c r="L3" s="40">
        <v>9860</v>
      </c>
      <c r="M3">
        <f>MONTH(K3)</f>
        <v>1</v>
      </c>
      <c r="N3" t="str">
        <f>TEXT(K3,"mmmm")</f>
        <v>styczeń</v>
      </c>
      <c r="O3">
        <f>YEAR(K3)</f>
        <v>2008</v>
      </c>
    </row>
    <row r="4" spans="1:25">
      <c r="B4" s="4"/>
      <c r="K4" s="41">
        <v>39467</v>
      </c>
      <c r="L4" s="40">
        <v>12395</v>
      </c>
      <c r="M4">
        <f t="shared" ref="M4:M67" si="0">MONTH(K4)</f>
        <v>1</v>
      </c>
      <c r="N4" t="str">
        <f t="shared" ref="N4:N67" si="1">TEXT(K4,"mmmm")</f>
        <v>styczeń</v>
      </c>
      <c r="O4">
        <f t="shared" ref="O4:O67" si="2">YEAR(K4)</f>
        <v>2008</v>
      </c>
      <c r="R4">
        <v>2008</v>
      </c>
      <c r="S4">
        <v>2009</v>
      </c>
      <c r="T4">
        <v>2010</v>
      </c>
      <c r="U4">
        <v>2011</v>
      </c>
      <c r="V4">
        <v>2012</v>
      </c>
      <c r="W4">
        <v>2013</v>
      </c>
      <c r="X4">
        <v>2014</v>
      </c>
      <c r="Y4">
        <v>2015</v>
      </c>
    </row>
    <row r="5" spans="1:25">
      <c r="A5" s="36" t="s">
        <v>1721</v>
      </c>
      <c r="K5" s="41">
        <v>39467</v>
      </c>
      <c r="L5" s="40">
        <v>5198</v>
      </c>
      <c r="M5">
        <f t="shared" si="0"/>
        <v>1</v>
      </c>
      <c r="N5" t="str">
        <f t="shared" si="1"/>
        <v>styczeń</v>
      </c>
      <c r="O5">
        <f t="shared" si="2"/>
        <v>2008</v>
      </c>
      <c r="Q5" t="s">
        <v>1722</v>
      </c>
      <c r="R5">
        <f>AVERAGEIFS($L$3:$L$402,$N$3:$N$402,$Q5,$O$3:$O$402,R$4)</f>
        <v>9386</v>
      </c>
      <c r="S5">
        <f t="shared" ref="S5:Y16" si="3">AVERAGEIFS($L$3:$L$402,$N$3:$N$402,$Q5,$O$3:$O$402,S$4)</f>
        <v>8092.25</v>
      </c>
      <c r="T5">
        <f t="shared" si="3"/>
        <v>10122.5</v>
      </c>
      <c r="U5">
        <f t="shared" si="3"/>
        <v>7263</v>
      </c>
      <c r="V5">
        <f t="shared" si="3"/>
        <v>9321</v>
      </c>
      <c r="W5">
        <f t="shared" si="3"/>
        <v>10131.25</v>
      </c>
      <c r="X5">
        <f t="shared" si="3"/>
        <v>11369.5</v>
      </c>
      <c r="Y5">
        <f t="shared" si="3"/>
        <v>8975.25</v>
      </c>
    </row>
    <row r="6" spans="1:25">
      <c r="A6" s="42"/>
      <c r="B6" s="43">
        <v>2008</v>
      </c>
      <c r="C6" s="44">
        <v>2009</v>
      </c>
      <c r="D6" s="44">
        <v>2010</v>
      </c>
      <c r="E6" s="44">
        <v>2011</v>
      </c>
      <c r="F6" s="44">
        <v>2012</v>
      </c>
      <c r="G6" s="44">
        <v>2013</v>
      </c>
      <c r="H6" s="44">
        <v>2014</v>
      </c>
      <c r="I6" s="45">
        <v>2015</v>
      </c>
      <c r="K6" s="41">
        <v>39466</v>
      </c>
      <c r="L6" s="40">
        <v>10091</v>
      </c>
      <c r="M6">
        <f t="shared" si="0"/>
        <v>1</v>
      </c>
      <c r="N6" t="str">
        <f t="shared" si="1"/>
        <v>styczeń</v>
      </c>
      <c r="O6">
        <f t="shared" si="2"/>
        <v>2008</v>
      </c>
      <c r="Q6" t="s">
        <v>1723</v>
      </c>
      <c r="R6">
        <f t="shared" ref="R6:R15" si="4">AVERAGEIFS($L$3:$L$402,$N$3:$N$402,$Q6,$O$3:$O$402,R$4)</f>
        <v>7504.666666666667</v>
      </c>
      <c r="S6">
        <f t="shared" si="3"/>
        <v>7589.333333333333</v>
      </c>
      <c r="T6">
        <f t="shared" si="3"/>
        <v>8293.3333333333339</v>
      </c>
      <c r="U6">
        <f t="shared" si="3"/>
        <v>10357.333333333334</v>
      </c>
      <c r="V6">
        <f t="shared" si="3"/>
        <v>10570.333333333334</v>
      </c>
      <c r="W6">
        <f t="shared" si="3"/>
        <v>10537.333333333334</v>
      </c>
      <c r="X6">
        <f t="shared" si="3"/>
        <v>8094.666666666667</v>
      </c>
      <c r="Y6">
        <f t="shared" si="3"/>
        <v>10611.333333333334</v>
      </c>
    </row>
    <row r="7" spans="1:25">
      <c r="A7" s="46" t="s">
        <v>1722</v>
      </c>
      <c r="B7" s="47"/>
      <c r="C7" s="48"/>
      <c r="D7" s="48"/>
      <c r="E7" s="48"/>
      <c r="F7" s="48"/>
      <c r="G7" s="48"/>
      <c r="H7" s="48"/>
      <c r="I7" s="49"/>
      <c r="K7" s="41">
        <v>39498</v>
      </c>
      <c r="L7" s="40">
        <v>8563</v>
      </c>
      <c r="M7">
        <f t="shared" si="0"/>
        <v>2</v>
      </c>
      <c r="N7" t="str">
        <f t="shared" si="1"/>
        <v>luty</v>
      </c>
      <c r="O7">
        <f t="shared" si="2"/>
        <v>2008</v>
      </c>
      <c r="Q7" t="s">
        <v>1724</v>
      </c>
      <c r="R7">
        <f t="shared" si="4"/>
        <v>7138.25</v>
      </c>
      <c r="S7">
        <f t="shared" si="3"/>
        <v>6921.75</v>
      </c>
      <c r="T7">
        <f t="shared" si="3"/>
        <v>10636.75</v>
      </c>
      <c r="U7">
        <f t="shared" si="3"/>
        <v>8478.75</v>
      </c>
      <c r="V7">
        <f t="shared" si="3"/>
        <v>7164.75</v>
      </c>
      <c r="W7">
        <f t="shared" si="3"/>
        <v>10509</v>
      </c>
      <c r="X7">
        <f t="shared" si="3"/>
        <v>9053.75</v>
      </c>
      <c r="Y7">
        <f t="shared" si="3"/>
        <v>9900.25</v>
      </c>
    </row>
    <row r="8" spans="1:25">
      <c r="A8" s="46" t="s">
        <v>1723</v>
      </c>
      <c r="B8" s="47"/>
      <c r="C8" s="48"/>
      <c r="D8" s="48"/>
      <c r="E8" s="48"/>
      <c r="F8" s="48"/>
      <c r="G8" s="48"/>
      <c r="H8" s="48"/>
      <c r="I8" s="49"/>
      <c r="K8" s="41">
        <v>39498</v>
      </c>
      <c r="L8" s="40">
        <v>7895</v>
      </c>
      <c r="M8">
        <f t="shared" si="0"/>
        <v>2</v>
      </c>
      <c r="N8" t="str">
        <f t="shared" si="1"/>
        <v>luty</v>
      </c>
      <c r="O8">
        <f t="shared" si="2"/>
        <v>2008</v>
      </c>
      <c r="Q8" t="s">
        <v>1725</v>
      </c>
      <c r="R8">
        <f t="shared" si="4"/>
        <v>9025</v>
      </c>
      <c r="S8">
        <f t="shared" si="3"/>
        <v>10559</v>
      </c>
      <c r="T8">
        <f t="shared" si="3"/>
        <v>10905.333333333334</v>
      </c>
      <c r="U8">
        <f t="shared" si="3"/>
        <v>8938</v>
      </c>
      <c r="V8">
        <f t="shared" si="3"/>
        <v>9088.6666666666661</v>
      </c>
      <c r="W8">
        <f t="shared" si="3"/>
        <v>11011.666666666666</v>
      </c>
      <c r="X8">
        <f t="shared" si="3"/>
        <v>9081.3333333333339</v>
      </c>
      <c r="Y8">
        <f t="shared" si="3"/>
        <v>8168</v>
      </c>
    </row>
    <row r="9" spans="1:25">
      <c r="A9" s="46" t="s">
        <v>1724</v>
      </c>
      <c r="B9" s="47"/>
      <c r="C9" s="48"/>
      <c r="D9" s="48"/>
      <c r="E9" s="48"/>
      <c r="F9" s="48"/>
      <c r="G9" s="48"/>
      <c r="H9" s="48"/>
      <c r="I9" s="49"/>
      <c r="K9" s="41">
        <v>39498</v>
      </c>
      <c r="L9" s="40">
        <v>6056</v>
      </c>
      <c r="M9">
        <f t="shared" si="0"/>
        <v>2</v>
      </c>
      <c r="N9" t="str">
        <f t="shared" si="1"/>
        <v>luty</v>
      </c>
      <c r="O9">
        <f t="shared" si="2"/>
        <v>2008</v>
      </c>
      <c r="Q9" t="s">
        <v>1726</v>
      </c>
      <c r="R9">
        <f t="shared" si="4"/>
        <v>8903.818181818182</v>
      </c>
      <c r="S9">
        <f t="shared" si="3"/>
        <v>8660.636363636364</v>
      </c>
      <c r="T9">
        <f t="shared" si="3"/>
        <v>9383.181818181818</v>
      </c>
      <c r="U9">
        <f t="shared" si="3"/>
        <v>8978.181818181818</v>
      </c>
      <c r="V9">
        <f t="shared" si="3"/>
        <v>7882.181818181818</v>
      </c>
      <c r="W9">
        <f t="shared" si="3"/>
        <v>9650.9090909090901</v>
      </c>
      <c r="X9">
        <f t="shared" si="3"/>
        <v>10130.454545454546</v>
      </c>
      <c r="Y9">
        <f t="shared" si="3"/>
        <v>8137.090909090909</v>
      </c>
    </row>
    <row r="10" spans="1:25">
      <c r="A10" s="46" t="s">
        <v>1725</v>
      </c>
      <c r="B10" s="47"/>
      <c r="C10" s="48"/>
      <c r="D10" s="48"/>
      <c r="E10" s="48"/>
      <c r="F10" s="48"/>
      <c r="G10" s="48"/>
      <c r="H10" s="48"/>
      <c r="I10" s="49"/>
      <c r="K10" s="41">
        <v>39527</v>
      </c>
      <c r="L10" s="40">
        <v>7477</v>
      </c>
      <c r="M10">
        <f t="shared" si="0"/>
        <v>3</v>
      </c>
      <c r="N10" t="str">
        <f t="shared" si="1"/>
        <v>marzec</v>
      </c>
      <c r="O10">
        <f t="shared" si="2"/>
        <v>2008</v>
      </c>
      <c r="Q10" t="s">
        <v>1727</v>
      </c>
      <c r="R10">
        <f t="shared" si="4"/>
        <v>7762.666666666667</v>
      </c>
      <c r="S10">
        <f t="shared" si="3"/>
        <v>9449.6666666666661</v>
      </c>
      <c r="T10">
        <f t="shared" si="3"/>
        <v>6890</v>
      </c>
      <c r="U10">
        <f t="shared" si="3"/>
        <v>8260</v>
      </c>
      <c r="V10">
        <f t="shared" si="3"/>
        <v>11376</v>
      </c>
      <c r="W10">
        <f t="shared" si="3"/>
        <v>8467</v>
      </c>
      <c r="X10">
        <f t="shared" si="3"/>
        <v>6082.333333333333</v>
      </c>
      <c r="Y10">
        <f t="shared" si="3"/>
        <v>9151</v>
      </c>
    </row>
    <row r="11" spans="1:25">
      <c r="A11" s="46" t="s">
        <v>1726</v>
      </c>
      <c r="B11" s="47"/>
      <c r="C11" s="48"/>
      <c r="D11" s="48"/>
      <c r="E11" s="48"/>
      <c r="F11" s="48"/>
      <c r="G11" s="48"/>
      <c r="H11" s="48"/>
      <c r="I11" s="49"/>
      <c r="K11" s="41">
        <v>39527</v>
      </c>
      <c r="L11" s="40">
        <v>5634</v>
      </c>
      <c r="M11">
        <f t="shared" si="0"/>
        <v>3</v>
      </c>
      <c r="N11" t="str">
        <f t="shared" si="1"/>
        <v>marzec</v>
      </c>
      <c r="O11">
        <f t="shared" si="2"/>
        <v>2008</v>
      </c>
      <c r="Q11" t="s">
        <v>1728</v>
      </c>
      <c r="R11">
        <f t="shared" si="4"/>
        <v>8228</v>
      </c>
      <c r="S11">
        <f t="shared" si="3"/>
        <v>7213</v>
      </c>
      <c r="T11">
        <f t="shared" si="3"/>
        <v>7831</v>
      </c>
      <c r="U11">
        <f t="shared" si="3"/>
        <v>9059</v>
      </c>
      <c r="V11">
        <f t="shared" si="3"/>
        <v>8394</v>
      </c>
      <c r="W11">
        <f t="shared" si="3"/>
        <v>10599.5</v>
      </c>
      <c r="X11">
        <f t="shared" si="3"/>
        <v>7441.5</v>
      </c>
      <c r="Y11">
        <f t="shared" si="3"/>
        <v>9327</v>
      </c>
    </row>
    <row r="12" spans="1:25">
      <c r="A12" s="46" t="s">
        <v>1727</v>
      </c>
      <c r="B12" s="47"/>
      <c r="C12" s="48"/>
      <c r="D12" s="48"/>
      <c r="E12" s="48"/>
      <c r="F12" s="48"/>
      <c r="G12" s="48"/>
      <c r="H12" s="48"/>
      <c r="I12" s="49"/>
      <c r="K12" s="41">
        <v>39527</v>
      </c>
      <c r="L12" s="40">
        <v>5080</v>
      </c>
      <c r="M12">
        <f t="shared" si="0"/>
        <v>3</v>
      </c>
      <c r="N12" t="str">
        <f t="shared" si="1"/>
        <v>marzec</v>
      </c>
      <c r="O12">
        <f t="shared" si="2"/>
        <v>2008</v>
      </c>
      <c r="Q12" t="s">
        <v>1729</v>
      </c>
      <c r="R12">
        <f t="shared" si="4"/>
        <v>8246.25</v>
      </c>
      <c r="S12">
        <f t="shared" si="3"/>
        <v>8944</v>
      </c>
      <c r="T12">
        <f t="shared" si="3"/>
        <v>9308.25</v>
      </c>
      <c r="U12">
        <f t="shared" si="3"/>
        <v>8478</v>
      </c>
      <c r="V12">
        <f t="shared" si="3"/>
        <v>8097.75</v>
      </c>
      <c r="W12">
        <f t="shared" si="3"/>
        <v>10146.5</v>
      </c>
      <c r="X12">
        <f t="shared" si="3"/>
        <v>10529.75</v>
      </c>
      <c r="Y12">
        <f t="shared" si="3"/>
        <v>6765.5</v>
      </c>
    </row>
    <row r="13" spans="1:25">
      <c r="A13" s="46" t="s">
        <v>1728</v>
      </c>
      <c r="B13" s="47"/>
      <c r="C13" s="48"/>
      <c r="D13" s="48"/>
      <c r="E13" s="48"/>
      <c r="F13" s="48"/>
      <c r="G13" s="48"/>
      <c r="H13" s="48"/>
      <c r="I13" s="49"/>
      <c r="K13" s="41">
        <v>39526</v>
      </c>
      <c r="L13" s="40">
        <v>10362</v>
      </c>
      <c r="M13">
        <f t="shared" si="0"/>
        <v>3</v>
      </c>
      <c r="N13" t="str">
        <f t="shared" si="1"/>
        <v>marzec</v>
      </c>
      <c r="O13">
        <f t="shared" si="2"/>
        <v>2008</v>
      </c>
      <c r="Q13" t="s">
        <v>1730</v>
      </c>
      <c r="R13">
        <f t="shared" si="4"/>
        <v>12012</v>
      </c>
      <c r="S13">
        <f t="shared" si="3"/>
        <v>9347</v>
      </c>
      <c r="T13">
        <f t="shared" si="3"/>
        <v>5032</v>
      </c>
      <c r="U13">
        <f t="shared" si="3"/>
        <v>7812</v>
      </c>
      <c r="V13">
        <f t="shared" si="3"/>
        <v>8265</v>
      </c>
      <c r="W13">
        <f t="shared" si="3"/>
        <v>9348</v>
      </c>
      <c r="X13">
        <f t="shared" si="3"/>
        <v>7396</v>
      </c>
      <c r="Y13">
        <f t="shared" si="3"/>
        <v>5080</v>
      </c>
    </row>
    <row r="14" spans="1:25">
      <c r="A14" s="46" t="s">
        <v>1729</v>
      </c>
      <c r="B14" s="47"/>
      <c r="C14" s="48"/>
      <c r="D14" s="48"/>
      <c r="E14" s="48"/>
      <c r="F14" s="48"/>
      <c r="G14" s="48"/>
      <c r="H14" s="48"/>
      <c r="I14" s="49"/>
      <c r="K14" s="41">
        <v>39558</v>
      </c>
      <c r="L14" s="40">
        <v>8079</v>
      </c>
      <c r="M14">
        <f t="shared" si="0"/>
        <v>4</v>
      </c>
      <c r="N14" t="str">
        <f t="shared" si="1"/>
        <v>kwiecień</v>
      </c>
      <c r="O14">
        <f t="shared" si="2"/>
        <v>2008</v>
      </c>
      <c r="Q14" t="s">
        <v>1731</v>
      </c>
      <c r="R14">
        <f t="shared" si="4"/>
        <v>9325.1666666666661</v>
      </c>
      <c r="S14">
        <f t="shared" si="3"/>
        <v>7836.666666666667</v>
      </c>
      <c r="T14">
        <f t="shared" si="3"/>
        <v>10711</v>
      </c>
      <c r="U14">
        <f t="shared" si="3"/>
        <v>7969</v>
      </c>
      <c r="V14">
        <f t="shared" si="3"/>
        <v>10960.5</v>
      </c>
      <c r="W14">
        <f t="shared" si="3"/>
        <v>9537.6666666666661</v>
      </c>
      <c r="X14">
        <f t="shared" si="3"/>
        <v>8744.1666666666661</v>
      </c>
      <c r="Y14">
        <f t="shared" si="3"/>
        <v>9758.6666666666661</v>
      </c>
    </row>
    <row r="15" spans="1:25">
      <c r="A15" s="46" t="s">
        <v>1730</v>
      </c>
      <c r="B15" s="47"/>
      <c r="C15" s="48"/>
      <c r="D15" s="48"/>
      <c r="E15" s="48"/>
      <c r="F15" s="48"/>
      <c r="G15" s="48"/>
      <c r="H15" s="48"/>
      <c r="I15" s="49"/>
      <c r="K15" s="41">
        <v>39558</v>
      </c>
      <c r="L15" s="40">
        <v>11358</v>
      </c>
      <c r="M15">
        <f t="shared" si="0"/>
        <v>4</v>
      </c>
      <c r="N15" t="str">
        <f t="shared" si="1"/>
        <v>kwiecień</v>
      </c>
      <c r="O15">
        <f t="shared" si="2"/>
        <v>2008</v>
      </c>
      <c r="Q15" t="s">
        <v>1732</v>
      </c>
      <c r="R15">
        <f t="shared" si="4"/>
        <v>7505.333333333333</v>
      </c>
      <c r="S15">
        <f t="shared" si="3"/>
        <v>8048.666666666667</v>
      </c>
      <c r="T15">
        <f t="shared" si="3"/>
        <v>9382.6666666666661</v>
      </c>
      <c r="U15">
        <f t="shared" si="3"/>
        <v>9144.6666666666661</v>
      </c>
      <c r="V15">
        <f t="shared" si="3"/>
        <v>8693.3333333333339</v>
      </c>
      <c r="W15">
        <f t="shared" si="3"/>
        <v>8221.6666666666661</v>
      </c>
      <c r="X15">
        <f t="shared" si="3"/>
        <v>10146</v>
      </c>
      <c r="Y15">
        <f t="shared" si="3"/>
        <v>7826.333333333333</v>
      </c>
    </row>
    <row r="16" spans="1:25">
      <c r="A16" s="46" t="s">
        <v>1731</v>
      </c>
      <c r="B16" s="47"/>
      <c r="C16" s="48"/>
      <c r="D16" s="48"/>
      <c r="E16" s="48"/>
      <c r="F16" s="48"/>
      <c r="G16" s="48"/>
      <c r="H16" s="48"/>
      <c r="I16" s="49"/>
      <c r="K16" s="41">
        <v>39557</v>
      </c>
      <c r="L16" s="40">
        <v>7638</v>
      </c>
      <c r="M16">
        <f t="shared" si="0"/>
        <v>4</v>
      </c>
      <c r="N16" t="str">
        <f t="shared" si="1"/>
        <v>kwiecień</v>
      </c>
      <c r="O16">
        <f t="shared" si="2"/>
        <v>2008</v>
      </c>
      <c r="Q16" t="s">
        <v>1733</v>
      </c>
      <c r="R16">
        <f>AVERAGEIFS($L$3:$L$402,$N$3:$N$402,$Q16,$O$3:$O$402,R$4)</f>
        <v>9560.1666666666661</v>
      </c>
      <c r="S16">
        <f t="shared" si="3"/>
        <v>8225.8333333333339</v>
      </c>
      <c r="T16">
        <f t="shared" si="3"/>
        <v>9554.6666666666661</v>
      </c>
      <c r="U16">
        <f t="shared" si="3"/>
        <v>9633.5</v>
      </c>
      <c r="V16">
        <f t="shared" si="3"/>
        <v>10587</v>
      </c>
      <c r="W16">
        <f t="shared" si="3"/>
        <v>9321</v>
      </c>
      <c r="X16">
        <f t="shared" si="3"/>
        <v>7419.333333333333</v>
      </c>
      <c r="Y16">
        <f t="shared" si="3"/>
        <v>8891.3333333333339</v>
      </c>
    </row>
    <row r="17" spans="1:26">
      <c r="A17" s="46" t="s">
        <v>1732</v>
      </c>
      <c r="B17" s="47"/>
      <c r="C17" s="48"/>
      <c r="D17" s="48"/>
      <c r="E17" s="48"/>
      <c r="F17" s="48"/>
      <c r="G17" s="48"/>
      <c r="H17" s="48"/>
      <c r="I17" s="49"/>
      <c r="K17" s="41">
        <v>39588</v>
      </c>
      <c r="L17" s="40">
        <v>11677</v>
      </c>
      <c r="M17">
        <f t="shared" si="0"/>
        <v>5</v>
      </c>
      <c r="N17" t="str">
        <f t="shared" si="1"/>
        <v>maj</v>
      </c>
      <c r="O17">
        <f t="shared" si="2"/>
        <v>2008</v>
      </c>
    </row>
    <row r="18" spans="1:26">
      <c r="A18" s="50" t="s">
        <v>1733</v>
      </c>
      <c r="B18" s="51"/>
      <c r="C18" s="52"/>
      <c r="D18" s="52"/>
      <c r="E18" s="52"/>
      <c r="F18" s="52"/>
      <c r="G18" s="52"/>
      <c r="H18" s="52"/>
      <c r="I18" s="53"/>
      <c r="K18" s="41">
        <v>39588</v>
      </c>
      <c r="L18" s="40">
        <v>9438</v>
      </c>
      <c r="M18">
        <f t="shared" si="0"/>
        <v>5</v>
      </c>
      <c r="N18" t="str">
        <f t="shared" si="1"/>
        <v>maj</v>
      </c>
      <c r="O18">
        <f t="shared" si="2"/>
        <v>2008</v>
      </c>
    </row>
    <row r="19" spans="1:26">
      <c r="B19" s="4"/>
      <c r="K19" s="41">
        <v>39588</v>
      </c>
      <c r="L19" s="40">
        <v>5525</v>
      </c>
      <c r="M19">
        <f t="shared" si="0"/>
        <v>5</v>
      </c>
      <c r="N19" t="str">
        <f t="shared" si="1"/>
        <v>maj</v>
      </c>
      <c r="O19">
        <f t="shared" si="2"/>
        <v>2008</v>
      </c>
    </row>
    <row r="20" spans="1:26">
      <c r="B20" s="4"/>
      <c r="K20" s="41">
        <v>39587</v>
      </c>
      <c r="L20" s="40">
        <v>8040</v>
      </c>
      <c r="M20">
        <f t="shared" si="0"/>
        <v>5</v>
      </c>
      <c r="N20" t="str">
        <f t="shared" si="1"/>
        <v>maj</v>
      </c>
      <c r="O20">
        <f t="shared" si="2"/>
        <v>2008</v>
      </c>
    </row>
    <row r="21" spans="1:26">
      <c r="B21" s="4"/>
      <c r="K21" s="41">
        <v>39587</v>
      </c>
      <c r="L21" s="40">
        <v>9914</v>
      </c>
      <c r="M21">
        <f t="shared" si="0"/>
        <v>5</v>
      </c>
      <c r="N21" t="str">
        <f t="shared" si="1"/>
        <v>maj</v>
      </c>
      <c r="O21">
        <f t="shared" si="2"/>
        <v>2008</v>
      </c>
    </row>
    <row r="22" spans="1:26">
      <c r="K22" s="41">
        <v>39587</v>
      </c>
      <c r="L22" s="40">
        <v>5438</v>
      </c>
      <c r="M22">
        <f t="shared" si="0"/>
        <v>5</v>
      </c>
      <c r="N22" t="str">
        <f t="shared" si="1"/>
        <v>maj</v>
      </c>
      <c r="O22">
        <f t="shared" si="2"/>
        <v>2008</v>
      </c>
    </row>
    <row r="23" spans="1:26">
      <c r="K23" s="41">
        <v>39587</v>
      </c>
      <c r="L23" s="40">
        <v>7116</v>
      </c>
      <c r="M23">
        <f t="shared" si="0"/>
        <v>5</v>
      </c>
      <c r="N23" t="str">
        <f t="shared" si="1"/>
        <v>maj</v>
      </c>
      <c r="O23">
        <f t="shared" si="2"/>
        <v>2008</v>
      </c>
    </row>
    <row r="24" spans="1:26">
      <c r="K24" s="41">
        <v>39587</v>
      </c>
      <c r="L24" s="40">
        <v>8991</v>
      </c>
      <c r="M24">
        <f t="shared" si="0"/>
        <v>5</v>
      </c>
      <c r="N24" t="str">
        <f t="shared" si="1"/>
        <v>maj</v>
      </c>
      <c r="O24">
        <f t="shared" si="2"/>
        <v>2008</v>
      </c>
    </row>
    <row r="25" spans="1:26">
      <c r="K25" s="41">
        <v>39587</v>
      </c>
      <c r="L25" s="40">
        <v>7843</v>
      </c>
      <c r="M25">
        <f t="shared" si="0"/>
        <v>5</v>
      </c>
      <c r="N25" t="str">
        <f t="shared" si="1"/>
        <v>maj</v>
      </c>
      <c r="O25">
        <f t="shared" si="2"/>
        <v>2008</v>
      </c>
    </row>
    <row r="26" spans="1:26">
      <c r="K26" s="41">
        <v>39587</v>
      </c>
      <c r="L26" s="40">
        <v>12573</v>
      </c>
      <c r="M26">
        <f t="shared" si="0"/>
        <v>5</v>
      </c>
      <c r="N26" t="str">
        <f t="shared" si="1"/>
        <v>maj</v>
      </c>
      <c r="O26">
        <f t="shared" si="2"/>
        <v>2008</v>
      </c>
    </row>
    <row r="27" spans="1:26">
      <c r="B27" s="4"/>
      <c r="K27" s="41">
        <v>39587</v>
      </c>
      <c r="L27" s="40">
        <v>11387</v>
      </c>
      <c r="M27">
        <f t="shared" si="0"/>
        <v>5</v>
      </c>
      <c r="N27" t="str">
        <f t="shared" si="1"/>
        <v>maj</v>
      </c>
      <c r="O27">
        <f t="shared" si="2"/>
        <v>2008</v>
      </c>
    </row>
    <row r="28" spans="1:26">
      <c r="B28" s="4"/>
      <c r="K28" s="41">
        <v>39619</v>
      </c>
      <c r="L28" s="40">
        <v>6441</v>
      </c>
      <c r="M28">
        <f t="shared" si="0"/>
        <v>6</v>
      </c>
      <c r="N28" t="str">
        <f t="shared" si="1"/>
        <v>czerwiec</v>
      </c>
      <c r="O28">
        <f t="shared" si="2"/>
        <v>2008</v>
      </c>
    </row>
    <row r="29" spans="1:26">
      <c r="B29" s="4"/>
      <c r="K29" s="41">
        <v>39619</v>
      </c>
      <c r="L29" s="40">
        <v>9638</v>
      </c>
      <c r="M29">
        <f t="shared" si="0"/>
        <v>6</v>
      </c>
      <c r="N29" t="str">
        <f t="shared" si="1"/>
        <v>czerwiec</v>
      </c>
      <c r="O29">
        <f t="shared" si="2"/>
        <v>2008</v>
      </c>
    </row>
    <row r="30" spans="1:26">
      <c r="B30" s="4"/>
      <c r="K30" s="41">
        <v>39618</v>
      </c>
      <c r="L30" s="40">
        <v>7209</v>
      </c>
      <c r="M30">
        <f t="shared" si="0"/>
        <v>6</v>
      </c>
      <c r="N30" t="str">
        <f t="shared" si="1"/>
        <v>czerwiec</v>
      </c>
      <c r="O30">
        <f t="shared" si="2"/>
        <v>2008</v>
      </c>
      <c r="Q30" t="s">
        <v>1737</v>
      </c>
      <c r="R30" t="s">
        <v>1738</v>
      </c>
    </row>
    <row r="31" spans="1:26">
      <c r="B31" s="4"/>
      <c r="K31" s="41">
        <v>39649</v>
      </c>
      <c r="L31" s="40">
        <v>8518</v>
      </c>
      <c r="M31">
        <f t="shared" si="0"/>
        <v>7</v>
      </c>
      <c r="N31" t="str">
        <f t="shared" si="1"/>
        <v>lipiec</v>
      </c>
      <c r="O31">
        <f t="shared" si="2"/>
        <v>2008</v>
      </c>
      <c r="Q31" t="s">
        <v>1739</v>
      </c>
      <c r="R31" t="s">
        <v>76</v>
      </c>
      <c r="S31" t="s">
        <v>45</v>
      </c>
      <c r="T31" t="s">
        <v>1740</v>
      </c>
      <c r="U31" t="s">
        <v>1741</v>
      </c>
      <c r="V31" t="s">
        <v>1742</v>
      </c>
      <c r="W31" t="s">
        <v>1743</v>
      </c>
      <c r="X31" t="s">
        <v>1744</v>
      </c>
      <c r="Y31" t="s">
        <v>1745</v>
      </c>
      <c r="Z31" t="s">
        <v>1746</v>
      </c>
    </row>
    <row r="32" spans="1:26">
      <c r="B32" s="4"/>
      <c r="K32" s="41">
        <v>39649</v>
      </c>
      <c r="L32" s="40">
        <v>7938</v>
      </c>
      <c r="M32">
        <f t="shared" si="0"/>
        <v>7</v>
      </c>
      <c r="N32" t="str">
        <f t="shared" si="1"/>
        <v>lipiec</v>
      </c>
      <c r="O32">
        <f t="shared" si="2"/>
        <v>2008</v>
      </c>
      <c r="Q32" s="56" t="s">
        <v>1747</v>
      </c>
      <c r="R32" s="57">
        <v>9386</v>
      </c>
      <c r="S32" s="57">
        <v>8092.25</v>
      </c>
      <c r="T32" s="57">
        <v>10122.5</v>
      </c>
      <c r="U32" s="57">
        <v>7263</v>
      </c>
      <c r="V32" s="57">
        <v>9321</v>
      </c>
      <c r="W32" s="57">
        <v>10131.25</v>
      </c>
      <c r="X32" s="57">
        <v>11369.5</v>
      </c>
      <c r="Y32" s="57">
        <v>8975.25</v>
      </c>
      <c r="Z32" s="57">
        <v>9332.59375</v>
      </c>
    </row>
    <row r="33" spans="2:26">
      <c r="B33" s="4"/>
      <c r="K33" s="41">
        <v>39680</v>
      </c>
      <c r="L33" s="40">
        <v>7845</v>
      </c>
      <c r="M33">
        <f t="shared" si="0"/>
        <v>8</v>
      </c>
      <c r="N33" t="str">
        <f t="shared" si="1"/>
        <v>sierpień</v>
      </c>
      <c r="O33">
        <f t="shared" si="2"/>
        <v>2008</v>
      </c>
      <c r="Q33" s="56" t="s">
        <v>1748</v>
      </c>
      <c r="R33" s="57">
        <v>7504.666666666667</v>
      </c>
      <c r="S33" s="57">
        <v>7589.333333333333</v>
      </c>
      <c r="T33" s="57">
        <v>8293.3333333333339</v>
      </c>
      <c r="U33" s="57">
        <v>10357.333333333334</v>
      </c>
      <c r="V33" s="57">
        <v>10570.333333333334</v>
      </c>
      <c r="W33" s="57">
        <v>10537.333333333334</v>
      </c>
      <c r="X33" s="57">
        <v>8094.666666666667</v>
      </c>
      <c r="Y33" s="57">
        <v>10611.333333333334</v>
      </c>
      <c r="Z33" s="57">
        <v>9194.7916666666661</v>
      </c>
    </row>
    <row r="34" spans="2:26">
      <c r="B34" s="4"/>
      <c r="K34" s="41">
        <v>39680</v>
      </c>
      <c r="L34" s="40">
        <v>8901</v>
      </c>
      <c r="M34">
        <f t="shared" si="0"/>
        <v>8</v>
      </c>
      <c r="N34" t="str">
        <f t="shared" si="1"/>
        <v>sierpień</v>
      </c>
      <c r="O34">
        <f t="shared" si="2"/>
        <v>2008</v>
      </c>
      <c r="Q34" s="56" t="s">
        <v>1749</v>
      </c>
      <c r="R34" s="57">
        <v>7138.25</v>
      </c>
      <c r="S34" s="57">
        <v>6921.75</v>
      </c>
      <c r="T34" s="57">
        <v>10636.75</v>
      </c>
      <c r="U34" s="57">
        <v>8478.75</v>
      </c>
      <c r="V34" s="57">
        <v>7164.75</v>
      </c>
      <c r="W34" s="57">
        <v>10509</v>
      </c>
      <c r="X34" s="57">
        <v>9053.75</v>
      </c>
      <c r="Y34" s="57">
        <v>9900.25</v>
      </c>
      <c r="Z34" s="57">
        <v>8725.40625</v>
      </c>
    </row>
    <row r="35" spans="2:26">
      <c r="B35" s="4"/>
      <c r="K35" s="41">
        <v>39680</v>
      </c>
      <c r="L35" s="40">
        <v>6050</v>
      </c>
      <c r="M35">
        <f t="shared" si="0"/>
        <v>8</v>
      </c>
      <c r="N35" t="str">
        <f t="shared" si="1"/>
        <v>sierpień</v>
      </c>
      <c r="O35">
        <f t="shared" si="2"/>
        <v>2008</v>
      </c>
      <c r="Q35" s="56" t="s">
        <v>1750</v>
      </c>
      <c r="R35" s="57">
        <v>9025</v>
      </c>
      <c r="S35" s="57">
        <v>10559</v>
      </c>
      <c r="T35" s="57">
        <v>10905.333333333334</v>
      </c>
      <c r="U35" s="57">
        <v>8938</v>
      </c>
      <c r="V35" s="57">
        <v>9088.6666666666661</v>
      </c>
      <c r="W35" s="57">
        <v>11011.666666666666</v>
      </c>
      <c r="X35" s="57">
        <v>9081.3333333333339</v>
      </c>
      <c r="Y35" s="57">
        <v>8168</v>
      </c>
      <c r="Z35" s="57">
        <v>9597.125</v>
      </c>
    </row>
    <row r="36" spans="2:26">
      <c r="B36" s="4"/>
      <c r="K36" s="41">
        <v>39679</v>
      </c>
      <c r="L36" s="40">
        <v>10189</v>
      </c>
      <c r="M36">
        <f t="shared" si="0"/>
        <v>8</v>
      </c>
      <c r="N36" t="str">
        <f t="shared" si="1"/>
        <v>sierpień</v>
      </c>
      <c r="O36">
        <f t="shared" si="2"/>
        <v>2008</v>
      </c>
      <c r="Q36" s="56" t="s">
        <v>1726</v>
      </c>
      <c r="R36" s="57">
        <v>8903.818181818182</v>
      </c>
      <c r="S36" s="57">
        <v>8660.636363636364</v>
      </c>
      <c r="T36" s="57">
        <v>9383.181818181818</v>
      </c>
      <c r="U36" s="57">
        <v>8978.181818181818</v>
      </c>
      <c r="V36" s="57">
        <v>7882.181818181818</v>
      </c>
      <c r="W36" s="57">
        <v>9650.9090909090901</v>
      </c>
      <c r="X36" s="57">
        <v>10130.454545454546</v>
      </c>
      <c r="Y36" s="57">
        <v>8137.090909090909</v>
      </c>
      <c r="Z36" s="57">
        <v>8965.806818181818</v>
      </c>
    </row>
    <row r="37" spans="2:26">
      <c r="B37" s="4"/>
      <c r="K37" s="41">
        <v>39711</v>
      </c>
      <c r="L37" s="40">
        <v>12012</v>
      </c>
      <c r="M37">
        <f t="shared" si="0"/>
        <v>9</v>
      </c>
      <c r="N37" t="str">
        <f t="shared" si="1"/>
        <v>wrzesień</v>
      </c>
      <c r="O37">
        <f t="shared" si="2"/>
        <v>2008</v>
      </c>
      <c r="Q37" s="56" t="s">
        <v>1751</v>
      </c>
      <c r="R37" s="57">
        <v>7762.666666666667</v>
      </c>
      <c r="S37" s="57">
        <v>9449.6666666666661</v>
      </c>
      <c r="T37" s="57">
        <v>6890</v>
      </c>
      <c r="U37" s="57">
        <v>8260</v>
      </c>
      <c r="V37" s="57">
        <v>11376</v>
      </c>
      <c r="W37" s="57">
        <v>8467</v>
      </c>
      <c r="X37" s="57">
        <v>6082.333333333333</v>
      </c>
      <c r="Y37" s="57">
        <v>9151</v>
      </c>
      <c r="Z37" s="57">
        <v>8429.8333333333339</v>
      </c>
    </row>
    <row r="38" spans="2:26">
      <c r="B38" s="4"/>
      <c r="K38" s="41">
        <v>39741</v>
      </c>
      <c r="L38" s="40">
        <v>11697</v>
      </c>
      <c r="M38">
        <f t="shared" si="0"/>
        <v>10</v>
      </c>
      <c r="N38" t="str">
        <f t="shared" si="1"/>
        <v>październik</v>
      </c>
      <c r="O38">
        <f t="shared" si="2"/>
        <v>2008</v>
      </c>
      <c r="Q38" s="56" t="s">
        <v>1752</v>
      </c>
      <c r="R38" s="57">
        <v>8228</v>
      </c>
      <c r="S38" s="57">
        <v>7213</v>
      </c>
      <c r="T38" s="57">
        <v>7831</v>
      </c>
      <c r="U38" s="57">
        <v>9059</v>
      </c>
      <c r="V38" s="57">
        <v>8394</v>
      </c>
      <c r="W38" s="57">
        <v>10599.5</v>
      </c>
      <c r="X38" s="57">
        <v>7441.5</v>
      </c>
      <c r="Y38" s="57">
        <v>9327</v>
      </c>
      <c r="Z38" s="57">
        <v>8511.625</v>
      </c>
    </row>
    <row r="39" spans="2:26">
      <c r="B39" s="4"/>
      <c r="K39" s="41">
        <v>39740</v>
      </c>
      <c r="L39" s="40">
        <v>11160</v>
      </c>
      <c r="M39">
        <f t="shared" si="0"/>
        <v>10</v>
      </c>
      <c r="N39" t="str">
        <f t="shared" si="1"/>
        <v>październik</v>
      </c>
      <c r="O39">
        <f t="shared" si="2"/>
        <v>2008</v>
      </c>
      <c r="Q39" s="56" t="s">
        <v>1753</v>
      </c>
      <c r="R39" s="57">
        <v>8246.25</v>
      </c>
      <c r="S39" s="57">
        <v>8944</v>
      </c>
      <c r="T39" s="57">
        <v>9308.25</v>
      </c>
      <c r="U39" s="57">
        <v>8478</v>
      </c>
      <c r="V39" s="57">
        <v>8097.75</v>
      </c>
      <c r="W39" s="57">
        <v>10146.5</v>
      </c>
      <c r="X39" s="57">
        <v>10529.75</v>
      </c>
      <c r="Y39" s="57">
        <v>6765.5</v>
      </c>
      <c r="Z39" s="57">
        <v>8814.5</v>
      </c>
    </row>
    <row r="40" spans="2:26">
      <c r="B40" s="4"/>
      <c r="K40" s="41">
        <v>39741</v>
      </c>
      <c r="L40" s="40">
        <v>10450</v>
      </c>
      <c r="M40">
        <f t="shared" si="0"/>
        <v>10</v>
      </c>
      <c r="N40" t="str">
        <f t="shared" si="1"/>
        <v>październik</v>
      </c>
      <c r="O40">
        <f t="shared" si="2"/>
        <v>2008</v>
      </c>
      <c r="Q40" s="56" t="s">
        <v>1754</v>
      </c>
      <c r="R40" s="57">
        <v>12012</v>
      </c>
      <c r="S40" s="57">
        <v>9347</v>
      </c>
      <c r="T40" s="57">
        <v>5032</v>
      </c>
      <c r="U40" s="57">
        <v>7812</v>
      </c>
      <c r="V40" s="57">
        <v>8265</v>
      </c>
      <c r="W40" s="57">
        <v>9348</v>
      </c>
      <c r="X40" s="57">
        <v>7396</v>
      </c>
      <c r="Y40" s="57">
        <v>5080</v>
      </c>
      <c r="Z40" s="57">
        <v>8036.5</v>
      </c>
    </row>
    <row r="41" spans="2:26">
      <c r="B41" s="4"/>
      <c r="K41" s="41">
        <v>39741</v>
      </c>
      <c r="L41" s="40">
        <v>7453</v>
      </c>
      <c r="M41">
        <f t="shared" si="0"/>
        <v>10</v>
      </c>
      <c r="N41" t="str">
        <f t="shared" si="1"/>
        <v>październik</v>
      </c>
      <c r="O41">
        <f t="shared" si="2"/>
        <v>2008</v>
      </c>
      <c r="Q41" s="56" t="s">
        <v>1755</v>
      </c>
      <c r="R41" s="57">
        <v>9325.1666666666661</v>
      </c>
      <c r="S41" s="57">
        <v>7836.666666666667</v>
      </c>
      <c r="T41" s="57">
        <v>10711</v>
      </c>
      <c r="U41" s="57">
        <v>7969</v>
      </c>
      <c r="V41" s="57">
        <v>10960.5</v>
      </c>
      <c r="W41" s="57">
        <v>9537.6666666666661</v>
      </c>
      <c r="X41" s="57">
        <v>8744.1666666666661</v>
      </c>
      <c r="Y41" s="57">
        <v>9758.6666666666661</v>
      </c>
      <c r="Z41" s="57">
        <v>9355.3541666666661</v>
      </c>
    </row>
    <row r="42" spans="2:26">
      <c r="B42" s="4"/>
      <c r="K42" s="41">
        <v>39741</v>
      </c>
      <c r="L42" s="40">
        <v>5872</v>
      </c>
      <c r="M42">
        <f t="shared" si="0"/>
        <v>10</v>
      </c>
      <c r="N42" t="str">
        <f t="shared" si="1"/>
        <v>październik</v>
      </c>
      <c r="O42">
        <f t="shared" si="2"/>
        <v>2008</v>
      </c>
      <c r="Q42" s="56" t="s">
        <v>1756</v>
      </c>
      <c r="R42" s="57">
        <v>7505.333333333333</v>
      </c>
      <c r="S42" s="57">
        <v>8048.666666666667</v>
      </c>
      <c r="T42" s="57">
        <v>9382.6666666666661</v>
      </c>
      <c r="U42" s="57">
        <v>9144.6666666666661</v>
      </c>
      <c r="V42" s="57">
        <v>8693.3333333333339</v>
      </c>
      <c r="W42" s="57">
        <v>8221.6666666666661</v>
      </c>
      <c r="X42" s="57">
        <v>10146</v>
      </c>
      <c r="Y42" s="57">
        <v>7826.333333333333</v>
      </c>
      <c r="Z42" s="57">
        <v>8621.0833333333339</v>
      </c>
    </row>
    <row r="43" spans="2:26">
      <c r="B43" s="4"/>
      <c r="K43" s="41">
        <v>39740</v>
      </c>
      <c r="L43" s="40">
        <v>9319</v>
      </c>
      <c r="M43">
        <f t="shared" si="0"/>
        <v>10</v>
      </c>
      <c r="N43" t="str">
        <f t="shared" si="1"/>
        <v>październik</v>
      </c>
      <c r="O43">
        <f t="shared" si="2"/>
        <v>2008</v>
      </c>
      <c r="Q43" s="56" t="s">
        <v>1757</v>
      </c>
      <c r="R43" s="57">
        <v>9560.1666666666661</v>
      </c>
      <c r="S43" s="57">
        <v>8225.8333333333339</v>
      </c>
      <c r="T43" s="57">
        <v>9554.6666666666661</v>
      </c>
      <c r="U43" s="57">
        <v>9633.5</v>
      </c>
      <c r="V43" s="57">
        <v>10587</v>
      </c>
      <c r="W43" s="57">
        <v>9321</v>
      </c>
      <c r="X43" s="57">
        <v>7419.333333333333</v>
      </c>
      <c r="Y43" s="57">
        <v>8891.3333333333339</v>
      </c>
      <c r="Z43" s="57">
        <v>9149.1041666666661</v>
      </c>
    </row>
    <row r="44" spans="2:26">
      <c r="B44" s="4"/>
      <c r="K44" s="41">
        <v>39772</v>
      </c>
      <c r="L44" s="40">
        <v>6248</v>
      </c>
      <c r="M44">
        <f t="shared" si="0"/>
        <v>11</v>
      </c>
      <c r="N44" t="str">
        <f t="shared" si="1"/>
        <v>listopad</v>
      </c>
      <c r="O44">
        <f t="shared" si="2"/>
        <v>2008</v>
      </c>
      <c r="Q44" s="56" t="s">
        <v>1746</v>
      </c>
      <c r="R44" s="57">
        <v>8683.94</v>
      </c>
      <c r="S44" s="57">
        <v>8363.74</v>
      </c>
      <c r="T44" s="57">
        <v>9443.74</v>
      </c>
      <c r="U44" s="57">
        <v>8745.68</v>
      </c>
      <c r="V44" s="57">
        <v>9171.2199999999993</v>
      </c>
      <c r="W44" s="57">
        <v>9754.3799999999992</v>
      </c>
      <c r="X44" s="57">
        <v>9094.4</v>
      </c>
      <c r="Y44" s="57">
        <v>8699.52</v>
      </c>
      <c r="Z44" s="57">
        <v>8994.5774999999994</v>
      </c>
    </row>
    <row r="45" spans="2:26">
      <c r="B45" s="4"/>
      <c r="K45" s="41">
        <v>39772</v>
      </c>
      <c r="L45" s="40">
        <v>10293</v>
      </c>
      <c r="M45">
        <f t="shared" si="0"/>
        <v>11</v>
      </c>
      <c r="N45" t="str">
        <f t="shared" si="1"/>
        <v>listopad</v>
      </c>
      <c r="O45">
        <f t="shared" si="2"/>
        <v>2008</v>
      </c>
    </row>
    <row r="46" spans="2:26">
      <c r="B46" s="4"/>
      <c r="K46" s="41">
        <v>39772</v>
      </c>
      <c r="L46" s="40">
        <v>5975</v>
      </c>
      <c r="M46">
        <f t="shared" si="0"/>
        <v>11</v>
      </c>
      <c r="N46" t="str">
        <f t="shared" si="1"/>
        <v>listopad</v>
      </c>
      <c r="O46">
        <f t="shared" si="2"/>
        <v>2008</v>
      </c>
    </row>
    <row r="47" spans="2:26">
      <c r="B47" s="4"/>
      <c r="K47" s="41">
        <v>39802</v>
      </c>
      <c r="L47" s="40">
        <v>9803</v>
      </c>
      <c r="M47">
        <f t="shared" si="0"/>
        <v>12</v>
      </c>
      <c r="N47" t="str">
        <f t="shared" si="1"/>
        <v>grudzień</v>
      </c>
      <c r="O47">
        <f t="shared" si="2"/>
        <v>2008</v>
      </c>
    </row>
    <row r="48" spans="2:26">
      <c r="B48" s="4"/>
      <c r="K48" s="41">
        <v>39802</v>
      </c>
      <c r="L48" s="40">
        <v>11673</v>
      </c>
      <c r="M48">
        <f t="shared" si="0"/>
        <v>12</v>
      </c>
      <c r="N48" t="str">
        <f t="shared" si="1"/>
        <v>grudzień</v>
      </c>
      <c r="O48">
        <f t="shared" si="2"/>
        <v>2008</v>
      </c>
    </row>
    <row r="49" spans="2:15">
      <c r="B49" s="4"/>
      <c r="K49" s="41">
        <v>39802</v>
      </c>
      <c r="L49" s="40">
        <v>12935</v>
      </c>
      <c r="M49">
        <f t="shared" si="0"/>
        <v>12</v>
      </c>
      <c r="N49" t="str">
        <f t="shared" si="1"/>
        <v>grudzień</v>
      </c>
      <c r="O49">
        <f t="shared" si="2"/>
        <v>2008</v>
      </c>
    </row>
    <row r="50" spans="2:15">
      <c r="B50" s="4"/>
      <c r="K50" s="41">
        <v>39801</v>
      </c>
      <c r="L50" s="40">
        <v>6478</v>
      </c>
      <c r="M50">
        <f t="shared" si="0"/>
        <v>12</v>
      </c>
      <c r="N50" t="str">
        <f t="shared" si="1"/>
        <v>grudzień</v>
      </c>
      <c r="O50">
        <f t="shared" si="2"/>
        <v>2008</v>
      </c>
    </row>
    <row r="51" spans="2:15">
      <c r="B51" s="4"/>
      <c r="K51" s="41">
        <v>39802</v>
      </c>
      <c r="L51" s="40">
        <v>7027</v>
      </c>
      <c r="M51">
        <f t="shared" si="0"/>
        <v>12</v>
      </c>
      <c r="N51" t="str">
        <f t="shared" si="1"/>
        <v>grudzień</v>
      </c>
      <c r="O51">
        <f t="shared" si="2"/>
        <v>2008</v>
      </c>
    </row>
    <row r="52" spans="2:15">
      <c r="B52" s="4"/>
      <c r="K52" s="41">
        <v>39802</v>
      </c>
      <c r="L52" s="40">
        <v>9445</v>
      </c>
      <c r="M52">
        <f t="shared" si="0"/>
        <v>12</v>
      </c>
      <c r="N52" t="str">
        <f t="shared" si="1"/>
        <v>grudzień</v>
      </c>
      <c r="O52">
        <f t="shared" si="2"/>
        <v>2008</v>
      </c>
    </row>
    <row r="53" spans="2:15">
      <c r="B53" s="4"/>
      <c r="K53" s="41">
        <v>39833</v>
      </c>
      <c r="L53" s="40">
        <v>5738</v>
      </c>
      <c r="M53">
        <f t="shared" si="0"/>
        <v>1</v>
      </c>
      <c r="N53" t="str">
        <f t="shared" si="1"/>
        <v>styczeń</v>
      </c>
      <c r="O53">
        <f t="shared" si="2"/>
        <v>2009</v>
      </c>
    </row>
    <row r="54" spans="2:15">
      <c r="B54" s="4"/>
      <c r="K54" s="41">
        <v>39833</v>
      </c>
      <c r="L54" s="40">
        <v>9772</v>
      </c>
      <c r="M54">
        <f t="shared" si="0"/>
        <v>1</v>
      </c>
      <c r="N54" t="str">
        <f t="shared" si="1"/>
        <v>styczeń</v>
      </c>
      <c r="O54">
        <f t="shared" si="2"/>
        <v>2009</v>
      </c>
    </row>
    <row r="55" spans="2:15">
      <c r="B55" s="4"/>
      <c r="K55" s="41">
        <v>39833</v>
      </c>
      <c r="L55" s="40">
        <v>10328</v>
      </c>
      <c r="M55">
        <f t="shared" si="0"/>
        <v>1</v>
      </c>
      <c r="N55" t="str">
        <f t="shared" si="1"/>
        <v>styczeń</v>
      </c>
      <c r="O55">
        <f t="shared" si="2"/>
        <v>2009</v>
      </c>
    </row>
    <row r="56" spans="2:15">
      <c r="B56" s="4"/>
      <c r="K56" s="41">
        <v>39832</v>
      </c>
      <c r="L56" s="40">
        <v>6531</v>
      </c>
      <c r="M56">
        <f t="shared" si="0"/>
        <v>1</v>
      </c>
      <c r="N56" t="str">
        <f t="shared" si="1"/>
        <v>styczeń</v>
      </c>
      <c r="O56">
        <f t="shared" si="2"/>
        <v>2009</v>
      </c>
    </row>
    <row r="57" spans="2:15">
      <c r="B57" s="4"/>
      <c r="K57" s="41">
        <v>39864</v>
      </c>
      <c r="L57" s="40">
        <v>7762</v>
      </c>
      <c r="M57">
        <f t="shared" si="0"/>
        <v>2</v>
      </c>
      <c r="N57" t="str">
        <f t="shared" si="1"/>
        <v>luty</v>
      </c>
      <c r="O57">
        <f t="shared" si="2"/>
        <v>2009</v>
      </c>
    </row>
    <row r="58" spans="2:15">
      <c r="B58" s="4"/>
      <c r="K58" s="41">
        <v>39864</v>
      </c>
      <c r="L58" s="40">
        <v>9719</v>
      </c>
      <c r="M58">
        <f t="shared" si="0"/>
        <v>2</v>
      </c>
      <c r="N58" t="str">
        <f t="shared" si="1"/>
        <v>luty</v>
      </c>
      <c r="O58">
        <f t="shared" si="2"/>
        <v>2009</v>
      </c>
    </row>
    <row r="59" spans="2:15">
      <c r="B59" s="4"/>
      <c r="K59" s="41">
        <v>39864</v>
      </c>
      <c r="L59" s="40">
        <v>5287</v>
      </c>
      <c r="M59">
        <f t="shared" si="0"/>
        <v>2</v>
      </c>
      <c r="N59" t="str">
        <f t="shared" si="1"/>
        <v>luty</v>
      </c>
      <c r="O59">
        <f t="shared" si="2"/>
        <v>2009</v>
      </c>
    </row>
    <row r="60" spans="2:15">
      <c r="B60" s="4"/>
      <c r="K60" s="41">
        <v>39892</v>
      </c>
      <c r="L60" s="40">
        <v>7422</v>
      </c>
      <c r="M60">
        <f t="shared" si="0"/>
        <v>3</v>
      </c>
      <c r="N60" t="str">
        <f t="shared" si="1"/>
        <v>marzec</v>
      </c>
      <c r="O60">
        <f t="shared" si="2"/>
        <v>2009</v>
      </c>
    </row>
    <row r="61" spans="2:15">
      <c r="B61" s="4"/>
      <c r="K61" s="41">
        <v>39892</v>
      </c>
      <c r="L61" s="40">
        <v>8291</v>
      </c>
      <c r="M61">
        <f t="shared" si="0"/>
        <v>3</v>
      </c>
      <c r="N61" t="str">
        <f t="shared" si="1"/>
        <v>marzec</v>
      </c>
      <c r="O61">
        <f t="shared" si="2"/>
        <v>2009</v>
      </c>
    </row>
    <row r="62" spans="2:15">
      <c r="B62" s="4"/>
      <c r="K62" s="41">
        <v>39892</v>
      </c>
      <c r="L62" s="40">
        <v>5050</v>
      </c>
      <c r="M62">
        <f t="shared" si="0"/>
        <v>3</v>
      </c>
      <c r="N62" t="str">
        <f t="shared" si="1"/>
        <v>marzec</v>
      </c>
      <c r="O62">
        <f t="shared" si="2"/>
        <v>2009</v>
      </c>
    </row>
    <row r="63" spans="2:15">
      <c r="B63" s="4"/>
      <c r="K63" s="41">
        <v>39891</v>
      </c>
      <c r="L63" s="40">
        <v>6924</v>
      </c>
      <c r="M63">
        <f t="shared" si="0"/>
        <v>3</v>
      </c>
      <c r="N63" t="str">
        <f t="shared" si="1"/>
        <v>marzec</v>
      </c>
      <c r="O63">
        <f t="shared" si="2"/>
        <v>2009</v>
      </c>
    </row>
    <row r="64" spans="2:15">
      <c r="B64" s="4"/>
      <c r="K64" s="41">
        <v>39923</v>
      </c>
      <c r="L64" s="40">
        <v>11778</v>
      </c>
      <c r="M64">
        <f t="shared" si="0"/>
        <v>4</v>
      </c>
      <c r="N64" t="str">
        <f t="shared" si="1"/>
        <v>kwiecień</v>
      </c>
      <c r="O64">
        <f t="shared" si="2"/>
        <v>2009</v>
      </c>
    </row>
    <row r="65" spans="2:15">
      <c r="B65" s="4"/>
      <c r="K65" s="41">
        <v>39923</v>
      </c>
      <c r="L65" s="40">
        <v>12719</v>
      </c>
      <c r="M65">
        <f t="shared" si="0"/>
        <v>4</v>
      </c>
      <c r="N65" t="str">
        <f t="shared" si="1"/>
        <v>kwiecień</v>
      </c>
      <c r="O65">
        <f t="shared" si="2"/>
        <v>2009</v>
      </c>
    </row>
    <row r="66" spans="2:15">
      <c r="B66" s="4"/>
      <c r="K66" s="41">
        <v>39922</v>
      </c>
      <c r="L66" s="40">
        <v>7180</v>
      </c>
      <c r="M66">
        <f t="shared" si="0"/>
        <v>4</v>
      </c>
      <c r="N66" t="str">
        <f t="shared" si="1"/>
        <v>kwiecień</v>
      </c>
      <c r="O66">
        <f t="shared" si="2"/>
        <v>2009</v>
      </c>
    </row>
    <row r="67" spans="2:15">
      <c r="B67" s="4"/>
      <c r="K67" s="41">
        <v>39953</v>
      </c>
      <c r="L67" s="40">
        <v>7299</v>
      </c>
      <c r="M67">
        <f t="shared" si="0"/>
        <v>5</v>
      </c>
      <c r="N67" t="str">
        <f t="shared" si="1"/>
        <v>maj</v>
      </c>
      <c r="O67">
        <f t="shared" si="2"/>
        <v>2009</v>
      </c>
    </row>
    <row r="68" spans="2:15">
      <c r="B68" s="4"/>
      <c r="K68" s="41">
        <v>39953</v>
      </c>
      <c r="L68" s="40">
        <v>8919</v>
      </c>
      <c r="M68">
        <f t="shared" ref="M68:M131" si="5">MONTH(K68)</f>
        <v>5</v>
      </c>
      <c r="N68" t="str">
        <f t="shared" ref="N68:N131" si="6">TEXT(K68,"mmmm")</f>
        <v>maj</v>
      </c>
      <c r="O68">
        <f t="shared" ref="O68:O131" si="7">YEAR(K68)</f>
        <v>2009</v>
      </c>
    </row>
    <row r="69" spans="2:15">
      <c r="B69" s="4"/>
      <c r="K69" s="41">
        <v>39953</v>
      </c>
      <c r="L69" s="40">
        <v>7595</v>
      </c>
      <c r="M69">
        <f t="shared" si="5"/>
        <v>5</v>
      </c>
      <c r="N69" t="str">
        <f t="shared" si="6"/>
        <v>maj</v>
      </c>
      <c r="O69">
        <f t="shared" si="7"/>
        <v>2009</v>
      </c>
    </row>
    <row r="70" spans="2:15">
      <c r="B70" s="4"/>
      <c r="K70" s="41">
        <v>39952</v>
      </c>
      <c r="L70" s="40">
        <v>6997</v>
      </c>
      <c r="M70">
        <f t="shared" si="5"/>
        <v>5</v>
      </c>
      <c r="N70" t="str">
        <f t="shared" si="6"/>
        <v>maj</v>
      </c>
      <c r="O70">
        <f t="shared" si="7"/>
        <v>2009</v>
      </c>
    </row>
    <row r="71" spans="2:15">
      <c r="B71" s="4"/>
      <c r="K71" s="41">
        <v>39952</v>
      </c>
      <c r="L71" s="40">
        <v>9784</v>
      </c>
      <c r="M71">
        <f t="shared" si="5"/>
        <v>5</v>
      </c>
      <c r="N71" t="str">
        <f t="shared" si="6"/>
        <v>maj</v>
      </c>
      <c r="O71">
        <f t="shared" si="7"/>
        <v>2009</v>
      </c>
    </row>
    <row r="72" spans="2:15">
      <c r="B72" s="4"/>
      <c r="K72" s="41">
        <v>39952</v>
      </c>
      <c r="L72" s="40">
        <v>8100</v>
      </c>
      <c r="M72">
        <f t="shared" si="5"/>
        <v>5</v>
      </c>
      <c r="N72" t="str">
        <f t="shared" si="6"/>
        <v>maj</v>
      </c>
      <c r="O72">
        <f t="shared" si="7"/>
        <v>2009</v>
      </c>
    </row>
    <row r="73" spans="2:15">
      <c r="B73" s="4"/>
      <c r="K73" s="41">
        <v>39952</v>
      </c>
      <c r="L73" s="40">
        <v>9297</v>
      </c>
      <c r="M73">
        <f t="shared" si="5"/>
        <v>5</v>
      </c>
      <c r="N73" t="str">
        <f t="shared" si="6"/>
        <v>maj</v>
      </c>
      <c r="O73">
        <f t="shared" si="7"/>
        <v>2009</v>
      </c>
    </row>
    <row r="74" spans="2:15">
      <c r="B74" s="4"/>
      <c r="K74" s="41">
        <v>39952</v>
      </c>
      <c r="L74" s="40">
        <v>6270</v>
      </c>
      <c r="M74">
        <f t="shared" si="5"/>
        <v>5</v>
      </c>
      <c r="N74" t="str">
        <f t="shared" si="6"/>
        <v>maj</v>
      </c>
      <c r="O74">
        <f t="shared" si="7"/>
        <v>2009</v>
      </c>
    </row>
    <row r="75" spans="2:15">
      <c r="B75" s="4"/>
      <c r="K75" s="41">
        <v>39952</v>
      </c>
      <c r="L75" s="40">
        <v>7308</v>
      </c>
      <c r="M75">
        <f t="shared" si="5"/>
        <v>5</v>
      </c>
      <c r="N75" t="str">
        <f t="shared" si="6"/>
        <v>maj</v>
      </c>
      <c r="O75">
        <f t="shared" si="7"/>
        <v>2009</v>
      </c>
    </row>
    <row r="76" spans="2:15">
      <c r="B76" s="4"/>
      <c r="K76" s="41">
        <v>39952</v>
      </c>
      <c r="L76" s="40">
        <v>11567</v>
      </c>
      <c r="M76">
        <f t="shared" si="5"/>
        <v>5</v>
      </c>
      <c r="N76" t="str">
        <f t="shared" si="6"/>
        <v>maj</v>
      </c>
      <c r="O76">
        <f t="shared" si="7"/>
        <v>2009</v>
      </c>
    </row>
    <row r="77" spans="2:15">
      <c r="B77" s="4"/>
      <c r="K77" s="41">
        <v>39952</v>
      </c>
      <c r="L77" s="40">
        <v>12131</v>
      </c>
      <c r="M77">
        <f t="shared" si="5"/>
        <v>5</v>
      </c>
      <c r="N77" t="str">
        <f t="shared" si="6"/>
        <v>maj</v>
      </c>
      <c r="O77">
        <f t="shared" si="7"/>
        <v>2009</v>
      </c>
    </row>
    <row r="78" spans="2:15">
      <c r="B78" s="4"/>
      <c r="K78" s="41">
        <v>39984</v>
      </c>
      <c r="L78" s="40">
        <v>8775</v>
      </c>
      <c r="M78">
        <f t="shared" si="5"/>
        <v>6</v>
      </c>
      <c r="N78" t="str">
        <f t="shared" si="6"/>
        <v>czerwiec</v>
      </c>
      <c r="O78">
        <f t="shared" si="7"/>
        <v>2009</v>
      </c>
    </row>
    <row r="79" spans="2:15">
      <c r="B79" s="4"/>
      <c r="K79" s="41">
        <v>39984</v>
      </c>
      <c r="L79" s="40">
        <v>9468</v>
      </c>
      <c r="M79">
        <f t="shared" si="5"/>
        <v>6</v>
      </c>
      <c r="N79" t="str">
        <f t="shared" si="6"/>
        <v>czerwiec</v>
      </c>
      <c r="O79">
        <f t="shared" si="7"/>
        <v>2009</v>
      </c>
    </row>
    <row r="80" spans="2:15">
      <c r="B80" s="4"/>
      <c r="K80" s="41">
        <v>39983</v>
      </c>
      <c r="L80" s="40">
        <v>10106</v>
      </c>
      <c r="M80">
        <f t="shared" si="5"/>
        <v>6</v>
      </c>
      <c r="N80" t="str">
        <f t="shared" si="6"/>
        <v>czerwiec</v>
      </c>
      <c r="O80">
        <f t="shared" si="7"/>
        <v>2009</v>
      </c>
    </row>
    <row r="81" spans="2:15">
      <c r="B81" s="4"/>
      <c r="K81" s="41">
        <v>40014</v>
      </c>
      <c r="L81" s="40">
        <v>8322</v>
      </c>
      <c r="M81">
        <f t="shared" si="5"/>
        <v>7</v>
      </c>
      <c r="N81" t="str">
        <f t="shared" si="6"/>
        <v>lipiec</v>
      </c>
      <c r="O81">
        <f t="shared" si="7"/>
        <v>2009</v>
      </c>
    </row>
    <row r="82" spans="2:15">
      <c r="B82" s="4"/>
      <c r="K82" s="41">
        <v>40014</v>
      </c>
      <c r="L82" s="40">
        <v>6104</v>
      </c>
      <c r="M82">
        <f t="shared" si="5"/>
        <v>7</v>
      </c>
      <c r="N82" t="str">
        <f t="shared" si="6"/>
        <v>lipiec</v>
      </c>
      <c r="O82">
        <f t="shared" si="7"/>
        <v>2009</v>
      </c>
    </row>
    <row r="83" spans="2:15">
      <c r="B83" s="4"/>
      <c r="K83" s="41">
        <v>40045</v>
      </c>
      <c r="L83" s="40">
        <v>6902</v>
      </c>
      <c r="M83">
        <f t="shared" si="5"/>
        <v>8</v>
      </c>
      <c r="N83" t="str">
        <f t="shared" si="6"/>
        <v>sierpień</v>
      </c>
      <c r="O83">
        <f t="shared" si="7"/>
        <v>2009</v>
      </c>
    </row>
    <row r="84" spans="2:15">
      <c r="B84" s="4"/>
      <c r="K84" s="41">
        <v>40045</v>
      </c>
      <c r="L84" s="40">
        <v>8886</v>
      </c>
      <c r="M84">
        <f t="shared" si="5"/>
        <v>8</v>
      </c>
      <c r="N84" t="str">
        <f t="shared" si="6"/>
        <v>sierpień</v>
      </c>
      <c r="O84">
        <f t="shared" si="7"/>
        <v>2009</v>
      </c>
    </row>
    <row r="85" spans="2:15">
      <c r="B85" s="4"/>
      <c r="K85" s="41">
        <v>40045</v>
      </c>
      <c r="L85" s="40">
        <v>10019</v>
      </c>
      <c r="M85">
        <f t="shared" si="5"/>
        <v>8</v>
      </c>
      <c r="N85" t="str">
        <f t="shared" si="6"/>
        <v>sierpień</v>
      </c>
      <c r="O85">
        <f t="shared" si="7"/>
        <v>2009</v>
      </c>
    </row>
    <row r="86" spans="2:15">
      <c r="B86" s="4"/>
      <c r="K86" s="41">
        <v>40044</v>
      </c>
      <c r="L86" s="40">
        <v>9969</v>
      </c>
      <c r="M86">
        <f t="shared" si="5"/>
        <v>8</v>
      </c>
      <c r="N86" t="str">
        <f t="shared" si="6"/>
        <v>sierpień</v>
      </c>
      <c r="O86">
        <f t="shared" si="7"/>
        <v>2009</v>
      </c>
    </row>
    <row r="87" spans="2:15">
      <c r="B87" s="4"/>
      <c r="K87" s="41">
        <v>40076</v>
      </c>
      <c r="L87" s="40">
        <v>9347</v>
      </c>
      <c r="M87">
        <f t="shared" si="5"/>
        <v>9</v>
      </c>
      <c r="N87" t="str">
        <f t="shared" si="6"/>
        <v>wrzesień</v>
      </c>
      <c r="O87">
        <f t="shared" si="7"/>
        <v>2009</v>
      </c>
    </row>
    <row r="88" spans="2:15">
      <c r="B88" s="4"/>
      <c r="K88" s="41">
        <v>40106</v>
      </c>
      <c r="L88" s="40">
        <v>7765</v>
      </c>
      <c r="M88">
        <f t="shared" si="5"/>
        <v>10</v>
      </c>
      <c r="N88" t="str">
        <f t="shared" si="6"/>
        <v>październik</v>
      </c>
      <c r="O88">
        <f t="shared" si="7"/>
        <v>2009</v>
      </c>
    </row>
    <row r="89" spans="2:15">
      <c r="B89" s="4"/>
      <c r="K89" s="41">
        <v>40105</v>
      </c>
      <c r="L89" s="40">
        <v>11544</v>
      </c>
      <c r="M89">
        <f t="shared" si="5"/>
        <v>10</v>
      </c>
      <c r="N89" t="str">
        <f t="shared" si="6"/>
        <v>październik</v>
      </c>
      <c r="O89">
        <f t="shared" si="7"/>
        <v>2009</v>
      </c>
    </row>
    <row r="90" spans="2:15">
      <c r="B90" s="4"/>
      <c r="K90" s="41">
        <v>40106</v>
      </c>
      <c r="L90" s="40">
        <v>10769</v>
      </c>
      <c r="M90">
        <f t="shared" si="5"/>
        <v>10</v>
      </c>
      <c r="N90" t="str">
        <f t="shared" si="6"/>
        <v>październik</v>
      </c>
      <c r="O90">
        <f t="shared" si="7"/>
        <v>2009</v>
      </c>
    </row>
    <row r="91" spans="2:15">
      <c r="B91" s="4"/>
      <c r="K91" s="41">
        <v>40106</v>
      </c>
      <c r="L91" s="40">
        <v>5658</v>
      </c>
      <c r="M91">
        <f t="shared" si="5"/>
        <v>10</v>
      </c>
      <c r="N91" t="str">
        <f t="shared" si="6"/>
        <v>październik</v>
      </c>
      <c r="O91">
        <f t="shared" si="7"/>
        <v>2009</v>
      </c>
    </row>
    <row r="92" spans="2:15">
      <c r="B92" s="4"/>
      <c r="K92" s="41">
        <v>40106</v>
      </c>
      <c r="L92" s="40">
        <v>6228</v>
      </c>
      <c r="M92">
        <f t="shared" si="5"/>
        <v>10</v>
      </c>
      <c r="N92" t="str">
        <f t="shared" si="6"/>
        <v>październik</v>
      </c>
      <c r="O92">
        <f t="shared" si="7"/>
        <v>2009</v>
      </c>
    </row>
    <row r="93" spans="2:15">
      <c r="B93" s="4"/>
      <c r="K93" s="41">
        <v>40105</v>
      </c>
      <c r="L93" s="40">
        <v>5056</v>
      </c>
      <c r="M93">
        <f t="shared" si="5"/>
        <v>10</v>
      </c>
      <c r="N93" t="str">
        <f t="shared" si="6"/>
        <v>październik</v>
      </c>
      <c r="O93">
        <f t="shared" si="7"/>
        <v>2009</v>
      </c>
    </row>
    <row r="94" spans="2:15">
      <c r="B94" s="4"/>
      <c r="K94" s="41">
        <v>40137</v>
      </c>
      <c r="L94" s="40">
        <v>9333</v>
      </c>
      <c r="M94">
        <f t="shared" si="5"/>
        <v>11</v>
      </c>
      <c r="N94" t="str">
        <f t="shared" si="6"/>
        <v>listopad</v>
      </c>
      <c r="O94">
        <f t="shared" si="7"/>
        <v>2009</v>
      </c>
    </row>
    <row r="95" spans="2:15">
      <c r="B95" s="4"/>
      <c r="K95" s="41">
        <v>40137</v>
      </c>
      <c r="L95" s="40">
        <v>7687</v>
      </c>
      <c r="M95">
        <f t="shared" si="5"/>
        <v>11</v>
      </c>
      <c r="N95" t="str">
        <f t="shared" si="6"/>
        <v>listopad</v>
      </c>
      <c r="O95">
        <f t="shared" si="7"/>
        <v>2009</v>
      </c>
    </row>
    <row r="96" spans="2:15">
      <c r="B96" s="4"/>
      <c r="K96" s="41">
        <v>40137</v>
      </c>
      <c r="L96" s="40">
        <v>7126</v>
      </c>
      <c r="M96">
        <f t="shared" si="5"/>
        <v>11</v>
      </c>
      <c r="N96" t="str">
        <f t="shared" si="6"/>
        <v>listopad</v>
      </c>
      <c r="O96">
        <f t="shared" si="7"/>
        <v>2009</v>
      </c>
    </row>
    <row r="97" spans="2:15">
      <c r="B97" s="4"/>
      <c r="K97" s="41">
        <v>40167</v>
      </c>
      <c r="L97" s="40">
        <v>7446</v>
      </c>
      <c r="M97">
        <f t="shared" si="5"/>
        <v>12</v>
      </c>
      <c r="N97" t="str">
        <f t="shared" si="6"/>
        <v>grudzień</v>
      </c>
      <c r="O97">
        <f t="shared" si="7"/>
        <v>2009</v>
      </c>
    </row>
    <row r="98" spans="2:15">
      <c r="B98" s="4"/>
      <c r="K98" s="41">
        <v>40167</v>
      </c>
      <c r="L98" s="40">
        <v>10082</v>
      </c>
      <c r="M98">
        <f t="shared" si="5"/>
        <v>12</v>
      </c>
      <c r="N98" t="str">
        <f t="shared" si="6"/>
        <v>grudzień</v>
      </c>
      <c r="O98">
        <f t="shared" si="7"/>
        <v>2009</v>
      </c>
    </row>
    <row r="99" spans="2:15">
      <c r="B99" s="4"/>
      <c r="K99" s="41">
        <v>40167</v>
      </c>
      <c r="L99" s="40">
        <v>7218</v>
      </c>
      <c r="M99">
        <f t="shared" si="5"/>
        <v>12</v>
      </c>
      <c r="N99" t="str">
        <f t="shared" si="6"/>
        <v>grudzień</v>
      </c>
      <c r="O99">
        <f t="shared" si="7"/>
        <v>2009</v>
      </c>
    </row>
    <row r="100" spans="2:15">
      <c r="B100" s="4"/>
      <c r="K100" s="41">
        <v>40166</v>
      </c>
      <c r="L100" s="40">
        <v>9232</v>
      </c>
      <c r="M100">
        <f t="shared" si="5"/>
        <v>12</v>
      </c>
      <c r="N100" t="str">
        <f t="shared" si="6"/>
        <v>grudzień</v>
      </c>
      <c r="O100">
        <f t="shared" si="7"/>
        <v>2009</v>
      </c>
    </row>
    <row r="101" spans="2:15">
      <c r="B101" s="4"/>
      <c r="K101" s="41">
        <v>40167</v>
      </c>
      <c r="L101" s="40">
        <v>9040</v>
      </c>
      <c r="M101">
        <f t="shared" si="5"/>
        <v>12</v>
      </c>
      <c r="N101" t="str">
        <f t="shared" si="6"/>
        <v>grudzień</v>
      </c>
      <c r="O101">
        <f t="shared" si="7"/>
        <v>2009</v>
      </c>
    </row>
    <row r="102" spans="2:15">
      <c r="B102" s="4"/>
      <c r="K102" s="41">
        <v>40167</v>
      </c>
      <c r="L102" s="40">
        <v>6337</v>
      </c>
      <c r="M102">
        <f t="shared" si="5"/>
        <v>12</v>
      </c>
      <c r="N102" t="str">
        <f t="shared" si="6"/>
        <v>grudzień</v>
      </c>
      <c r="O102">
        <f t="shared" si="7"/>
        <v>2009</v>
      </c>
    </row>
    <row r="103" spans="2:15">
      <c r="B103" s="4"/>
      <c r="K103" s="41">
        <v>40198</v>
      </c>
      <c r="L103" s="40">
        <v>11996</v>
      </c>
      <c r="M103">
        <f t="shared" si="5"/>
        <v>1</v>
      </c>
      <c r="N103" t="str">
        <f t="shared" si="6"/>
        <v>styczeń</v>
      </c>
      <c r="O103">
        <f t="shared" si="7"/>
        <v>2010</v>
      </c>
    </row>
    <row r="104" spans="2:15">
      <c r="B104" s="4"/>
      <c r="K104" s="41">
        <v>40198</v>
      </c>
      <c r="L104" s="40">
        <v>12851</v>
      </c>
      <c r="M104">
        <f t="shared" si="5"/>
        <v>1</v>
      </c>
      <c r="N104" t="str">
        <f t="shared" si="6"/>
        <v>styczeń</v>
      </c>
      <c r="O104">
        <f t="shared" si="7"/>
        <v>2010</v>
      </c>
    </row>
    <row r="105" spans="2:15">
      <c r="B105" s="4"/>
      <c r="K105" s="41">
        <v>40198</v>
      </c>
      <c r="L105" s="40">
        <v>10057</v>
      </c>
      <c r="M105">
        <f t="shared" si="5"/>
        <v>1</v>
      </c>
      <c r="N105" t="str">
        <f t="shared" si="6"/>
        <v>styczeń</v>
      </c>
      <c r="O105">
        <f t="shared" si="7"/>
        <v>2010</v>
      </c>
    </row>
    <row r="106" spans="2:15">
      <c r="B106" s="4"/>
      <c r="K106" s="41">
        <v>40197</v>
      </c>
      <c r="L106" s="40">
        <v>5586</v>
      </c>
      <c r="M106">
        <f t="shared" si="5"/>
        <v>1</v>
      </c>
      <c r="N106" t="str">
        <f t="shared" si="6"/>
        <v>styczeń</v>
      </c>
      <c r="O106">
        <f t="shared" si="7"/>
        <v>2010</v>
      </c>
    </row>
    <row r="107" spans="2:15">
      <c r="B107" s="4"/>
      <c r="K107" s="41">
        <v>40229</v>
      </c>
      <c r="L107" s="40">
        <v>11730</v>
      </c>
      <c r="M107">
        <f t="shared" si="5"/>
        <v>2</v>
      </c>
      <c r="N107" t="str">
        <f t="shared" si="6"/>
        <v>luty</v>
      </c>
      <c r="O107">
        <f t="shared" si="7"/>
        <v>2010</v>
      </c>
    </row>
    <row r="108" spans="2:15">
      <c r="B108" s="4"/>
      <c r="K108" s="41">
        <v>40229</v>
      </c>
      <c r="L108" s="40">
        <v>7702</v>
      </c>
      <c r="M108">
        <f t="shared" si="5"/>
        <v>2</v>
      </c>
      <c r="N108" t="str">
        <f t="shared" si="6"/>
        <v>luty</v>
      </c>
      <c r="O108">
        <f t="shared" si="7"/>
        <v>2010</v>
      </c>
    </row>
    <row r="109" spans="2:15">
      <c r="B109" s="4"/>
      <c r="K109" s="41">
        <v>40229</v>
      </c>
      <c r="L109" s="40">
        <v>5448</v>
      </c>
      <c r="M109">
        <f t="shared" si="5"/>
        <v>2</v>
      </c>
      <c r="N109" t="str">
        <f t="shared" si="6"/>
        <v>luty</v>
      </c>
      <c r="O109">
        <f t="shared" si="7"/>
        <v>2010</v>
      </c>
    </row>
    <row r="110" spans="2:15">
      <c r="B110" s="4"/>
      <c r="K110" s="41">
        <v>40257</v>
      </c>
      <c r="L110" s="40">
        <v>12207</v>
      </c>
      <c r="M110">
        <f t="shared" si="5"/>
        <v>3</v>
      </c>
      <c r="N110" t="str">
        <f t="shared" si="6"/>
        <v>marzec</v>
      </c>
      <c r="O110">
        <f t="shared" si="7"/>
        <v>2010</v>
      </c>
    </row>
    <row r="111" spans="2:15">
      <c r="B111" s="4"/>
      <c r="K111" s="41">
        <v>40257</v>
      </c>
      <c r="L111" s="40">
        <v>8660</v>
      </c>
      <c r="M111">
        <f t="shared" si="5"/>
        <v>3</v>
      </c>
      <c r="N111" t="str">
        <f t="shared" si="6"/>
        <v>marzec</v>
      </c>
      <c r="O111">
        <f t="shared" si="7"/>
        <v>2010</v>
      </c>
    </row>
    <row r="112" spans="2:15">
      <c r="B112" s="4"/>
      <c r="K112" s="41">
        <v>40257</v>
      </c>
      <c r="L112" s="40">
        <v>12162</v>
      </c>
      <c r="M112">
        <f t="shared" si="5"/>
        <v>3</v>
      </c>
      <c r="N112" t="str">
        <f t="shared" si="6"/>
        <v>marzec</v>
      </c>
      <c r="O112">
        <f t="shared" si="7"/>
        <v>2010</v>
      </c>
    </row>
    <row r="113" spans="2:15">
      <c r="B113" s="4"/>
      <c r="K113" s="41">
        <v>40256</v>
      </c>
      <c r="L113" s="40">
        <v>9518</v>
      </c>
      <c r="M113">
        <f t="shared" si="5"/>
        <v>3</v>
      </c>
      <c r="N113" t="str">
        <f t="shared" si="6"/>
        <v>marzec</v>
      </c>
      <c r="O113">
        <f t="shared" si="7"/>
        <v>2010</v>
      </c>
    </row>
    <row r="114" spans="2:15">
      <c r="B114" s="4"/>
      <c r="K114" s="41">
        <v>40288</v>
      </c>
      <c r="L114" s="40">
        <v>12341</v>
      </c>
      <c r="M114">
        <f t="shared" si="5"/>
        <v>4</v>
      </c>
      <c r="N114" t="str">
        <f t="shared" si="6"/>
        <v>kwiecień</v>
      </c>
      <c r="O114">
        <f t="shared" si="7"/>
        <v>2010</v>
      </c>
    </row>
    <row r="115" spans="2:15">
      <c r="B115" s="4"/>
      <c r="K115" s="41">
        <v>40288</v>
      </c>
      <c r="L115" s="40">
        <v>7432</v>
      </c>
      <c r="M115">
        <f t="shared" si="5"/>
        <v>4</v>
      </c>
      <c r="N115" t="str">
        <f t="shared" si="6"/>
        <v>kwiecień</v>
      </c>
      <c r="O115">
        <f t="shared" si="7"/>
        <v>2010</v>
      </c>
    </row>
    <row r="116" spans="2:15">
      <c r="B116" s="4"/>
      <c r="K116" s="41">
        <v>40287</v>
      </c>
      <c r="L116" s="40">
        <v>12943</v>
      </c>
      <c r="M116">
        <f t="shared" si="5"/>
        <v>4</v>
      </c>
      <c r="N116" t="str">
        <f t="shared" si="6"/>
        <v>kwiecień</v>
      </c>
      <c r="O116">
        <f t="shared" si="7"/>
        <v>2010</v>
      </c>
    </row>
    <row r="117" spans="2:15">
      <c r="B117" s="4"/>
      <c r="K117" s="41">
        <v>40318</v>
      </c>
      <c r="L117" s="40">
        <v>8187</v>
      </c>
      <c r="M117">
        <f t="shared" si="5"/>
        <v>5</v>
      </c>
      <c r="N117" t="str">
        <f t="shared" si="6"/>
        <v>maj</v>
      </c>
      <c r="O117">
        <f t="shared" si="7"/>
        <v>2010</v>
      </c>
    </row>
    <row r="118" spans="2:15">
      <c r="B118" s="4"/>
      <c r="K118" s="41">
        <v>40318</v>
      </c>
      <c r="L118" s="40">
        <v>8798</v>
      </c>
      <c r="M118">
        <f t="shared" si="5"/>
        <v>5</v>
      </c>
      <c r="N118" t="str">
        <f t="shared" si="6"/>
        <v>maj</v>
      </c>
      <c r="O118">
        <f t="shared" si="7"/>
        <v>2010</v>
      </c>
    </row>
    <row r="119" spans="2:15">
      <c r="B119" s="4"/>
      <c r="K119" s="41">
        <v>40318</v>
      </c>
      <c r="L119" s="40">
        <v>8400</v>
      </c>
      <c r="M119">
        <f t="shared" si="5"/>
        <v>5</v>
      </c>
      <c r="N119" t="str">
        <f t="shared" si="6"/>
        <v>maj</v>
      </c>
      <c r="O119">
        <f t="shared" si="7"/>
        <v>2010</v>
      </c>
    </row>
    <row r="120" spans="2:15">
      <c r="B120" s="4"/>
      <c r="K120" s="41">
        <v>40317</v>
      </c>
      <c r="L120" s="40">
        <v>9996</v>
      </c>
      <c r="M120">
        <f t="shared" si="5"/>
        <v>5</v>
      </c>
      <c r="N120" t="str">
        <f t="shared" si="6"/>
        <v>maj</v>
      </c>
      <c r="O120">
        <f t="shared" si="7"/>
        <v>2010</v>
      </c>
    </row>
    <row r="121" spans="2:15">
      <c r="B121" s="4"/>
      <c r="K121" s="41">
        <v>40317</v>
      </c>
      <c r="L121" s="40">
        <v>10029</v>
      </c>
      <c r="M121">
        <f t="shared" si="5"/>
        <v>5</v>
      </c>
      <c r="N121" t="str">
        <f t="shared" si="6"/>
        <v>maj</v>
      </c>
      <c r="O121">
        <f t="shared" si="7"/>
        <v>2010</v>
      </c>
    </row>
    <row r="122" spans="2:15">
      <c r="B122" s="4"/>
      <c r="K122" s="41">
        <v>40317</v>
      </c>
      <c r="L122" s="40">
        <v>10762</v>
      </c>
      <c r="M122">
        <f t="shared" si="5"/>
        <v>5</v>
      </c>
      <c r="N122" t="str">
        <f t="shared" si="6"/>
        <v>maj</v>
      </c>
      <c r="O122">
        <f t="shared" si="7"/>
        <v>2010</v>
      </c>
    </row>
    <row r="123" spans="2:15">
      <c r="B123" s="4"/>
      <c r="K123" s="41">
        <v>40317</v>
      </c>
      <c r="L123" s="40">
        <v>10031</v>
      </c>
      <c r="M123">
        <f t="shared" si="5"/>
        <v>5</v>
      </c>
      <c r="N123" t="str">
        <f t="shared" si="6"/>
        <v>maj</v>
      </c>
      <c r="O123">
        <f t="shared" si="7"/>
        <v>2010</v>
      </c>
    </row>
    <row r="124" spans="2:15">
      <c r="B124" s="4"/>
      <c r="K124" s="41">
        <v>40317</v>
      </c>
      <c r="L124" s="40">
        <v>6578</v>
      </c>
      <c r="M124">
        <f t="shared" si="5"/>
        <v>5</v>
      </c>
      <c r="N124" t="str">
        <f t="shared" si="6"/>
        <v>maj</v>
      </c>
      <c r="O124">
        <f t="shared" si="7"/>
        <v>2010</v>
      </c>
    </row>
    <row r="125" spans="2:15">
      <c r="B125" s="4"/>
      <c r="K125" s="41">
        <v>40317</v>
      </c>
      <c r="L125" s="40">
        <v>9524</v>
      </c>
      <c r="M125">
        <f t="shared" si="5"/>
        <v>5</v>
      </c>
      <c r="N125" t="str">
        <f t="shared" si="6"/>
        <v>maj</v>
      </c>
      <c r="O125">
        <f t="shared" si="7"/>
        <v>2010</v>
      </c>
    </row>
    <row r="126" spans="2:15">
      <c r="B126" s="4"/>
      <c r="K126" s="41">
        <v>40317</v>
      </c>
      <c r="L126" s="40">
        <v>8319</v>
      </c>
      <c r="M126">
        <f t="shared" si="5"/>
        <v>5</v>
      </c>
      <c r="N126" t="str">
        <f t="shared" si="6"/>
        <v>maj</v>
      </c>
      <c r="O126">
        <f t="shared" si="7"/>
        <v>2010</v>
      </c>
    </row>
    <row r="127" spans="2:15">
      <c r="B127" s="4"/>
      <c r="K127" s="41">
        <v>40317</v>
      </c>
      <c r="L127" s="40">
        <v>12591</v>
      </c>
      <c r="M127">
        <f t="shared" si="5"/>
        <v>5</v>
      </c>
      <c r="N127" t="str">
        <f t="shared" si="6"/>
        <v>maj</v>
      </c>
      <c r="O127">
        <f t="shared" si="7"/>
        <v>2010</v>
      </c>
    </row>
    <row r="128" spans="2:15">
      <c r="B128" s="4"/>
      <c r="K128" s="41">
        <v>40349</v>
      </c>
      <c r="L128" s="40">
        <v>5402</v>
      </c>
      <c r="M128">
        <f t="shared" si="5"/>
        <v>6</v>
      </c>
      <c r="N128" t="str">
        <f t="shared" si="6"/>
        <v>czerwiec</v>
      </c>
      <c r="O128">
        <f t="shared" si="7"/>
        <v>2010</v>
      </c>
    </row>
    <row r="129" spans="2:15">
      <c r="B129" s="4"/>
      <c r="K129" s="41">
        <v>40349</v>
      </c>
      <c r="L129" s="40">
        <v>7820</v>
      </c>
      <c r="M129">
        <f t="shared" si="5"/>
        <v>6</v>
      </c>
      <c r="N129" t="str">
        <f t="shared" si="6"/>
        <v>czerwiec</v>
      </c>
      <c r="O129">
        <f t="shared" si="7"/>
        <v>2010</v>
      </c>
    </row>
    <row r="130" spans="2:15">
      <c r="B130" s="4"/>
      <c r="K130" s="41">
        <v>40348</v>
      </c>
      <c r="L130" s="40">
        <v>7448</v>
      </c>
      <c r="M130">
        <f t="shared" si="5"/>
        <v>6</v>
      </c>
      <c r="N130" t="str">
        <f t="shared" si="6"/>
        <v>czerwiec</v>
      </c>
      <c r="O130">
        <f t="shared" si="7"/>
        <v>2010</v>
      </c>
    </row>
    <row r="131" spans="2:15">
      <c r="B131" s="4"/>
      <c r="K131" s="41">
        <v>40379</v>
      </c>
      <c r="L131" s="40">
        <v>8376</v>
      </c>
      <c r="M131">
        <f t="shared" si="5"/>
        <v>7</v>
      </c>
      <c r="N131" t="str">
        <f t="shared" si="6"/>
        <v>lipiec</v>
      </c>
      <c r="O131">
        <f t="shared" si="7"/>
        <v>2010</v>
      </c>
    </row>
    <row r="132" spans="2:15">
      <c r="B132" s="4"/>
      <c r="K132" s="41">
        <v>40379</v>
      </c>
      <c r="L132" s="40">
        <v>7286</v>
      </c>
      <c r="M132">
        <f t="shared" ref="M132:M195" si="8">MONTH(K132)</f>
        <v>7</v>
      </c>
      <c r="N132" t="str">
        <f t="shared" ref="N132:N195" si="9">TEXT(K132,"mmmm")</f>
        <v>lipiec</v>
      </c>
      <c r="O132">
        <f t="shared" ref="O132:O195" si="10">YEAR(K132)</f>
        <v>2010</v>
      </c>
    </row>
    <row r="133" spans="2:15">
      <c r="B133" s="4"/>
      <c r="K133" s="41">
        <v>40410</v>
      </c>
      <c r="L133" s="40">
        <v>5574</v>
      </c>
      <c r="M133">
        <f t="shared" si="8"/>
        <v>8</v>
      </c>
      <c r="N133" t="str">
        <f t="shared" si="9"/>
        <v>sierpień</v>
      </c>
      <c r="O133">
        <f t="shared" si="10"/>
        <v>2010</v>
      </c>
    </row>
    <row r="134" spans="2:15">
      <c r="B134" s="4"/>
      <c r="K134" s="41">
        <v>40410</v>
      </c>
      <c r="L134" s="40">
        <v>9228</v>
      </c>
      <c r="M134">
        <f t="shared" si="8"/>
        <v>8</v>
      </c>
      <c r="N134" t="str">
        <f t="shared" si="9"/>
        <v>sierpień</v>
      </c>
      <c r="O134">
        <f t="shared" si="10"/>
        <v>2010</v>
      </c>
    </row>
    <row r="135" spans="2:15">
      <c r="B135" s="4"/>
      <c r="K135" s="41">
        <v>40410</v>
      </c>
      <c r="L135" s="40">
        <v>12692</v>
      </c>
      <c r="M135">
        <f t="shared" si="8"/>
        <v>8</v>
      </c>
      <c r="N135" t="str">
        <f t="shared" si="9"/>
        <v>sierpień</v>
      </c>
      <c r="O135">
        <f t="shared" si="10"/>
        <v>2010</v>
      </c>
    </row>
    <row r="136" spans="2:15">
      <c r="B136" s="4"/>
      <c r="K136" s="41">
        <v>40409</v>
      </c>
      <c r="L136" s="40">
        <v>9739</v>
      </c>
      <c r="M136">
        <f t="shared" si="8"/>
        <v>8</v>
      </c>
      <c r="N136" t="str">
        <f t="shared" si="9"/>
        <v>sierpień</v>
      </c>
      <c r="O136">
        <f t="shared" si="10"/>
        <v>2010</v>
      </c>
    </row>
    <row r="137" spans="2:15">
      <c r="B137" s="4"/>
      <c r="K137" s="41">
        <v>40441</v>
      </c>
      <c r="L137" s="40">
        <v>5032</v>
      </c>
      <c r="M137">
        <f t="shared" si="8"/>
        <v>9</v>
      </c>
      <c r="N137" t="str">
        <f t="shared" si="9"/>
        <v>wrzesień</v>
      </c>
      <c r="O137">
        <f t="shared" si="10"/>
        <v>2010</v>
      </c>
    </row>
    <row r="138" spans="2:15">
      <c r="B138" s="4"/>
      <c r="K138" s="41">
        <v>40471</v>
      </c>
      <c r="L138" s="40">
        <v>7315</v>
      </c>
      <c r="M138">
        <f t="shared" si="8"/>
        <v>10</v>
      </c>
      <c r="N138" t="str">
        <f t="shared" si="9"/>
        <v>październik</v>
      </c>
      <c r="O138">
        <f t="shared" si="10"/>
        <v>2010</v>
      </c>
    </row>
    <row r="139" spans="2:15">
      <c r="B139" s="4"/>
      <c r="K139" s="41">
        <v>40470</v>
      </c>
      <c r="L139" s="40">
        <v>12040</v>
      </c>
      <c r="M139">
        <f t="shared" si="8"/>
        <v>10</v>
      </c>
      <c r="N139" t="str">
        <f t="shared" si="9"/>
        <v>październik</v>
      </c>
      <c r="O139">
        <f t="shared" si="10"/>
        <v>2010</v>
      </c>
    </row>
    <row r="140" spans="2:15">
      <c r="B140" s="4"/>
      <c r="K140" s="41">
        <v>40471</v>
      </c>
      <c r="L140" s="40">
        <v>12443</v>
      </c>
      <c r="M140">
        <f t="shared" si="8"/>
        <v>10</v>
      </c>
      <c r="N140" t="str">
        <f t="shared" si="9"/>
        <v>październik</v>
      </c>
      <c r="O140">
        <f t="shared" si="10"/>
        <v>2010</v>
      </c>
    </row>
    <row r="141" spans="2:15">
      <c r="B141" s="4"/>
      <c r="K141" s="41">
        <v>40471</v>
      </c>
      <c r="L141" s="40">
        <v>12427</v>
      </c>
      <c r="M141">
        <f t="shared" si="8"/>
        <v>10</v>
      </c>
      <c r="N141" t="str">
        <f t="shared" si="9"/>
        <v>październik</v>
      </c>
      <c r="O141">
        <f t="shared" si="10"/>
        <v>2010</v>
      </c>
    </row>
    <row r="142" spans="2:15">
      <c r="B142" s="4"/>
      <c r="K142" s="41">
        <v>40471</v>
      </c>
      <c r="L142" s="40">
        <v>12871</v>
      </c>
      <c r="M142">
        <f t="shared" si="8"/>
        <v>10</v>
      </c>
      <c r="N142" t="str">
        <f t="shared" si="9"/>
        <v>październik</v>
      </c>
      <c r="O142">
        <f t="shared" si="10"/>
        <v>2010</v>
      </c>
    </row>
    <row r="143" spans="2:15">
      <c r="B143" s="4"/>
      <c r="K143" s="41">
        <v>40470</v>
      </c>
      <c r="L143" s="40">
        <v>7170</v>
      </c>
      <c r="M143">
        <f t="shared" si="8"/>
        <v>10</v>
      </c>
      <c r="N143" t="str">
        <f t="shared" si="9"/>
        <v>październik</v>
      </c>
      <c r="O143">
        <f t="shared" si="10"/>
        <v>2010</v>
      </c>
    </row>
    <row r="144" spans="2:15">
      <c r="B144" s="4"/>
      <c r="K144" s="41">
        <v>40502</v>
      </c>
      <c r="L144" s="40">
        <v>11502</v>
      </c>
      <c r="M144">
        <f t="shared" si="8"/>
        <v>11</v>
      </c>
      <c r="N144" t="str">
        <f t="shared" si="9"/>
        <v>listopad</v>
      </c>
      <c r="O144">
        <f t="shared" si="10"/>
        <v>2010</v>
      </c>
    </row>
    <row r="145" spans="2:15">
      <c r="B145" s="4"/>
      <c r="K145" s="41">
        <v>40502</v>
      </c>
      <c r="L145" s="40">
        <v>10559</v>
      </c>
      <c r="M145">
        <f t="shared" si="8"/>
        <v>11</v>
      </c>
      <c r="N145" t="str">
        <f t="shared" si="9"/>
        <v>listopad</v>
      </c>
      <c r="O145">
        <f t="shared" si="10"/>
        <v>2010</v>
      </c>
    </row>
    <row r="146" spans="2:15">
      <c r="B146" s="4"/>
      <c r="K146" s="41">
        <v>40502</v>
      </c>
      <c r="L146" s="40">
        <v>6087</v>
      </c>
      <c r="M146">
        <f t="shared" si="8"/>
        <v>11</v>
      </c>
      <c r="N146" t="str">
        <f t="shared" si="9"/>
        <v>listopad</v>
      </c>
      <c r="O146">
        <f t="shared" si="10"/>
        <v>2010</v>
      </c>
    </row>
    <row r="147" spans="2:15">
      <c r="B147" s="4"/>
      <c r="K147" s="41">
        <v>40532</v>
      </c>
      <c r="L147" s="40">
        <v>10489</v>
      </c>
      <c r="M147">
        <f t="shared" si="8"/>
        <v>12</v>
      </c>
      <c r="N147" t="str">
        <f t="shared" si="9"/>
        <v>grudzień</v>
      </c>
      <c r="O147">
        <f t="shared" si="10"/>
        <v>2010</v>
      </c>
    </row>
    <row r="148" spans="2:15">
      <c r="B148" s="4"/>
      <c r="K148" s="41">
        <v>40532</v>
      </c>
      <c r="L148" s="40">
        <v>7807</v>
      </c>
      <c r="M148">
        <f t="shared" si="8"/>
        <v>12</v>
      </c>
      <c r="N148" t="str">
        <f t="shared" si="9"/>
        <v>grudzień</v>
      </c>
      <c r="O148">
        <f t="shared" si="10"/>
        <v>2010</v>
      </c>
    </row>
    <row r="149" spans="2:15">
      <c r="B149" s="4"/>
      <c r="K149" s="41">
        <v>40532</v>
      </c>
      <c r="L149" s="40">
        <v>10896</v>
      </c>
      <c r="M149">
        <f t="shared" si="8"/>
        <v>12</v>
      </c>
      <c r="N149" t="str">
        <f t="shared" si="9"/>
        <v>grudzień</v>
      </c>
      <c r="O149">
        <f t="shared" si="10"/>
        <v>2010</v>
      </c>
    </row>
    <row r="150" spans="2:15">
      <c r="B150" s="4"/>
      <c r="K150" s="41">
        <v>40531</v>
      </c>
      <c r="L150" s="40">
        <v>11932</v>
      </c>
      <c r="M150">
        <f t="shared" si="8"/>
        <v>12</v>
      </c>
      <c r="N150" t="str">
        <f t="shared" si="9"/>
        <v>grudzień</v>
      </c>
      <c r="O150">
        <f t="shared" si="10"/>
        <v>2010</v>
      </c>
    </row>
    <row r="151" spans="2:15">
      <c r="B151" s="4"/>
      <c r="K151" s="41">
        <v>40532</v>
      </c>
      <c r="L151" s="40">
        <v>5497</v>
      </c>
      <c r="M151">
        <f t="shared" si="8"/>
        <v>12</v>
      </c>
      <c r="N151" t="str">
        <f t="shared" si="9"/>
        <v>grudzień</v>
      </c>
      <c r="O151">
        <f t="shared" si="10"/>
        <v>2010</v>
      </c>
    </row>
    <row r="152" spans="2:15">
      <c r="B152" s="4"/>
      <c r="K152" s="41">
        <v>40532</v>
      </c>
      <c r="L152" s="40">
        <v>10707</v>
      </c>
      <c r="M152">
        <f t="shared" si="8"/>
        <v>12</v>
      </c>
      <c r="N152" t="str">
        <f t="shared" si="9"/>
        <v>grudzień</v>
      </c>
      <c r="O152">
        <f t="shared" si="10"/>
        <v>2010</v>
      </c>
    </row>
    <row r="153" spans="2:15">
      <c r="B153" s="4"/>
      <c r="K153" s="41">
        <v>40563</v>
      </c>
      <c r="L153" s="40">
        <v>5972</v>
      </c>
      <c r="M153">
        <f t="shared" si="8"/>
        <v>1</v>
      </c>
      <c r="N153" t="str">
        <f t="shared" si="9"/>
        <v>styczeń</v>
      </c>
      <c r="O153">
        <f t="shared" si="10"/>
        <v>2011</v>
      </c>
    </row>
    <row r="154" spans="2:15">
      <c r="B154" s="4"/>
      <c r="K154" s="41">
        <v>40563</v>
      </c>
      <c r="L154" s="40">
        <v>5787</v>
      </c>
      <c r="M154">
        <f t="shared" si="8"/>
        <v>1</v>
      </c>
      <c r="N154" t="str">
        <f t="shared" si="9"/>
        <v>styczeń</v>
      </c>
      <c r="O154">
        <f t="shared" si="10"/>
        <v>2011</v>
      </c>
    </row>
    <row r="155" spans="2:15">
      <c r="B155" s="4"/>
      <c r="K155" s="41">
        <v>40563</v>
      </c>
      <c r="L155" s="40">
        <v>8203</v>
      </c>
      <c r="M155">
        <f t="shared" si="8"/>
        <v>1</v>
      </c>
      <c r="N155" t="str">
        <f t="shared" si="9"/>
        <v>styczeń</v>
      </c>
      <c r="O155">
        <f t="shared" si="10"/>
        <v>2011</v>
      </c>
    </row>
    <row r="156" spans="2:15">
      <c r="B156" s="4"/>
      <c r="K156" s="41">
        <v>40562</v>
      </c>
      <c r="L156" s="40">
        <v>9090</v>
      </c>
      <c r="M156">
        <f t="shared" si="8"/>
        <v>1</v>
      </c>
      <c r="N156" t="str">
        <f t="shared" si="9"/>
        <v>styczeń</v>
      </c>
      <c r="O156">
        <f t="shared" si="10"/>
        <v>2011</v>
      </c>
    </row>
    <row r="157" spans="2:15">
      <c r="B157" s="4"/>
      <c r="K157" s="41">
        <v>40594</v>
      </c>
      <c r="L157" s="40">
        <v>10647</v>
      </c>
      <c r="M157">
        <f t="shared" si="8"/>
        <v>2</v>
      </c>
      <c r="N157" t="str">
        <f t="shared" si="9"/>
        <v>luty</v>
      </c>
      <c r="O157">
        <f t="shared" si="10"/>
        <v>2011</v>
      </c>
    </row>
    <row r="158" spans="2:15">
      <c r="B158" s="4"/>
      <c r="K158" s="41">
        <v>40594</v>
      </c>
      <c r="L158" s="40">
        <v>10471</v>
      </c>
      <c r="M158">
        <f t="shared" si="8"/>
        <v>2</v>
      </c>
      <c r="N158" t="str">
        <f t="shared" si="9"/>
        <v>luty</v>
      </c>
      <c r="O158">
        <f t="shared" si="10"/>
        <v>2011</v>
      </c>
    </row>
    <row r="159" spans="2:15">
      <c r="B159" s="4"/>
      <c r="K159" s="41">
        <v>40594</v>
      </c>
      <c r="L159" s="40">
        <v>9954</v>
      </c>
      <c r="M159">
        <f t="shared" si="8"/>
        <v>2</v>
      </c>
      <c r="N159" t="str">
        <f t="shared" si="9"/>
        <v>luty</v>
      </c>
      <c r="O159">
        <f t="shared" si="10"/>
        <v>2011</v>
      </c>
    </row>
    <row r="160" spans="2:15">
      <c r="B160" s="4"/>
      <c r="K160" s="41">
        <v>40622</v>
      </c>
      <c r="L160" s="40">
        <v>12188</v>
      </c>
      <c r="M160">
        <f t="shared" si="8"/>
        <v>3</v>
      </c>
      <c r="N160" t="str">
        <f t="shared" si="9"/>
        <v>marzec</v>
      </c>
      <c r="O160">
        <f t="shared" si="10"/>
        <v>2011</v>
      </c>
    </row>
    <row r="161" spans="2:15">
      <c r="B161" s="4"/>
      <c r="K161" s="41">
        <v>40622</v>
      </c>
      <c r="L161" s="40">
        <v>5603</v>
      </c>
      <c r="M161">
        <f t="shared" si="8"/>
        <v>3</v>
      </c>
      <c r="N161" t="str">
        <f t="shared" si="9"/>
        <v>marzec</v>
      </c>
      <c r="O161">
        <f t="shared" si="10"/>
        <v>2011</v>
      </c>
    </row>
    <row r="162" spans="2:15">
      <c r="B162" s="4"/>
      <c r="K162" s="41">
        <v>40622</v>
      </c>
      <c r="L162" s="40">
        <v>7238</v>
      </c>
      <c r="M162">
        <f t="shared" si="8"/>
        <v>3</v>
      </c>
      <c r="N162" t="str">
        <f t="shared" si="9"/>
        <v>marzec</v>
      </c>
      <c r="O162">
        <f t="shared" si="10"/>
        <v>2011</v>
      </c>
    </row>
    <row r="163" spans="2:15">
      <c r="B163" s="4"/>
      <c r="K163" s="41">
        <v>40621</v>
      </c>
      <c r="L163" s="40">
        <v>8886</v>
      </c>
      <c r="M163">
        <f t="shared" si="8"/>
        <v>3</v>
      </c>
      <c r="N163" t="str">
        <f t="shared" si="9"/>
        <v>marzec</v>
      </c>
      <c r="O163">
        <f t="shared" si="10"/>
        <v>2011</v>
      </c>
    </row>
    <row r="164" spans="2:15">
      <c r="B164" s="4"/>
      <c r="K164" s="41">
        <v>40653</v>
      </c>
      <c r="L164" s="40">
        <v>6674</v>
      </c>
      <c r="M164">
        <f t="shared" si="8"/>
        <v>4</v>
      </c>
      <c r="N164" t="str">
        <f t="shared" si="9"/>
        <v>kwiecień</v>
      </c>
      <c r="O164">
        <f t="shared" si="10"/>
        <v>2011</v>
      </c>
    </row>
    <row r="165" spans="2:15">
      <c r="B165" s="4"/>
      <c r="K165" s="41">
        <v>40653</v>
      </c>
      <c r="L165" s="40">
        <v>11276</v>
      </c>
      <c r="M165">
        <f t="shared" si="8"/>
        <v>4</v>
      </c>
      <c r="N165" t="str">
        <f t="shared" si="9"/>
        <v>kwiecień</v>
      </c>
      <c r="O165">
        <f t="shared" si="10"/>
        <v>2011</v>
      </c>
    </row>
    <row r="166" spans="2:15">
      <c r="B166" s="4"/>
      <c r="K166" s="41">
        <v>40652</v>
      </c>
      <c r="L166" s="40">
        <v>8864</v>
      </c>
      <c r="M166">
        <f t="shared" si="8"/>
        <v>4</v>
      </c>
      <c r="N166" t="str">
        <f t="shared" si="9"/>
        <v>kwiecień</v>
      </c>
      <c r="O166">
        <f t="shared" si="10"/>
        <v>2011</v>
      </c>
    </row>
    <row r="167" spans="2:15">
      <c r="B167" s="4"/>
      <c r="K167" s="41">
        <v>40683</v>
      </c>
      <c r="L167" s="40">
        <v>6605</v>
      </c>
      <c r="M167">
        <f t="shared" si="8"/>
        <v>5</v>
      </c>
      <c r="N167" t="str">
        <f t="shared" si="9"/>
        <v>maj</v>
      </c>
      <c r="O167">
        <f t="shared" si="10"/>
        <v>2011</v>
      </c>
    </row>
    <row r="168" spans="2:15">
      <c r="B168" s="4"/>
      <c r="K168" s="41">
        <v>40683</v>
      </c>
      <c r="L168" s="40">
        <v>10994</v>
      </c>
      <c r="M168">
        <f t="shared" si="8"/>
        <v>5</v>
      </c>
      <c r="N168" t="str">
        <f t="shared" si="9"/>
        <v>maj</v>
      </c>
      <c r="O168">
        <f t="shared" si="10"/>
        <v>2011</v>
      </c>
    </row>
    <row r="169" spans="2:15">
      <c r="B169" s="4"/>
      <c r="K169" s="41">
        <v>40683</v>
      </c>
      <c r="L169" s="40">
        <v>5102</v>
      </c>
      <c r="M169">
        <f t="shared" si="8"/>
        <v>5</v>
      </c>
      <c r="N169" t="str">
        <f t="shared" si="9"/>
        <v>maj</v>
      </c>
      <c r="O169">
        <f t="shared" si="10"/>
        <v>2011</v>
      </c>
    </row>
    <row r="170" spans="2:15">
      <c r="B170" s="4"/>
      <c r="K170" s="41">
        <v>40682</v>
      </c>
      <c r="L170" s="40">
        <v>5825</v>
      </c>
      <c r="M170">
        <f t="shared" si="8"/>
        <v>5</v>
      </c>
      <c r="N170" t="str">
        <f t="shared" si="9"/>
        <v>maj</v>
      </c>
      <c r="O170">
        <f t="shared" si="10"/>
        <v>2011</v>
      </c>
    </row>
    <row r="171" spans="2:15">
      <c r="B171" s="4"/>
      <c r="K171" s="41">
        <v>40682</v>
      </c>
      <c r="L171" s="40">
        <v>8491</v>
      </c>
      <c r="M171">
        <f t="shared" si="8"/>
        <v>5</v>
      </c>
      <c r="N171" t="str">
        <f t="shared" si="9"/>
        <v>maj</v>
      </c>
      <c r="O171">
        <f t="shared" si="10"/>
        <v>2011</v>
      </c>
    </row>
    <row r="172" spans="2:15">
      <c r="B172" s="4"/>
      <c r="K172" s="41">
        <v>40682</v>
      </c>
      <c r="L172" s="40">
        <v>12878</v>
      </c>
      <c r="M172">
        <f t="shared" si="8"/>
        <v>5</v>
      </c>
      <c r="N172" t="str">
        <f t="shared" si="9"/>
        <v>maj</v>
      </c>
      <c r="O172">
        <f t="shared" si="10"/>
        <v>2011</v>
      </c>
    </row>
    <row r="173" spans="2:15">
      <c r="B173" s="4"/>
      <c r="K173" s="41">
        <v>40682</v>
      </c>
      <c r="L173" s="40">
        <v>12187</v>
      </c>
      <c r="M173">
        <f t="shared" si="8"/>
        <v>5</v>
      </c>
      <c r="N173" t="str">
        <f t="shared" si="9"/>
        <v>maj</v>
      </c>
      <c r="O173">
        <f t="shared" si="10"/>
        <v>2011</v>
      </c>
    </row>
    <row r="174" spans="2:15">
      <c r="B174" s="4"/>
      <c r="K174" s="41">
        <v>40682</v>
      </c>
      <c r="L174" s="40">
        <v>6801</v>
      </c>
      <c r="M174">
        <f t="shared" si="8"/>
        <v>5</v>
      </c>
      <c r="N174" t="str">
        <f t="shared" si="9"/>
        <v>maj</v>
      </c>
      <c r="O174">
        <f t="shared" si="10"/>
        <v>2011</v>
      </c>
    </row>
    <row r="175" spans="2:15">
      <c r="B175" s="4"/>
      <c r="K175" s="41">
        <v>40682</v>
      </c>
      <c r="L175" s="40">
        <v>12419</v>
      </c>
      <c r="M175">
        <f t="shared" si="8"/>
        <v>5</v>
      </c>
      <c r="N175" t="str">
        <f t="shared" si="9"/>
        <v>maj</v>
      </c>
      <c r="O175">
        <f t="shared" si="10"/>
        <v>2011</v>
      </c>
    </row>
    <row r="176" spans="2:15">
      <c r="B176" s="4"/>
      <c r="K176" s="41">
        <v>40682</v>
      </c>
      <c r="L176" s="40">
        <v>6959</v>
      </c>
      <c r="M176">
        <f t="shared" si="8"/>
        <v>5</v>
      </c>
      <c r="N176" t="str">
        <f t="shared" si="9"/>
        <v>maj</v>
      </c>
      <c r="O176">
        <f t="shared" si="10"/>
        <v>2011</v>
      </c>
    </row>
    <row r="177" spans="2:15">
      <c r="B177" s="4"/>
      <c r="K177" s="41">
        <v>40682</v>
      </c>
      <c r="L177" s="40">
        <v>10499</v>
      </c>
      <c r="M177">
        <f t="shared" si="8"/>
        <v>5</v>
      </c>
      <c r="N177" t="str">
        <f t="shared" si="9"/>
        <v>maj</v>
      </c>
      <c r="O177">
        <f t="shared" si="10"/>
        <v>2011</v>
      </c>
    </row>
    <row r="178" spans="2:15">
      <c r="B178" s="4"/>
      <c r="K178" s="41">
        <v>40714</v>
      </c>
      <c r="L178" s="40">
        <v>6983</v>
      </c>
      <c r="M178">
        <f t="shared" si="8"/>
        <v>6</v>
      </c>
      <c r="N178" t="str">
        <f t="shared" si="9"/>
        <v>czerwiec</v>
      </c>
      <c r="O178">
        <f t="shared" si="10"/>
        <v>2011</v>
      </c>
    </row>
    <row r="179" spans="2:15">
      <c r="B179" s="4"/>
      <c r="K179" s="41">
        <v>40714</v>
      </c>
      <c r="L179" s="40">
        <v>12451</v>
      </c>
      <c r="M179">
        <f t="shared" si="8"/>
        <v>6</v>
      </c>
      <c r="N179" t="str">
        <f t="shared" si="9"/>
        <v>czerwiec</v>
      </c>
      <c r="O179">
        <f t="shared" si="10"/>
        <v>2011</v>
      </c>
    </row>
    <row r="180" spans="2:15">
      <c r="B180" s="4"/>
      <c r="K180" s="41">
        <v>40713</v>
      </c>
      <c r="L180" s="40">
        <v>5346</v>
      </c>
      <c r="M180">
        <f t="shared" si="8"/>
        <v>6</v>
      </c>
      <c r="N180" t="str">
        <f t="shared" si="9"/>
        <v>czerwiec</v>
      </c>
      <c r="O180">
        <f t="shared" si="10"/>
        <v>2011</v>
      </c>
    </row>
    <row r="181" spans="2:15">
      <c r="B181" s="4"/>
      <c r="K181" s="41">
        <v>40744</v>
      </c>
      <c r="L181" s="40">
        <v>9329</v>
      </c>
      <c r="M181">
        <f t="shared" si="8"/>
        <v>7</v>
      </c>
      <c r="N181" t="str">
        <f t="shared" si="9"/>
        <v>lipiec</v>
      </c>
      <c r="O181">
        <f t="shared" si="10"/>
        <v>2011</v>
      </c>
    </row>
    <row r="182" spans="2:15">
      <c r="B182" s="4"/>
      <c r="K182" s="41">
        <v>40744</v>
      </c>
      <c r="L182" s="40">
        <v>8789</v>
      </c>
      <c r="M182">
        <f t="shared" si="8"/>
        <v>7</v>
      </c>
      <c r="N182" t="str">
        <f t="shared" si="9"/>
        <v>lipiec</v>
      </c>
      <c r="O182">
        <f t="shared" si="10"/>
        <v>2011</v>
      </c>
    </row>
    <row r="183" spans="2:15">
      <c r="B183" s="4"/>
      <c r="K183" s="41">
        <v>40775</v>
      </c>
      <c r="L183" s="40">
        <v>10807</v>
      </c>
      <c r="M183">
        <f t="shared" si="8"/>
        <v>8</v>
      </c>
      <c r="N183" t="str">
        <f t="shared" si="9"/>
        <v>sierpień</v>
      </c>
      <c r="O183">
        <f t="shared" si="10"/>
        <v>2011</v>
      </c>
    </row>
    <row r="184" spans="2:15">
      <c r="B184" s="4"/>
      <c r="K184" s="41">
        <v>40775</v>
      </c>
      <c r="L184" s="40">
        <v>11395</v>
      </c>
      <c r="M184">
        <f t="shared" si="8"/>
        <v>8</v>
      </c>
      <c r="N184" t="str">
        <f t="shared" si="9"/>
        <v>sierpień</v>
      </c>
      <c r="O184">
        <f t="shared" si="10"/>
        <v>2011</v>
      </c>
    </row>
    <row r="185" spans="2:15">
      <c r="B185" s="4"/>
      <c r="K185" s="41">
        <v>40775</v>
      </c>
      <c r="L185" s="40">
        <v>5580</v>
      </c>
      <c r="M185">
        <f t="shared" si="8"/>
        <v>8</v>
      </c>
      <c r="N185" t="str">
        <f t="shared" si="9"/>
        <v>sierpień</v>
      </c>
      <c r="O185">
        <f t="shared" si="10"/>
        <v>2011</v>
      </c>
    </row>
    <row r="186" spans="2:15">
      <c r="B186" s="4"/>
      <c r="K186" s="41">
        <v>40774</v>
      </c>
      <c r="L186" s="40">
        <v>6130</v>
      </c>
      <c r="M186">
        <f t="shared" si="8"/>
        <v>8</v>
      </c>
      <c r="N186" t="str">
        <f t="shared" si="9"/>
        <v>sierpień</v>
      </c>
      <c r="O186">
        <f t="shared" si="10"/>
        <v>2011</v>
      </c>
    </row>
    <row r="187" spans="2:15">
      <c r="B187" s="4"/>
      <c r="K187" s="41">
        <v>40806</v>
      </c>
      <c r="L187" s="40">
        <v>7812</v>
      </c>
      <c r="M187">
        <f t="shared" si="8"/>
        <v>9</v>
      </c>
      <c r="N187" t="str">
        <f t="shared" si="9"/>
        <v>wrzesień</v>
      </c>
      <c r="O187">
        <f t="shared" si="10"/>
        <v>2011</v>
      </c>
    </row>
    <row r="188" spans="2:15">
      <c r="B188" s="4"/>
      <c r="K188" s="41">
        <v>40836</v>
      </c>
      <c r="L188" s="40">
        <v>5788</v>
      </c>
      <c r="M188">
        <f t="shared" si="8"/>
        <v>10</v>
      </c>
      <c r="N188" t="str">
        <f t="shared" si="9"/>
        <v>październik</v>
      </c>
      <c r="O188">
        <f t="shared" si="10"/>
        <v>2011</v>
      </c>
    </row>
    <row r="189" spans="2:15">
      <c r="B189" s="4"/>
      <c r="K189" s="41">
        <v>40835</v>
      </c>
      <c r="L189" s="40">
        <v>7444</v>
      </c>
      <c r="M189">
        <f t="shared" si="8"/>
        <v>10</v>
      </c>
      <c r="N189" t="str">
        <f t="shared" si="9"/>
        <v>październik</v>
      </c>
      <c r="O189">
        <f t="shared" si="10"/>
        <v>2011</v>
      </c>
    </row>
    <row r="190" spans="2:15">
      <c r="B190" s="4"/>
      <c r="K190" s="41">
        <v>40836</v>
      </c>
      <c r="L190" s="40">
        <v>5395</v>
      </c>
      <c r="M190">
        <f t="shared" si="8"/>
        <v>10</v>
      </c>
      <c r="N190" t="str">
        <f t="shared" si="9"/>
        <v>październik</v>
      </c>
      <c r="O190">
        <f t="shared" si="10"/>
        <v>2011</v>
      </c>
    </row>
    <row r="191" spans="2:15">
      <c r="B191" s="4"/>
      <c r="K191" s="41">
        <v>40836</v>
      </c>
      <c r="L191" s="40">
        <v>6911</v>
      </c>
      <c r="M191">
        <f t="shared" si="8"/>
        <v>10</v>
      </c>
      <c r="N191" t="str">
        <f t="shared" si="9"/>
        <v>październik</v>
      </c>
      <c r="O191">
        <f t="shared" si="10"/>
        <v>2011</v>
      </c>
    </row>
    <row r="192" spans="2:15">
      <c r="B192" s="4"/>
      <c r="K192" s="41">
        <v>40836</v>
      </c>
      <c r="L192" s="40">
        <v>10146</v>
      </c>
      <c r="M192">
        <f t="shared" si="8"/>
        <v>10</v>
      </c>
      <c r="N192" t="str">
        <f t="shared" si="9"/>
        <v>październik</v>
      </c>
      <c r="O192">
        <f t="shared" si="10"/>
        <v>2011</v>
      </c>
    </row>
    <row r="193" spans="2:15">
      <c r="B193" s="4"/>
      <c r="K193" s="41">
        <v>40835</v>
      </c>
      <c r="L193" s="40">
        <v>12130</v>
      </c>
      <c r="M193">
        <f t="shared" si="8"/>
        <v>10</v>
      </c>
      <c r="N193" t="str">
        <f t="shared" si="9"/>
        <v>październik</v>
      </c>
      <c r="O193">
        <f t="shared" si="10"/>
        <v>2011</v>
      </c>
    </row>
    <row r="194" spans="2:15">
      <c r="B194" s="4"/>
      <c r="K194" s="41">
        <v>40867</v>
      </c>
      <c r="L194" s="40">
        <v>9977</v>
      </c>
      <c r="M194">
        <f t="shared" si="8"/>
        <v>11</v>
      </c>
      <c r="N194" t="str">
        <f t="shared" si="9"/>
        <v>listopad</v>
      </c>
      <c r="O194">
        <f t="shared" si="10"/>
        <v>2011</v>
      </c>
    </row>
    <row r="195" spans="2:15">
      <c r="B195" s="4"/>
      <c r="K195" s="41">
        <v>40867</v>
      </c>
      <c r="L195" s="40">
        <v>8066</v>
      </c>
      <c r="M195">
        <f t="shared" si="8"/>
        <v>11</v>
      </c>
      <c r="N195" t="str">
        <f t="shared" si="9"/>
        <v>listopad</v>
      </c>
      <c r="O195">
        <f t="shared" si="10"/>
        <v>2011</v>
      </c>
    </row>
    <row r="196" spans="2:15">
      <c r="B196" s="4"/>
      <c r="K196" s="41">
        <v>40867</v>
      </c>
      <c r="L196" s="40">
        <v>9391</v>
      </c>
      <c r="M196">
        <f t="shared" ref="M196:M259" si="11">MONTH(K196)</f>
        <v>11</v>
      </c>
      <c r="N196" t="str">
        <f t="shared" ref="N196:N259" si="12">TEXT(K196,"mmmm")</f>
        <v>listopad</v>
      </c>
      <c r="O196">
        <f t="shared" ref="O196:O259" si="13">YEAR(K196)</f>
        <v>2011</v>
      </c>
    </row>
    <row r="197" spans="2:15">
      <c r="B197" s="4"/>
      <c r="K197" s="41">
        <v>40897</v>
      </c>
      <c r="L197" s="40">
        <v>9361</v>
      </c>
      <c r="M197">
        <f t="shared" si="11"/>
        <v>12</v>
      </c>
      <c r="N197" t="str">
        <f t="shared" si="12"/>
        <v>grudzień</v>
      </c>
      <c r="O197">
        <f t="shared" si="13"/>
        <v>2011</v>
      </c>
    </row>
    <row r="198" spans="2:15">
      <c r="B198" s="4"/>
      <c r="K198" s="41">
        <v>40897</v>
      </c>
      <c r="L198" s="40">
        <v>10777</v>
      </c>
      <c r="M198">
        <f t="shared" si="11"/>
        <v>12</v>
      </c>
      <c r="N198" t="str">
        <f t="shared" si="12"/>
        <v>grudzień</v>
      </c>
      <c r="O198">
        <f t="shared" si="13"/>
        <v>2011</v>
      </c>
    </row>
    <row r="199" spans="2:15">
      <c r="B199" s="4"/>
      <c r="K199" s="41">
        <v>40897</v>
      </c>
      <c r="L199" s="40">
        <v>12830</v>
      </c>
      <c r="M199">
        <f t="shared" si="11"/>
        <v>12</v>
      </c>
      <c r="N199" t="str">
        <f t="shared" si="12"/>
        <v>grudzień</v>
      </c>
      <c r="O199">
        <f t="shared" si="13"/>
        <v>2011</v>
      </c>
    </row>
    <row r="200" spans="2:15">
      <c r="B200" s="4"/>
      <c r="K200" s="41">
        <v>40896</v>
      </c>
      <c r="L200" s="40">
        <v>7731</v>
      </c>
      <c r="M200">
        <f t="shared" si="11"/>
        <v>12</v>
      </c>
      <c r="N200" t="str">
        <f t="shared" si="12"/>
        <v>grudzień</v>
      </c>
      <c r="O200">
        <f t="shared" si="13"/>
        <v>2011</v>
      </c>
    </row>
    <row r="201" spans="2:15">
      <c r="B201" s="4"/>
      <c r="K201" s="41">
        <v>40897</v>
      </c>
      <c r="L201" s="40">
        <v>5717</v>
      </c>
      <c r="M201">
        <f t="shared" si="11"/>
        <v>12</v>
      </c>
      <c r="N201" t="str">
        <f t="shared" si="12"/>
        <v>grudzień</v>
      </c>
      <c r="O201">
        <f t="shared" si="13"/>
        <v>2011</v>
      </c>
    </row>
    <row r="202" spans="2:15">
      <c r="B202" s="4"/>
      <c r="K202" s="41">
        <v>40897</v>
      </c>
      <c r="L202" s="40">
        <v>11385</v>
      </c>
      <c r="M202">
        <f t="shared" si="11"/>
        <v>12</v>
      </c>
      <c r="N202" t="str">
        <f t="shared" si="12"/>
        <v>grudzień</v>
      </c>
      <c r="O202">
        <f t="shared" si="13"/>
        <v>2011</v>
      </c>
    </row>
    <row r="203" spans="2:15">
      <c r="B203" s="4"/>
      <c r="K203" s="41">
        <v>40928</v>
      </c>
      <c r="L203" s="40">
        <v>8133</v>
      </c>
      <c r="M203">
        <f t="shared" si="11"/>
        <v>1</v>
      </c>
      <c r="N203" t="str">
        <f t="shared" si="12"/>
        <v>styczeń</v>
      </c>
      <c r="O203">
        <f t="shared" si="13"/>
        <v>2012</v>
      </c>
    </row>
    <row r="204" spans="2:15">
      <c r="B204" s="4"/>
      <c r="K204" s="41">
        <v>40928</v>
      </c>
      <c r="L204" s="40">
        <v>12879</v>
      </c>
      <c r="M204">
        <f t="shared" si="11"/>
        <v>1</v>
      </c>
      <c r="N204" t="str">
        <f t="shared" si="12"/>
        <v>styczeń</v>
      </c>
      <c r="O204">
        <f t="shared" si="13"/>
        <v>2012</v>
      </c>
    </row>
    <row r="205" spans="2:15">
      <c r="B205" s="4"/>
      <c r="K205" s="41">
        <v>40928</v>
      </c>
      <c r="L205" s="40">
        <v>9765</v>
      </c>
      <c r="M205">
        <f t="shared" si="11"/>
        <v>1</v>
      </c>
      <c r="N205" t="str">
        <f t="shared" si="12"/>
        <v>styczeń</v>
      </c>
      <c r="O205">
        <f t="shared" si="13"/>
        <v>2012</v>
      </c>
    </row>
    <row r="206" spans="2:15">
      <c r="B206" s="4"/>
      <c r="K206" s="41">
        <v>40927</v>
      </c>
      <c r="L206" s="40">
        <v>6507</v>
      </c>
      <c r="M206">
        <f t="shared" si="11"/>
        <v>1</v>
      </c>
      <c r="N206" t="str">
        <f t="shared" si="12"/>
        <v>styczeń</v>
      </c>
      <c r="O206">
        <f t="shared" si="13"/>
        <v>2012</v>
      </c>
    </row>
    <row r="207" spans="2:15">
      <c r="B207" s="4"/>
      <c r="K207" s="41">
        <v>40959</v>
      </c>
      <c r="L207" s="40">
        <v>12176</v>
      </c>
      <c r="M207">
        <f t="shared" si="11"/>
        <v>2</v>
      </c>
      <c r="N207" t="str">
        <f t="shared" si="12"/>
        <v>luty</v>
      </c>
      <c r="O207">
        <f t="shared" si="13"/>
        <v>2012</v>
      </c>
    </row>
    <row r="208" spans="2:15">
      <c r="B208" s="4"/>
      <c r="K208" s="41">
        <v>40959</v>
      </c>
      <c r="L208" s="40">
        <v>9391</v>
      </c>
      <c r="M208">
        <f t="shared" si="11"/>
        <v>2</v>
      </c>
      <c r="N208" t="str">
        <f t="shared" si="12"/>
        <v>luty</v>
      </c>
      <c r="O208">
        <f t="shared" si="13"/>
        <v>2012</v>
      </c>
    </row>
    <row r="209" spans="2:15">
      <c r="B209" s="4"/>
      <c r="K209" s="41">
        <v>40959</v>
      </c>
      <c r="L209" s="40">
        <v>10144</v>
      </c>
      <c r="M209">
        <f t="shared" si="11"/>
        <v>2</v>
      </c>
      <c r="N209" t="str">
        <f t="shared" si="12"/>
        <v>luty</v>
      </c>
      <c r="O209">
        <f t="shared" si="13"/>
        <v>2012</v>
      </c>
    </row>
    <row r="210" spans="2:15">
      <c r="B210" s="4"/>
      <c r="K210" s="41">
        <v>40988</v>
      </c>
      <c r="L210" s="40">
        <v>7978</v>
      </c>
      <c r="M210">
        <f t="shared" si="11"/>
        <v>3</v>
      </c>
      <c r="N210" t="str">
        <f t="shared" si="12"/>
        <v>marzec</v>
      </c>
      <c r="O210">
        <f t="shared" si="13"/>
        <v>2012</v>
      </c>
    </row>
    <row r="211" spans="2:15">
      <c r="B211" s="4"/>
      <c r="K211" s="41">
        <v>40988</v>
      </c>
      <c r="L211" s="40">
        <v>6128</v>
      </c>
      <c r="M211">
        <f t="shared" si="11"/>
        <v>3</v>
      </c>
      <c r="N211" t="str">
        <f t="shared" si="12"/>
        <v>marzec</v>
      </c>
      <c r="O211">
        <f t="shared" si="13"/>
        <v>2012</v>
      </c>
    </row>
    <row r="212" spans="2:15">
      <c r="B212" s="4"/>
      <c r="K212" s="41">
        <v>40988</v>
      </c>
      <c r="L212" s="40">
        <v>8720</v>
      </c>
      <c r="M212">
        <f t="shared" si="11"/>
        <v>3</v>
      </c>
      <c r="N212" t="str">
        <f t="shared" si="12"/>
        <v>marzec</v>
      </c>
      <c r="O212">
        <f t="shared" si="13"/>
        <v>2012</v>
      </c>
    </row>
    <row r="213" spans="2:15">
      <c r="B213" s="4"/>
      <c r="K213" s="41">
        <v>40987</v>
      </c>
      <c r="L213" s="40">
        <v>5833</v>
      </c>
      <c r="M213">
        <f t="shared" si="11"/>
        <v>3</v>
      </c>
      <c r="N213" t="str">
        <f t="shared" si="12"/>
        <v>marzec</v>
      </c>
      <c r="O213">
        <f t="shared" si="13"/>
        <v>2012</v>
      </c>
    </row>
    <row r="214" spans="2:15">
      <c r="B214" s="4"/>
      <c r="K214" s="41">
        <v>41019</v>
      </c>
      <c r="L214" s="40">
        <v>10764</v>
      </c>
      <c r="M214">
        <f t="shared" si="11"/>
        <v>4</v>
      </c>
      <c r="N214" t="str">
        <f t="shared" si="12"/>
        <v>kwiecień</v>
      </c>
      <c r="O214">
        <f t="shared" si="13"/>
        <v>2012</v>
      </c>
    </row>
    <row r="215" spans="2:15">
      <c r="B215" s="4"/>
      <c r="K215" s="41">
        <v>41019</v>
      </c>
      <c r="L215" s="40">
        <v>8933</v>
      </c>
      <c r="M215">
        <f t="shared" si="11"/>
        <v>4</v>
      </c>
      <c r="N215" t="str">
        <f t="shared" si="12"/>
        <v>kwiecień</v>
      </c>
      <c r="O215">
        <f t="shared" si="13"/>
        <v>2012</v>
      </c>
    </row>
    <row r="216" spans="2:15">
      <c r="B216" s="4"/>
      <c r="K216" s="41">
        <v>41018</v>
      </c>
      <c r="L216" s="40">
        <v>7569</v>
      </c>
      <c r="M216">
        <f t="shared" si="11"/>
        <v>4</v>
      </c>
      <c r="N216" t="str">
        <f t="shared" si="12"/>
        <v>kwiecień</v>
      </c>
      <c r="O216">
        <f t="shared" si="13"/>
        <v>2012</v>
      </c>
    </row>
    <row r="217" spans="2:15">
      <c r="B217" s="4"/>
      <c r="K217" s="41">
        <v>41049</v>
      </c>
      <c r="L217" s="40">
        <v>9090</v>
      </c>
      <c r="M217">
        <f t="shared" si="11"/>
        <v>5</v>
      </c>
      <c r="N217" t="str">
        <f t="shared" si="12"/>
        <v>maj</v>
      </c>
      <c r="O217">
        <f t="shared" si="13"/>
        <v>2012</v>
      </c>
    </row>
    <row r="218" spans="2:15">
      <c r="B218" s="4"/>
      <c r="K218" s="41">
        <v>41049</v>
      </c>
      <c r="L218" s="40">
        <v>5274</v>
      </c>
      <c r="M218">
        <f t="shared" si="11"/>
        <v>5</v>
      </c>
      <c r="N218" t="str">
        <f t="shared" si="12"/>
        <v>maj</v>
      </c>
      <c r="O218">
        <f t="shared" si="13"/>
        <v>2012</v>
      </c>
    </row>
    <row r="219" spans="2:15">
      <c r="B219" s="4"/>
      <c r="K219" s="41">
        <v>41049</v>
      </c>
      <c r="L219" s="40">
        <v>9259</v>
      </c>
      <c r="M219">
        <f t="shared" si="11"/>
        <v>5</v>
      </c>
      <c r="N219" t="str">
        <f t="shared" si="12"/>
        <v>maj</v>
      </c>
      <c r="O219">
        <f t="shared" si="13"/>
        <v>2012</v>
      </c>
    </row>
    <row r="220" spans="2:15">
      <c r="B220" s="4"/>
      <c r="K220" s="41">
        <v>41048</v>
      </c>
      <c r="L220" s="40">
        <v>9100</v>
      </c>
      <c r="M220">
        <f t="shared" si="11"/>
        <v>5</v>
      </c>
      <c r="N220" t="str">
        <f t="shared" si="12"/>
        <v>maj</v>
      </c>
      <c r="O220">
        <f t="shared" si="13"/>
        <v>2012</v>
      </c>
    </row>
    <row r="221" spans="2:15">
      <c r="B221" s="4"/>
      <c r="K221" s="41">
        <v>41048</v>
      </c>
      <c r="L221" s="40">
        <v>6589</v>
      </c>
      <c r="M221">
        <f t="shared" si="11"/>
        <v>5</v>
      </c>
      <c r="N221" t="str">
        <f t="shared" si="12"/>
        <v>maj</v>
      </c>
      <c r="O221">
        <f t="shared" si="13"/>
        <v>2012</v>
      </c>
    </row>
    <row r="222" spans="2:15">
      <c r="B222" s="4"/>
      <c r="K222" s="41">
        <v>41048</v>
      </c>
      <c r="L222" s="40">
        <v>5819</v>
      </c>
      <c r="M222">
        <f t="shared" si="11"/>
        <v>5</v>
      </c>
      <c r="N222" t="str">
        <f t="shared" si="12"/>
        <v>maj</v>
      </c>
      <c r="O222">
        <f t="shared" si="13"/>
        <v>2012</v>
      </c>
    </row>
    <row r="223" spans="2:15">
      <c r="B223" s="4"/>
      <c r="K223" s="41">
        <v>41048</v>
      </c>
      <c r="L223" s="40">
        <v>11090</v>
      </c>
      <c r="M223">
        <f t="shared" si="11"/>
        <v>5</v>
      </c>
      <c r="N223" t="str">
        <f t="shared" si="12"/>
        <v>maj</v>
      </c>
      <c r="O223">
        <f t="shared" si="13"/>
        <v>2012</v>
      </c>
    </row>
    <row r="224" spans="2:15">
      <c r="B224" s="4"/>
      <c r="K224" s="41">
        <v>41048</v>
      </c>
      <c r="L224" s="40">
        <v>11189</v>
      </c>
      <c r="M224">
        <f t="shared" si="11"/>
        <v>5</v>
      </c>
      <c r="N224" t="str">
        <f t="shared" si="12"/>
        <v>maj</v>
      </c>
      <c r="O224">
        <f t="shared" si="13"/>
        <v>2012</v>
      </c>
    </row>
    <row r="225" spans="2:15">
      <c r="B225" s="4"/>
      <c r="K225" s="41">
        <v>41048</v>
      </c>
      <c r="L225" s="40">
        <v>6381</v>
      </c>
      <c r="M225">
        <f t="shared" si="11"/>
        <v>5</v>
      </c>
      <c r="N225" t="str">
        <f t="shared" si="12"/>
        <v>maj</v>
      </c>
      <c r="O225">
        <f t="shared" si="13"/>
        <v>2012</v>
      </c>
    </row>
    <row r="226" spans="2:15">
      <c r="B226" s="4"/>
      <c r="K226" s="41">
        <v>41048</v>
      </c>
      <c r="L226" s="40">
        <v>5912</v>
      </c>
      <c r="M226">
        <f t="shared" si="11"/>
        <v>5</v>
      </c>
      <c r="N226" t="str">
        <f t="shared" si="12"/>
        <v>maj</v>
      </c>
      <c r="O226">
        <f t="shared" si="13"/>
        <v>2012</v>
      </c>
    </row>
    <row r="227" spans="2:15">
      <c r="B227" s="4"/>
      <c r="K227" s="41">
        <v>41048</v>
      </c>
      <c r="L227" s="40">
        <v>7001</v>
      </c>
      <c r="M227">
        <f t="shared" si="11"/>
        <v>5</v>
      </c>
      <c r="N227" t="str">
        <f t="shared" si="12"/>
        <v>maj</v>
      </c>
      <c r="O227">
        <f t="shared" si="13"/>
        <v>2012</v>
      </c>
    </row>
    <row r="228" spans="2:15">
      <c r="B228" s="4"/>
      <c r="K228" s="41">
        <v>41080</v>
      </c>
      <c r="L228" s="40">
        <v>11446</v>
      </c>
      <c r="M228">
        <f t="shared" si="11"/>
        <v>6</v>
      </c>
      <c r="N228" t="str">
        <f t="shared" si="12"/>
        <v>czerwiec</v>
      </c>
      <c r="O228">
        <f t="shared" si="13"/>
        <v>2012</v>
      </c>
    </row>
    <row r="229" spans="2:15">
      <c r="B229" s="4"/>
      <c r="K229" s="41">
        <v>41080</v>
      </c>
      <c r="L229" s="40">
        <v>12770</v>
      </c>
      <c r="M229">
        <f t="shared" si="11"/>
        <v>6</v>
      </c>
      <c r="N229" t="str">
        <f t="shared" si="12"/>
        <v>czerwiec</v>
      </c>
      <c r="O229">
        <f t="shared" si="13"/>
        <v>2012</v>
      </c>
    </row>
    <row r="230" spans="2:15">
      <c r="B230" s="4"/>
      <c r="K230" s="41">
        <v>41079</v>
      </c>
      <c r="L230" s="40">
        <v>9912</v>
      </c>
      <c r="M230">
        <f t="shared" si="11"/>
        <v>6</v>
      </c>
      <c r="N230" t="str">
        <f t="shared" si="12"/>
        <v>czerwiec</v>
      </c>
      <c r="O230">
        <f t="shared" si="13"/>
        <v>2012</v>
      </c>
    </row>
    <row r="231" spans="2:15">
      <c r="B231" s="4"/>
      <c r="K231" s="41">
        <v>41110</v>
      </c>
      <c r="L231" s="40">
        <v>9718</v>
      </c>
      <c r="M231">
        <f t="shared" si="11"/>
        <v>7</v>
      </c>
      <c r="N231" t="str">
        <f t="shared" si="12"/>
        <v>lipiec</v>
      </c>
      <c r="O231">
        <f t="shared" si="13"/>
        <v>2012</v>
      </c>
    </row>
    <row r="232" spans="2:15">
      <c r="B232" s="4"/>
      <c r="K232" s="41">
        <v>41110</v>
      </c>
      <c r="L232" s="40">
        <v>7070</v>
      </c>
      <c r="M232">
        <f t="shared" si="11"/>
        <v>7</v>
      </c>
      <c r="N232" t="str">
        <f t="shared" si="12"/>
        <v>lipiec</v>
      </c>
      <c r="O232">
        <f t="shared" si="13"/>
        <v>2012</v>
      </c>
    </row>
    <row r="233" spans="2:15">
      <c r="B233" s="4"/>
      <c r="K233" s="41">
        <v>41141</v>
      </c>
      <c r="L233" s="40">
        <v>9407</v>
      </c>
      <c r="M233">
        <f t="shared" si="11"/>
        <v>8</v>
      </c>
      <c r="N233" t="str">
        <f t="shared" si="12"/>
        <v>sierpień</v>
      </c>
      <c r="O233">
        <f t="shared" si="13"/>
        <v>2012</v>
      </c>
    </row>
    <row r="234" spans="2:15">
      <c r="B234" s="4"/>
      <c r="K234" s="41">
        <v>41141</v>
      </c>
      <c r="L234" s="40">
        <v>5347</v>
      </c>
      <c r="M234">
        <f t="shared" si="11"/>
        <v>8</v>
      </c>
      <c r="N234" t="str">
        <f t="shared" si="12"/>
        <v>sierpień</v>
      </c>
      <c r="O234">
        <f t="shared" si="13"/>
        <v>2012</v>
      </c>
    </row>
    <row r="235" spans="2:15">
      <c r="B235" s="4"/>
      <c r="K235" s="41">
        <v>41141</v>
      </c>
      <c r="L235" s="40">
        <v>6091</v>
      </c>
      <c r="M235">
        <f t="shared" si="11"/>
        <v>8</v>
      </c>
      <c r="N235" t="str">
        <f t="shared" si="12"/>
        <v>sierpień</v>
      </c>
      <c r="O235">
        <f t="shared" si="13"/>
        <v>2012</v>
      </c>
    </row>
    <row r="236" spans="2:15">
      <c r="B236" s="4"/>
      <c r="K236" s="41">
        <v>41140</v>
      </c>
      <c r="L236" s="40">
        <v>11546</v>
      </c>
      <c r="M236">
        <f t="shared" si="11"/>
        <v>8</v>
      </c>
      <c r="N236" t="str">
        <f t="shared" si="12"/>
        <v>sierpień</v>
      </c>
      <c r="O236">
        <f t="shared" si="13"/>
        <v>2012</v>
      </c>
    </row>
    <row r="237" spans="2:15">
      <c r="B237" s="4"/>
      <c r="K237" s="41">
        <v>41172</v>
      </c>
      <c r="L237" s="40">
        <v>8265</v>
      </c>
      <c r="M237">
        <f t="shared" si="11"/>
        <v>9</v>
      </c>
      <c r="N237" t="str">
        <f t="shared" si="12"/>
        <v>wrzesień</v>
      </c>
      <c r="O237">
        <f t="shared" si="13"/>
        <v>2012</v>
      </c>
    </row>
    <row r="238" spans="2:15">
      <c r="B238" s="4"/>
      <c r="K238" s="41">
        <v>41202</v>
      </c>
      <c r="L238" s="40">
        <v>12857</v>
      </c>
      <c r="M238">
        <f t="shared" si="11"/>
        <v>10</v>
      </c>
      <c r="N238" t="str">
        <f t="shared" si="12"/>
        <v>październik</v>
      </c>
      <c r="O238">
        <f t="shared" si="13"/>
        <v>2012</v>
      </c>
    </row>
    <row r="239" spans="2:15">
      <c r="B239" s="4"/>
      <c r="K239" s="41">
        <v>41201</v>
      </c>
      <c r="L239" s="40">
        <v>10278</v>
      </c>
      <c r="M239">
        <f t="shared" si="11"/>
        <v>10</v>
      </c>
      <c r="N239" t="str">
        <f t="shared" si="12"/>
        <v>październik</v>
      </c>
      <c r="O239">
        <f t="shared" si="13"/>
        <v>2012</v>
      </c>
    </row>
    <row r="240" spans="2:15">
      <c r="B240" s="4"/>
      <c r="K240" s="41">
        <v>41202</v>
      </c>
      <c r="L240" s="40">
        <v>10970</v>
      </c>
      <c r="M240">
        <f t="shared" si="11"/>
        <v>10</v>
      </c>
      <c r="N240" t="str">
        <f t="shared" si="12"/>
        <v>październik</v>
      </c>
      <c r="O240">
        <f t="shared" si="13"/>
        <v>2012</v>
      </c>
    </row>
    <row r="241" spans="2:15">
      <c r="B241" s="4"/>
      <c r="K241" s="41">
        <v>41202</v>
      </c>
      <c r="L241" s="40">
        <v>9903</v>
      </c>
      <c r="M241">
        <f t="shared" si="11"/>
        <v>10</v>
      </c>
      <c r="N241" t="str">
        <f t="shared" si="12"/>
        <v>październik</v>
      </c>
      <c r="O241">
        <f t="shared" si="13"/>
        <v>2012</v>
      </c>
    </row>
    <row r="242" spans="2:15">
      <c r="B242" s="4"/>
      <c r="K242" s="41">
        <v>41202</v>
      </c>
      <c r="L242" s="40">
        <v>9284</v>
      </c>
      <c r="M242">
        <f t="shared" si="11"/>
        <v>10</v>
      </c>
      <c r="N242" t="str">
        <f t="shared" si="12"/>
        <v>październik</v>
      </c>
      <c r="O242">
        <f t="shared" si="13"/>
        <v>2012</v>
      </c>
    </row>
    <row r="243" spans="2:15">
      <c r="B243" s="4"/>
      <c r="K243" s="41">
        <v>41201</v>
      </c>
      <c r="L243" s="40">
        <v>12471</v>
      </c>
      <c r="M243">
        <f t="shared" si="11"/>
        <v>10</v>
      </c>
      <c r="N243" t="str">
        <f t="shared" si="12"/>
        <v>październik</v>
      </c>
      <c r="O243">
        <f t="shared" si="13"/>
        <v>2012</v>
      </c>
    </row>
    <row r="244" spans="2:15">
      <c r="B244" s="4"/>
      <c r="K244" s="41">
        <v>41233</v>
      </c>
      <c r="L244" s="40">
        <v>6176</v>
      </c>
      <c r="M244">
        <f t="shared" si="11"/>
        <v>11</v>
      </c>
      <c r="N244" t="str">
        <f t="shared" si="12"/>
        <v>listopad</v>
      </c>
      <c r="O244">
        <f t="shared" si="13"/>
        <v>2012</v>
      </c>
    </row>
    <row r="245" spans="2:15">
      <c r="B245" s="4"/>
      <c r="K245" s="41">
        <v>41233</v>
      </c>
      <c r="L245" s="40">
        <v>11627</v>
      </c>
      <c r="M245">
        <f t="shared" si="11"/>
        <v>11</v>
      </c>
      <c r="N245" t="str">
        <f t="shared" si="12"/>
        <v>listopad</v>
      </c>
      <c r="O245">
        <f t="shared" si="13"/>
        <v>2012</v>
      </c>
    </row>
    <row r="246" spans="2:15">
      <c r="B246" s="4"/>
      <c r="K246" s="41">
        <v>41233</v>
      </c>
      <c r="L246" s="40">
        <v>8277</v>
      </c>
      <c r="M246">
        <f t="shared" si="11"/>
        <v>11</v>
      </c>
      <c r="N246" t="str">
        <f t="shared" si="12"/>
        <v>listopad</v>
      </c>
      <c r="O246">
        <f t="shared" si="13"/>
        <v>2012</v>
      </c>
    </row>
    <row r="247" spans="2:15">
      <c r="B247" s="4"/>
      <c r="K247" s="41">
        <v>41263</v>
      </c>
      <c r="L247" s="40">
        <v>8514</v>
      </c>
      <c r="M247">
        <f t="shared" si="11"/>
        <v>12</v>
      </c>
      <c r="N247" t="str">
        <f t="shared" si="12"/>
        <v>grudzień</v>
      </c>
      <c r="O247">
        <f t="shared" si="13"/>
        <v>2012</v>
      </c>
    </row>
    <row r="248" spans="2:15">
      <c r="B248" s="4"/>
      <c r="K248" s="41">
        <v>41263</v>
      </c>
      <c r="L248" s="40">
        <v>11820</v>
      </c>
      <c r="M248">
        <f t="shared" si="11"/>
        <v>12</v>
      </c>
      <c r="N248" t="str">
        <f t="shared" si="12"/>
        <v>grudzień</v>
      </c>
      <c r="O248">
        <f t="shared" si="13"/>
        <v>2012</v>
      </c>
    </row>
    <row r="249" spans="2:15">
      <c r="B249" s="4"/>
      <c r="K249" s="41">
        <v>41263</v>
      </c>
      <c r="L249" s="40">
        <v>12193</v>
      </c>
      <c r="M249">
        <f t="shared" si="11"/>
        <v>12</v>
      </c>
      <c r="N249" t="str">
        <f t="shared" si="12"/>
        <v>grudzień</v>
      </c>
      <c r="O249">
        <f t="shared" si="13"/>
        <v>2012</v>
      </c>
    </row>
    <row r="250" spans="2:15">
      <c r="B250" s="4"/>
      <c r="K250" s="41">
        <v>41262</v>
      </c>
      <c r="L250" s="40">
        <v>12437</v>
      </c>
      <c r="M250">
        <f t="shared" si="11"/>
        <v>12</v>
      </c>
      <c r="N250" t="str">
        <f t="shared" si="12"/>
        <v>grudzień</v>
      </c>
      <c r="O250">
        <f t="shared" si="13"/>
        <v>2012</v>
      </c>
    </row>
    <row r="251" spans="2:15">
      <c r="B251" s="4"/>
      <c r="K251" s="41">
        <v>41263</v>
      </c>
      <c r="L251" s="40">
        <v>7547</v>
      </c>
      <c r="M251">
        <f t="shared" si="11"/>
        <v>12</v>
      </c>
      <c r="N251" t="str">
        <f t="shared" si="12"/>
        <v>grudzień</v>
      </c>
      <c r="O251">
        <f t="shared" si="13"/>
        <v>2012</v>
      </c>
    </row>
    <row r="252" spans="2:15">
      <c r="B252" s="4"/>
      <c r="K252" s="41">
        <v>41263</v>
      </c>
      <c r="L252" s="40">
        <v>11011</v>
      </c>
      <c r="M252">
        <f t="shared" si="11"/>
        <v>12</v>
      </c>
      <c r="N252" t="str">
        <f t="shared" si="12"/>
        <v>grudzień</v>
      </c>
      <c r="O252">
        <f t="shared" si="13"/>
        <v>2012</v>
      </c>
    </row>
    <row r="253" spans="2:15">
      <c r="B253" s="4"/>
      <c r="K253" s="41">
        <v>41294</v>
      </c>
      <c r="L253" s="40">
        <v>7926</v>
      </c>
      <c r="M253">
        <f t="shared" si="11"/>
        <v>1</v>
      </c>
      <c r="N253" t="str">
        <f t="shared" si="12"/>
        <v>styczeń</v>
      </c>
      <c r="O253">
        <f t="shared" si="13"/>
        <v>2013</v>
      </c>
    </row>
    <row r="254" spans="2:15">
      <c r="B254" s="4"/>
      <c r="K254" s="41">
        <v>41294</v>
      </c>
      <c r="L254" s="40">
        <v>10953</v>
      </c>
      <c r="M254">
        <f t="shared" si="11"/>
        <v>1</v>
      </c>
      <c r="N254" t="str">
        <f t="shared" si="12"/>
        <v>styczeń</v>
      </c>
      <c r="O254">
        <f t="shared" si="13"/>
        <v>2013</v>
      </c>
    </row>
    <row r="255" spans="2:15">
      <c r="B255" s="4"/>
      <c r="K255" s="41">
        <v>41294</v>
      </c>
      <c r="L255" s="40">
        <v>8724</v>
      </c>
      <c r="M255">
        <f t="shared" si="11"/>
        <v>1</v>
      </c>
      <c r="N255" t="str">
        <f t="shared" si="12"/>
        <v>styczeń</v>
      </c>
      <c r="O255">
        <f t="shared" si="13"/>
        <v>2013</v>
      </c>
    </row>
    <row r="256" spans="2:15">
      <c r="B256" s="4"/>
      <c r="K256" s="41">
        <v>41293</v>
      </c>
      <c r="L256" s="40">
        <v>12922</v>
      </c>
      <c r="M256">
        <f t="shared" si="11"/>
        <v>1</v>
      </c>
      <c r="N256" t="str">
        <f t="shared" si="12"/>
        <v>styczeń</v>
      </c>
      <c r="O256">
        <f t="shared" si="13"/>
        <v>2013</v>
      </c>
    </row>
    <row r="257" spans="2:15">
      <c r="B257" s="4"/>
      <c r="K257" s="41">
        <v>41325</v>
      </c>
      <c r="L257" s="40">
        <v>12282</v>
      </c>
      <c r="M257">
        <f t="shared" si="11"/>
        <v>2</v>
      </c>
      <c r="N257" t="str">
        <f t="shared" si="12"/>
        <v>luty</v>
      </c>
      <c r="O257">
        <f t="shared" si="13"/>
        <v>2013</v>
      </c>
    </row>
    <row r="258" spans="2:15">
      <c r="B258" s="4"/>
      <c r="K258" s="41">
        <v>41325</v>
      </c>
      <c r="L258" s="40">
        <v>11036</v>
      </c>
      <c r="M258">
        <f t="shared" si="11"/>
        <v>2</v>
      </c>
      <c r="N258" t="str">
        <f t="shared" si="12"/>
        <v>luty</v>
      </c>
      <c r="O258">
        <f t="shared" si="13"/>
        <v>2013</v>
      </c>
    </row>
    <row r="259" spans="2:15">
      <c r="B259" s="4"/>
      <c r="K259" s="41">
        <v>41325</v>
      </c>
      <c r="L259" s="40">
        <v>8294</v>
      </c>
      <c r="M259">
        <f t="shared" si="11"/>
        <v>2</v>
      </c>
      <c r="N259" t="str">
        <f t="shared" si="12"/>
        <v>luty</v>
      </c>
      <c r="O259">
        <f t="shared" si="13"/>
        <v>2013</v>
      </c>
    </row>
    <row r="260" spans="2:15">
      <c r="B260" s="4"/>
      <c r="K260" s="41">
        <v>41353</v>
      </c>
      <c r="L260" s="40">
        <v>8399</v>
      </c>
      <c r="M260">
        <f t="shared" ref="M260:M323" si="14">MONTH(K260)</f>
        <v>3</v>
      </c>
      <c r="N260" t="str">
        <f t="shared" ref="N260:N323" si="15">TEXT(K260,"mmmm")</f>
        <v>marzec</v>
      </c>
      <c r="O260">
        <f t="shared" ref="O260:O323" si="16">YEAR(K260)</f>
        <v>2013</v>
      </c>
    </row>
    <row r="261" spans="2:15">
      <c r="B261" s="4"/>
      <c r="K261" s="41">
        <v>41353</v>
      </c>
      <c r="L261" s="40">
        <v>11345</v>
      </c>
      <c r="M261">
        <f t="shared" si="14"/>
        <v>3</v>
      </c>
      <c r="N261" t="str">
        <f t="shared" si="15"/>
        <v>marzec</v>
      </c>
      <c r="O261">
        <f t="shared" si="16"/>
        <v>2013</v>
      </c>
    </row>
    <row r="262" spans="2:15">
      <c r="B262" s="4"/>
      <c r="K262" s="41">
        <v>41353</v>
      </c>
      <c r="L262" s="40">
        <v>9464</v>
      </c>
      <c r="M262">
        <f t="shared" si="14"/>
        <v>3</v>
      </c>
      <c r="N262" t="str">
        <f t="shared" si="15"/>
        <v>marzec</v>
      </c>
      <c r="O262">
        <f t="shared" si="16"/>
        <v>2013</v>
      </c>
    </row>
    <row r="263" spans="2:15">
      <c r="B263" s="4"/>
      <c r="K263" s="41">
        <v>41352</v>
      </c>
      <c r="L263" s="40">
        <v>12828</v>
      </c>
      <c r="M263">
        <f t="shared" si="14"/>
        <v>3</v>
      </c>
      <c r="N263" t="str">
        <f t="shared" si="15"/>
        <v>marzec</v>
      </c>
      <c r="O263">
        <f t="shared" si="16"/>
        <v>2013</v>
      </c>
    </row>
    <row r="264" spans="2:15">
      <c r="B264" s="4"/>
      <c r="K264" s="41">
        <v>41384</v>
      </c>
      <c r="L264" s="40">
        <v>11560</v>
      </c>
      <c r="M264">
        <f t="shared" si="14"/>
        <v>4</v>
      </c>
      <c r="N264" t="str">
        <f t="shared" si="15"/>
        <v>kwiecień</v>
      </c>
      <c r="O264">
        <f t="shared" si="16"/>
        <v>2013</v>
      </c>
    </row>
    <row r="265" spans="2:15">
      <c r="B265" s="4"/>
      <c r="K265" s="41">
        <v>41384</v>
      </c>
      <c r="L265" s="40">
        <v>9095</v>
      </c>
      <c r="M265">
        <f t="shared" si="14"/>
        <v>4</v>
      </c>
      <c r="N265" t="str">
        <f t="shared" si="15"/>
        <v>kwiecień</v>
      </c>
      <c r="O265">
        <f t="shared" si="16"/>
        <v>2013</v>
      </c>
    </row>
    <row r="266" spans="2:15">
      <c r="B266" s="4"/>
      <c r="K266" s="41">
        <v>41383</v>
      </c>
      <c r="L266" s="40">
        <v>12380</v>
      </c>
      <c r="M266">
        <f t="shared" si="14"/>
        <v>4</v>
      </c>
      <c r="N266" t="str">
        <f t="shared" si="15"/>
        <v>kwiecień</v>
      </c>
      <c r="O266">
        <f t="shared" si="16"/>
        <v>2013</v>
      </c>
    </row>
    <row r="267" spans="2:15">
      <c r="B267" s="4"/>
      <c r="K267" s="41">
        <v>41414</v>
      </c>
      <c r="L267" s="40">
        <v>12581</v>
      </c>
      <c r="M267">
        <f t="shared" si="14"/>
        <v>5</v>
      </c>
      <c r="N267" t="str">
        <f t="shared" si="15"/>
        <v>maj</v>
      </c>
      <c r="O267">
        <f t="shared" si="16"/>
        <v>2013</v>
      </c>
    </row>
    <row r="268" spans="2:15">
      <c r="B268" s="4"/>
      <c r="K268" s="41">
        <v>41414</v>
      </c>
      <c r="L268" s="40">
        <v>9139</v>
      </c>
      <c r="M268">
        <f t="shared" si="14"/>
        <v>5</v>
      </c>
      <c r="N268" t="str">
        <f t="shared" si="15"/>
        <v>maj</v>
      </c>
      <c r="O268">
        <f t="shared" si="16"/>
        <v>2013</v>
      </c>
    </row>
    <row r="269" spans="2:15">
      <c r="B269" s="4"/>
      <c r="K269" s="41">
        <v>41414</v>
      </c>
      <c r="L269" s="40">
        <v>7020</v>
      </c>
      <c r="M269">
        <f t="shared" si="14"/>
        <v>5</v>
      </c>
      <c r="N269" t="str">
        <f t="shared" si="15"/>
        <v>maj</v>
      </c>
      <c r="O269">
        <f t="shared" si="16"/>
        <v>2013</v>
      </c>
    </row>
    <row r="270" spans="2:15">
      <c r="B270" s="4"/>
      <c r="K270" s="41">
        <v>41413</v>
      </c>
      <c r="L270" s="40">
        <v>8890</v>
      </c>
      <c r="M270">
        <f t="shared" si="14"/>
        <v>5</v>
      </c>
      <c r="N270" t="str">
        <f t="shared" si="15"/>
        <v>maj</v>
      </c>
      <c r="O270">
        <f t="shared" si="16"/>
        <v>2013</v>
      </c>
    </row>
    <row r="271" spans="2:15">
      <c r="B271" s="4"/>
      <c r="K271" s="41">
        <v>41413</v>
      </c>
      <c r="L271" s="40">
        <v>9626</v>
      </c>
      <c r="M271">
        <f t="shared" si="14"/>
        <v>5</v>
      </c>
      <c r="N271" t="str">
        <f t="shared" si="15"/>
        <v>maj</v>
      </c>
      <c r="O271">
        <f t="shared" si="16"/>
        <v>2013</v>
      </c>
    </row>
    <row r="272" spans="2:15">
      <c r="B272" s="4"/>
      <c r="K272" s="41">
        <v>41413</v>
      </c>
      <c r="L272" s="40">
        <v>12037</v>
      </c>
      <c r="M272">
        <f t="shared" si="14"/>
        <v>5</v>
      </c>
      <c r="N272" t="str">
        <f t="shared" si="15"/>
        <v>maj</v>
      </c>
      <c r="O272">
        <f t="shared" si="16"/>
        <v>2013</v>
      </c>
    </row>
    <row r="273" spans="2:15">
      <c r="B273" s="4"/>
      <c r="K273" s="41">
        <v>41413</v>
      </c>
      <c r="L273" s="40">
        <v>5942</v>
      </c>
      <c r="M273">
        <f t="shared" si="14"/>
        <v>5</v>
      </c>
      <c r="N273" t="str">
        <f t="shared" si="15"/>
        <v>maj</v>
      </c>
      <c r="O273">
        <f t="shared" si="16"/>
        <v>2013</v>
      </c>
    </row>
    <row r="274" spans="2:15">
      <c r="B274" s="4"/>
      <c r="K274" s="41">
        <v>41413</v>
      </c>
      <c r="L274" s="40">
        <v>7584</v>
      </c>
      <c r="M274">
        <f t="shared" si="14"/>
        <v>5</v>
      </c>
      <c r="N274" t="str">
        <f t="shared" si="15"/>
        <v>maj</v>
      </c>
      <c r="O274">
        <f t="shared" si="16"/>
        <v>2013</v>
      </c>
    </row>
    <row r="275" spans="2:15">
      <c r="B275" s="4"/>
      <c r="K275" s="41">
        <v>41413</v>
      </c>
      <c r="L275" s="40">
        <v>11379</v>
      </c>
      <c r="M275">
        <f t="shared" si="14"/>
        <v>5</v>
      </c>
      <c r="N275" t="str">
        <f t="shared" si="15"/>
        <v>maj</v>
      </c>
      <c r="O275">
        <f t="shared" si="16"/>
        <v>2013</v>
      </c>
    </row>
    <row r="276" spans="2:15">
      <c r="B276" s="4"/>
      <c r="K276" s="41">
        <v>41413</v>
      </c>
      <c r="L276" s="40">
        <v>9679</v>
      </c>
      <c r="M276">
        <f t="shared" si="14"/>
        <v>5</v>
      </c>
      <c r="N276" t="str">
        <f t="shared" si="15"/>
        <v>maj</v>
      </c>
      <c r="O276">
        <f t="shared" si="16"/>
        <v>2013</v>
      </c>
    </row>
    <row r="277" spans="2:15">
      <c r="B277" s="4"/>
      <c r="K277" s="41">
        <v>41413</v>
      </c>
      <c r="L277" s="40">
        <v>12283</v>
      </c>
      <c r="M277">
        <f t="shared" si="14"/>
        <v>5</v>
      </c>
      <c r="N277" t="str">
        <f t="shared" si="15"/>
        <v>maj</v>
      </c>
      <c r="O277">
        <f t="shared" si="16"/>
        <v>2013</v>
      </c>
    </row>
    <row r="278" spans="2:15">
      <c r="B278" s="4"/>
      <c r="K278" s="41">
        <v>41445</v>
      </c>
      <c r="L278" s="40">
        <v>10108</v>
      </c>
      <c r="M278">
        <f t="shared" si="14"/>
        <v>6</v>
      </c>
      <c r="N278" t="str">
        <f t="shared" si="15"/>
        <v>czerwiec</v>
      </c>
      <c r="O278">
        <f t="shared" si="16"/>
        <v>2013</v>
      </c>
    </row>
    <row r="279" spans="2:15">
      <c r="B279" s="4"/>
      <c r="K279" s="41">
        <v>41445</v>
      </c>
      <c r="L279" s="40">
        <v>9205</v>
      </c>
      <c r="M279">
        <f t="shared" si="14"/>
        <v>6</v>
      </c>
      <c r="N279" t="str">
        <f t="shared" si="15"/>
        <v>czerwiec</v>
      </c>
      <c r="O279">
        <f t="shared" si="16"/>
        <v>2013</v>
      </c>
    </row>
    <row r="280" spans="2:15">
      <c r="B280" s="4"/>
      <c r="K280" s="41">
        <v>41444</v>
      </c>
      <c r="L280" s="40">
        <v>6088</v>
      </c>
      <c r="M280">
        <f t="shared" si="14"/>
        <v>6</v>
      </c>
      <c r="N280" t="str">
        <f t="shared" si="15"/>
        <v>czerwiec</v>
      </c>
      <c r="O280">
        <f t="shared" si="16"/>
        <v>2013</v>
      </c>
    </row>
    <row r="281" spans="2:15">
      <c r="B281" s="4"/>
      <c r="K281" s="41">
        <v>41475</v>
      </c>
      <c r="L281" s="40">
        <v>10579</v>
      </c>
      <c r="M281">
        <f t="shared" si="14"/>
        <v>7</v>
      </c>
      <c r="N281" t="str">
        <f t="shared" si="15"/>
        <v>lipiec</v>
      </c>
      <c r="O281">
        <f t="shared" si="16"/>
        <v>2013</v>
      </c>
    </row>
    <row r="282" spans="2:15">
      <c r="B282" s="4"/>
      <c r="K282" s="41">
        <v>41475</v>
      </c>
      <c r="L282" s="40">
        <v>10620</v>
      </c>
      <c r="M282">
        <f t="shared" si="14"/>
        <v>7</v>
      </c>
      <c r="N282" t="str">
        <f t="shared" si="15"/>
        <v>lipiec</v>
      </c>
      <c r="O282">
        <f t="shared" si="16"/>
        <v>2013</v>
      </c>
    </row>
    <row r="283" spans="2:15">
      <c r="B283" s="4"/>
      <c r="K283" s="41">
        <v>41506</v>
      </c>
      <c r="L283" s="40">
        <v>11087</v>
      </c>
      <c r="M283">
        <f t="shared" si="14"/>
        <v>8</v>
      </c>
      <c r="N283" t="str">
        <f t="shared" si="15"/>
        <v>sierpień</v>
      </c>
      <c r="O283">
        <f t="shared" si="16"/>
        <v>2013</v>
      </c>
    </row>
    <row r="284" spans="2:15">
      <c r="B284" s="4"/>
      <c r="K284" s="41">
        <v>41506</v>
      </c>
      <c r="L284" s="40">
        <v>12688</v>
      </c>
      <c r="M284">
        <f t="shared" si="14"/>
        <v>8</v>
      </c>
      <c r="N284" t="str">
        <f t="shared" si="15"/>
        <v>sierpień</v>
      </c>
      <c r="O284">
        <f t="shared" si="16"/>
        <v>2013</v>
      </c>
    </row>
    <row r="285" spans="2:15">
      <c r="B285" s="4"/>
      <c r="K285" s="41">
        <v>41506</v>
      </c>
      <c r="L285" s="40">
        <v>11452</v>
      </c>
      <c r="M285">
        <f t="shared" si="14"/>
        <v>8</v>
      </c>
      <c r="N285" t="str">
        <f t="shared" si="15"/>
        <v>sierpień</v>
      </c>
      <c r="O285">
        <f t="shared" si="16"/>
        <v>2013</v>
      </c>
    </row>
    <row r="286" spans="2:15">
      <c r="B286" s="4"/>
      <c r="K286" s="41">
        <v>41505</v>
      </c>
      <c r="L286" s="40">
        <v>5359</v>
      </c>
      <c r="M286">
        <f t="shared" si="14"/>
        <v>8</v>
      </c>
      <c r="N286" t="str">
        <f t="shared" si="15"/>
        <v>sierpień</v>
      </c>
      <c r="O286">
        <f t="shared" si="16"/>
        <v>2013</v>
      </c>
    </row>
    <row r="287" spans="2:15">
      <c r="B287" s="4"/>
      <c r="K287" s="41">
        <v>41537</v>
      </c>
      <c r="L287" s="40">
        <v>9348</v>
      </c>
      <c r="M287">
        <f t="shared" si="14"/>
        <v>9</v>
      </c>
      <c r="N287" t="str">
        <f t="shared" si="15"/>
        <v>wrzesień</v>
      </c>
      <c r="O287">
        <f t="shared" si="16"/>
        <v>2013</v>
      </c>
    </row>
    <row r="288" spans="2:15">
      <c r="B288" s="4"/>
      <c r="K288" s="41">
        <v>41567</v>
      </c>
      <c r="L288" s="40">
        <v>10035</v>
      </c>
      <c r="M288">
        <f t="shared" si="14"/>
        <v>10</v>
      </c>
      <c r="N288" t="str">
        <f t="shared" si="15"/>
        <v>październik</v>
      </c>
      <c r="O288">
        <f t="shared" si="16"/>
        <v>2013</v>
      </c>
    </row>
    <row r="289" spans="2:15">
      <c r="B289" s="4"/>
      <c r="K289" s="41">
        <v>41566</v>
      </c>
      <c r="L289" s="40">
        <v>11522</v>
      </c>
      <c r="M289">
        <f t="shared" si="14"/>
        <v>10</v>
      </c>
      <c r="N289" t="str">
        <f t="shared" si="15"/>
        <v>październik</v>
      </c>
      <c r="O289">
        <f t="shared" si="16"/>
        <v>2013</v>
      </c>
    </row>
    <row r="290" spans="2:15">
      <c r="B290" s="4"/>
      <c r="K290" s="41">
        <v>41567</v>
      </c>
      <c r="L290" s="40">
        <v>12175</v>
      </c>
      <c r="M290">
        <f t="shared" si="14"/>
        <v>10</v>
      </c>
      <c r="N290" t="str">
        <f t="shared" si="15"/>
        <v>październik</v>
      </c>
      <c r="O290">
        <f t="shared" si="16"/>
        <v>2013</v>
      </c>
    </row>
    <row r="291" spans="2:15">
      <c r="B291" s="4"/>
      <c r="K291" s="41">
        <v>41567</v>
      </c>
      <c r="L291" s="40">
        <v>5572</v>
      </c>
      <c r="M291">
        <f t="shared" si="14"/>
        <v>10</v>
      </c>
      <c r="N291" t="str">
        <f t="shared" si="15"/>
        <v>październik</v>
      </c>
      <c r="O291">
        <f t="shared" si="16"/>
        <v>2013</v>
      </c>
    </row>
    <row r="292" spans="2:15">
      <c r="B292" s="4"/>
      <c r="K292" s="41">
        <v>41567</v>
      </c>
      <c r="L292" s="40">
        <v>11740</v>
      </c>
      <c r="M292">
        <f t="shared" si="14"/>
        <v>10</v>
      </c>
      <c r="N292" t="str">
        <f t="shared" si="15"/>
        <v>październik</v>
      </c>
      <c r="O292">
        <f t="shared" si="16"/>
        <v>2013</v>
      </c>
    </row>
    <row r="293" spans="2:15">
      <c r="B293" s="4"/>
      <c r="K293" s="41">
        <v>41566</v>
      </c>
      <c r="L293" s="40">
        <v>6182</v>
      </c>
      <c r="M293">
        <f t="shared" si="14"/>
        <v>10</v>
      </c>
      <c r="N293" t="str">
        <f t="shared" si="15"/>
        <v>październik</v>
      </c>
      <c r="O293">
        <f t="shared" si="16"/>
        <v>2013</v>
      </c>
    </row>
    <row r="294" spans="2:15">
      <c r="B294" s="4"/>
      <c r="K294" s="41">
        <v>41598</v>
      </c>
      <c r="L294" s="40">
        <v>6135</v>
      </c>
      <c r="M294">
        <f t="shared" si="14"/>
        <v>11</v>
      </c>
      <c r="N294" t="str">
        <f t="shared" si="15"/>
        <v>listopad</v>
      </c>
      <c r="O294">
        <f t="shared" si="16"/>
        <v>2013</v>
      </c>
    </row>
    <row r="295" spans="2:15">
      <c r="B295" s="4"/>
      <c r="K295" s="41">
        <v>41598</v>
      </c>
      <c r="L295" s="40">
        <v>6361</v>
      </c>
      <c r="M295">
        <f t="shared" si="14"/>
        <v>11</v>
      </c>
      <c r="N295" t="str">
        <f t="shared" si="15"/>
        <v>listopad</v>
      </c>
      <c r="O295">
        <f t="shared" si="16"/>
        <v>2013</v>
      </c>
    </row>
    <row r="296" spans="2:15">
      <c r="B296" s="4"/>
      <c r="K296" s="41">
        <v>41598</v>
      </c>
      <c r="L296" s="40">
        <v>12169</v>
      </c>
      <c r="M296">
        <f t="shared" si="14"/>
        <v>11</v>
      </c>
      <c r="N296" t="str">
        <f t="shared" si="15"/>
        <v>listopad</v>
      </c>
      <c r="O296">
        <f t="shared" si="16"/>
        <v>2013</v>
      </c>
    </row>
    <row r="297" spans="2:15">
      <c r="B297" s="4"/>
      <c r="K297" s="41">
        <v>41628</v>
      </c>
      <c r="L297" s="40">
        <v>9685</v>
      </c>
      <c r="M297">
        <f t="shared" si="14"/>
        <v>12</v>
      </c>
      <c r="N297" t="str">
        <f t="shared" si="15"/>
        <v>grudzień</v>
      </c>
      <c r="O297">
        <f t="shared" si="16"/>
        <v>2013</v>
      </c>
    </row>
    <row r="298" spans="2:15">
      <c r="B298" s="4"/>
      <c r="K298" s="41">
        <v>41628</v>
      </c>
      <c r="L298" s="40">
        <v>8210</v>
      </c>
      <c r="M298">
        <f t="shared" si="14"/>
        <v>12</v>
      </c>
      <c r="N298" t="str">
        <f t="shared" si="15"/>
        <v>grudzień</v>
      </c>
      <c r="O298">
        <f t="shared" si="16"/>
        <v>2013</v>
      </c>
    </row>
    <row r="299" spans="2:15">
      <c r="B299" s="4"/>
      <c r="K299" s="41">
        <v>41628</v>
      </c>
      <c r="L299" s="40">
        <v>8157</v>
      </c>
      <c r="M299">
        <f t="shared" si="14"/>
        <v>12</v>
      </c>
      <c r="N299" t="str">
        <f t="shared" si="15"/>
        <v>grudzień</v>
      </c>
      <c r="O299">
        <f t="shared" si="16"/>
        <v>2013</v>
      </c>
    </row>
    <row r="300" spans="2:15">
      <c r="B300" s="4"/>
      <c r="K300" s="41">
        <v>41627</v>
      </c>
      <c r="L300" s="40">
        <v>9696</v>
      </c>
      <c r="M300">
        <f t="shared" si="14"/>
        <v>12</v>
      </c>
      <c r="N300" t="str">
        <f t="shared" si="15"/>
        <v>grudzień</v>
      </c>
      <c r="O300">
        <f t="shared" si="16"/>
        <v>2013</v>
      </c>
    </row>
    <row r="301" spans="2:15">
      <c r="B301" s="4"/>
      <c r="K301" s="41">
        <v>41628</v>
      </c>
      <c r="L301" s="40">
        <v>12785</v>
      </c>
      <c r="M301">
        <f t="shared" si="14"/>
        <v>12</v>
      </c>
      <c r="N301" t="str">
        <f t="shared" si="15"/>
        <v>grudzień</v>
      </c>
      <c r="O301">
        <f t="shared" si="16"/>
        <v>2013</v>
      </c>
    </row>
    <row r="302" spans="2:15">
      <c r="B302" s="4"/>
      <c r="K302" s="41">
        <v>41628</v>
      </c>
      <c r="L302" s="40">
        <v>7393</v>
      </c>
      <c r="M302">
        <f t="shared" si="14"/>
        <v>12</v>
      </c>
      <c r="N302" t="str">
        <f t="shared" si="15"/>
        <v>grudzień</v>
      </c>
      <c r="O302">
        <f t="shared" si="16"/>
        <v>2013</v>
      </c>
    </row>
    <row r="303" spans="2:15">
      <c r="B303" s="4"/>
      <c r="K303" s="41">
        <v>41659</v>
      </c>
      <c r="L303" s="40">
        <v>11887</v>
      </c>
      <c r="M303">
        <f t="shared" si="14"/>
        <v>1</v>
      </c>
      <c r="N303" t="str">
        <f t="shared" si="15"/>
        <v>styczeń</v>
      </c>
      <c r="O303">
        <f t="shared" si="16"/>
        <v>2014</v>
      </c>
    </row>
    <row r="304" spans="2:15">
      <c r="B304" s="4"/>
      <c r="K304" s="41">
        <v>41659</v>
      </c>
      <c r="L304" s="40">
        <v>10487</v>
      </c>
      <c r="M304">
        <f t="shared" si="14"/>
        <v>1</v>
      </c>
      <c r="N304" t="str">
        <f t="shared" si="15"/>
        <v>styczeń</v>
      </c>
      <c r="O304">
        <f t="shared" si="16"/>
        <v>2014</v>
      </c>
    </row>
    <row r="305" spans="2:15">
      <c r="B305" s="4"/>
      <c r="K305" s="41">
        <v>41659</v>
      </c>
      <c r="L305" s="40">
        <v>11818</v>
      </c>
      <c r="M305">
        <f t="shared" si="14"/>
        <v>1</v>
      </c>
      <c r="N305" t="str">
        <f t="shared" si="15"/>
        <v>styczeń</v>
      </c>
      <c r="O305">
        <f t="shared" si="16"/>
        <v>2014</v>
      </c>
    </row>
    <row r="306" spans="2:15">
      <c r="B306" s="4"/>
      <c r="K306" s="41">
        <v>41658</v>
      </c>
      <c r="L306" s="40">
        <v>11286</v>
      </c>
      <c r="M306">
        <f t="shared" si="14"/>
        <v>1</v>
      </c>
      <c r="N306" t="str">
        <f t="shared" si="15"/>
        <v>styczeń</v>
      </c>
      <c r="O306">
        <f t="shared" si="16"/>
        <v>2014</v>
      </c>
    </row>
    <row r="307" spans="2:15">
      <c r="B307" s="4"/>
      <c r="K307" s="41">
        <v>41690</v>
      </c>
      <c r="L307" s="40">
        <v>11735</v>
      </c>
      <c r="M307">
        <f t="shared" si="14"/>
        <v>2</v>
      </c>
      <c r="N307" t="str">
        <f t="shared" si="15"/>
        <v>luty</v>
      </c>
      <c r="O307">
        <f t="shared" si="16"/>
        <v>2014</v>
      </c>
    </row>
    <row r="308" spans="2:15">
      <c r="B308" s="4"/>
      <c r="K308" s="41">
        <v>41690</v>
      </c>
      <c r="L308" s="40">
        <v>5310</v>
      </c>
      <c r="M308">
        <f t="shared" si="14"/>
        <v>2</v>
      </c>
      <c r="N308" t="str">
        <f t="shared" si="15"/>
        <v>luty</v>
      </c>
      <c r="O308">
        <f t="shared" si="16"/>
        <v>2014</v>
      </c>
    </row>
    <row r="309" spans="2:15">
      <c r="B309" s="4"/>
      <c r="K309" s="41">
        <v>41690</v>
      </c>
      <c r="L309" s="40">
        <v>7239</v>
      </c>
      <c r="M309">
        <f t="shared" si="14"/>
        <v>2</v>
      </c>
      <c r="N309" t="str">
        <f t="shared" si="15"/>
        <v>luty</v>
      </c>
      <c r="O309">
        <f t="shared" si="16"/>
        <v>2014</v>
      </c>
    </row>
    <row r="310" spans="2:15">
      <c r="B310" s="4"/>
      <c r="K310" s="41">
        <v>41718</v>
      </c>
      <c r="L310" s="40">
        <v>8675</v>
      </c>
      <c r="M310">
        <f t="shared" si="14"/>
        <v>3</v>
      </c>
      <c r="N310" t="str">
        <f t="shared" si="15"/>
        <v>marzec</v>
      </c>
      <c r="O310">
        <f t="shared" si="16"/>
        <v>2014</v>
      </c>
    </row>
    <row r="311" spans="2:15">
      <c r="B311" s="4"/>
      <c r="K311" s="41">
        <v>41718</v>
      </c>
      <c r="L311" s="40">
        <v>9476</v>
      </c>
      <c r="M311">
        <f t="shared" si="14"/>
        <v>3</v>
      </c>
      <c r="N311" t="str">
        <f t="shared" si="15"/>
        <v>marzec</v>
      </c>
      <c r="O311">
        <f t="shared" si="16"/>
        <v>2014</v>
      </c>
    </row>
    <row r="312" spans="2:15">
      <c r="B312" s="4"/>
      <c r="K312" s="41">
        <v>41718</v>
      </c>
      <c r="L312" s="40">
        <v>5725</v>
      </c>
      <c r="M312">
        <f t="shared" si="14"/>
        <v>3</v>
      </c>
      <c r="N312" t="str">
        <f t="shared" si="15"/>
        <v>marzec</v>
      </c>
      <c r="O312">
        <f t="shared" si="16"/>
        <v>2014</v>
      </c>
    </row>
    <row r="313" spans="2:15">
      <c r="B313" s="4"/>
      <c r="K313" s="41">
        <v>41717</v>
      </c>
      <c r="L313" s="40">
        <v>12339</v>
      </c>
      <c r="M313">
        <f t="shared" si="14"/>
        <v>3</v>
      </c>
      <c r="N313" t="str">
        <f t="shared" si="15"/>
        <v>marzec</v>
      </c>
      <c r="O313">
        <f t="shared" si="16"/>
        <v>2014</v>
      </c>
    </row>
    <row r="314" spans="2:15">
      <c r="B314" s="4"/>
      <c r="K314" s="41">
        <v>41749</v>
      </c>
      <c r="L314" s="40">
        <v>11124</v>
      </c>
      <c r="M314">
        <f t="shared" si="14"/>
        <v>4</v>
      </c>
      <c r="N314" t="str">
        <f t="shared" si="15"/>
        <v>kwiecień</v>
      </c>
      <c r="O314">
        <f t="shared" si="16"/>
        <v>2014</v>
      </c>
    </row>
    <row r="315" spans="2:15">
      <c r="B315" s="4"/>
      <c r="K315" s="41">
        <v>41749</v>
      </c>
      <c r="L315" s="40">
        <v>8093</v>
      </c>
      <c r="M315">
        <f t="shared" si="14"/>
        <v>4</v>
      </c>
      <c r="N315" t="str">
        <f t="shared" si="15"/>
        <v>kwiecień</v>
      </c>
      <c r="O315">
        <f t="shared" si="16"/>
        <v>2014</v>
      </c>
    </row>
    <row r="316" spans="2:15">
      <c r="B316" s="4"/>
      <c r="K316" s="41">
        <v>41748</v>
      </c>
      <c r="L316" s="40">
        <v>8027</v>
      </c>
      <c r="M316">
        <f t="shared" si="14"/>
        <v>4</v>
      </c>
      <c r="N316" t="str">
        <f t="shared" si="15"/>
        <v>kwiecień</v>
      </c>
      <c r="O316">
        <f t="shared" si="16"/>
        <v>2014</v>
      </c>
    </row>
    <row r="317" spans="2:15">
      <c r="B317" s="4"/>
      <c r="K317" s="41">
        <v>41779</v>
      </c>
      <c r="L317" s="40">
        <v>12139</v>
      </c>
      <c r="M317">
        <f t="shared" si="14"/>
        <v>5</v>
      </c>
      <c r="N317" t="str">
        <f t="shared" si="15"/>
        <v>maj</v>
      </c>
      <c r="O317">
        <f t="shared" si="16"/>
        <v>2014</v>
      </c>
    </row>
    <row r="318" spans="2:15">
      <c r="B318" s="4"/>
      <c r="K318" s="41">
        <v>41779</v>
      </c>
      <c r="L318" s="40">
        <v>12527</v>
      </c>
      <c r="M318">
        <f t="shared" si="14"/>
        <v>5</v>
      </c>
      <c r="N318" t="str">
        <f t="shared" si="15"/>
        <v>maj</v>
      </c>
      <c r="O318">
        <f t="shared" si="16"/>
        <v>2014</v>
      </c>
    </row>
    <row r="319" spans="2:15">
      <c r="B319" s="4"/>
      <c r="K319" s="41">
        <v>41779</v>
      </c>
      <c r="L319" s="40">
        <v>12745</v>
      </c>
      <c r="M319">
        <f t="shared" si="14"/>
        <v>5</v>
      </c>
      <c r="N319" t="str">
        <f t="shared" si="15"/>
        <v>maj</v>
      </c>
      <c r="O319">
        <f t="shared" si="16"/>
        <v>2014</v>
      </c>
    </row>
    <row r="320" spans="2:15">
      <c r="B320" s="4"/>
      <c r="K320" s="41">
        <v>41778</v>
      </c>
      <c r="L320" s="40">
        <v>8117</v>
      </c>
      <c r="M320">
        <f t="shared" si="14"/>
        <v>5</v>
      </c>
      <c r="N320" t="str">
        <f t="shared" si="15"/>
        <v>maj</v>
      </c>
      <c r="O320">
        <f t="shared" si="16"/>
        <v>2014</v>
      </c>
    </row>
    <row r="321" spans="2:15">
      <c r="B321" s="4"/>
      <c r="K321" s="41">
        <v>41778</v>
      </c>
      <c r="L321" s="40">
        <v>10435</v>
      </c>
      <c r="M321">
        <f t="shared" si="14"/>
        <v>5</v>
      </c>
      <c r="N321" t="str">
        <f t="shared" si="15"/>
        <v>maj</v>
      </c>
      <c r="O321">
        <f t="shared" si="16"/>
        <v>2014</v>
      </c>
    </row>
    <row r="322" spans="2:15">
      <c r="B322" s="4"/>
      <c r="K322" s="41">
        <v>41778</v>
      </c>
      <c r="L322" s="40">
        <v>10699</v>
      </c>
      <c r="M322">
        <f t="shared" si="14"/>
        <v>5</v>
      </c>
      <c r="N322" t="str">
        <f t="shared" si="15"/>
        <v>maj</v>
      </c>
      <c r="O322">
        <f t="shared" si="16"/>
        <v>2014</v>
      </c>
    </row>
    <row r="323" spans="2:15">
      <c r="B323" s="4"/>
      <c r="K323" s="41">
        <v>41778</v>
      </c>
      <c r="L323" s="40">
        <v>5346</v>
      </c>
      <c r="M323">
        <f t="shared" si="14"/>
        <v>5</v>
      </c>
      <c r="N323" t="str">
        <f t="shared" si="15"/>
        <v>maj</v>
      </c>
      <c r="O323">
        <f t="shared" si="16"/>
        <v>2014</v>
      </c>
    </row>
    <row r="324" spans="2:15">
      <c r="B324" s="4"/>
      <c r="K324" s="41">
        <v>41778</v>
      </c>
      <c r="L324" s="40">
        <v>7222</v>
      </c>
      <c r="M324">
        <f t="shared" ref="M324:M387" si="17">MONTH(K324)</f>
        <v>5</v>
      </c>
      <c r="N324" t="str">
        <f t="shared" ref="N324:N387" si="18">TEXT(K324,"mmmm")</f>
        <v>maj</v>
      </c>
      <c r="O324">
        <f t="shared" ref="O324:O387" si="19">YEAR(K324)</f>
        <v>2014</v>
      </c>
    </row>
    <row r="325" spans="2:15">
      <c r="B325" s="4"/>
      <c r="K325" s="41">
        <v>41778</v>
      </c>
      <c r="L325" s="40">
        <v>12502</v>
      </c>
      <c r="M325">
        <f t="shared" si="17"/>
        <v>5</v>
      </c>
      <c r="N325" t="str">
        <f t="shared" si="18"/>
        <v>maj</v>
      </c>
      <c r="O325">
        <f t="shared" si="19"/>
        <v>2014</v>
      </c>
    </row>
    <row r="326" spans="2:15">
      <c r="B326" s="4"/>
      <c r="K326" s="41">
        <v>41778</v>
      </c>
      <c r="L326" s="40">
        <v>6887</v>
      </c>
      <c r="M326">
        <f t="shared" si="17"/>
        <v>5</v>
      </c>
      <c r="N326" t="str">
        <f t="shared" si="18"/>
        <v>maj</v>
      </c>
      <c r="O326">
        <f t="shared" si="19"/>
        <v>2014</v>
      </c>
    </row>
    <row r="327" spans="2:15">
      <c r="B327" s="4"/>
      <c r="K327" s="41">
        <v>41778</v>
      </c>
      <c r="L327" s="40">
        <v>12816</v>
      </c>
      <c r="M327">
        <f t="shared" si="17"/>
        <v>5</v>
      </c>
      <c r="N327" t="str">
        <f t="shared" si="18"/>
        <v>maj</v>
      </c>
      <c r="O327">
        <f t="shared" si="19"/>
        <v>2014</v>
      </c>
    </row>
    <row r="328" spans="2:15">
      <c r="B328" s="4"/>
      <c r="K328" s="41">
        <v>41810</v>
      </c>
      <c r="L328" s="40">
        <v>5594</v>
      </c>
      <c r="M328">
        <f t="shared" si="17"/>
        <v>6</v>
      </c>
      <c r="N328" t="str">
        <f t="shared" si="18"/>
        <v>czerwiec</v>
      </c>
      <c r="O328">
        <f t="shared" si="19"/>
        <v>2014</v>
      </c>
    </row>
    <row r="329" spans="2:15">
      <c r="B329" s="4"/>
      <c r="K329" s="41">
        <v>41810</v>
      </c>
      <c r="L329" s="40">
        <v>5197</v>
      </c>
      <c r="M329">
        <f t="shared" si="17"/>
        <v>6</v>
      </c>
      <c r="N329" t="str">
        <f t="shared" si="18"/>
        <v>czerwiec</v>
      </c>
      <c r="O329">
        <f t="shared" si="19"/>
        <v>2014</v>
      </c>
    </row>
    <row r="330" spans="2:15">
      <c r="B330" s="4"/>
      <c r="K330" s="41">
        <v>41809</v>
      </c>
      <c r="L330" s="40">
        <v>7456</v>
      </c>
      <c r="M330">
        <f t="shared" si="17"/>
        <v>6</v>
      </c>
      <c r="N330" t="str">
        <f t="shared" si="18"/>
        <v>czerwiec</v>
      </c>
      <c r="O330">
        <f t="shared" si="19"/>
        <v>2014</v>
      </c>
    </row>
    <row r="331" spans="2:15">
      <c r="B331" s="4"/>
      <c r="K331" s="41">
        <v>41840</v>
      </c>
      <c r="L331" s="40">
        <v>9110</v>
      </c>
      <c r="M331">
        <f t="shared" si="17"/>
        <v>7</v>
      </c>
      <c r="N331" t="str">
        <f t="shared" si="18"/>
        <v>lipiec</v>
      </c>
      <c r="O331">
        <f t="shared" si="19"/>
        <v>2014</v>
      </c>
    </row>
    <row r="332" spans="2:15">
      <c r="B332" s="4"/>
      <c r="K332" s="41">
        <v>41840</v>
      </c>
      <c r="L332" s="40">
        <v>5773</v>
      </c>
      <c r="M332">
        <f t="shared" si="17"/>
        <v>7</v>
      </c>
      <c r="N332" t="str">
        <f t="shared" si="18"/>
        <v>lipiec</v>
      </c>
      <c r="O332">
        <f t="shared" si="19"/>
        <v>2014</v>
      </c>
    </row>
    <row r="333" spans="2:15">
      <c r="B333" s="4"/>
      <c r="K333" s="41">
        <v>41871</v>
      </c>
      <c r="L333" s="40">
        <v>10025</v>
      </c>
      <c r="M333">
        <f t="shared" si="17"/>
        <v>8</v>
      </c>
      <c r="N333" t="str">
        <f t="shared" si="18"/>
        <v>sierpień</v>
      </c>
      <c r="O333">
        <f t="shared" si="19"/>
        <v>2014</v>
      </c>
    </row>
    <row r="334" spans="2:15">
      <c r="B334" s="4"/>
      <c r="K334" s="41">
        <v>41871</v>
      </c>
      <c r="L334" s="40">
        <v>11352</v>
      </c>
      <c r="M334">
        <f t="shared" si="17"/>
        <v>8</v>
      </c>
      <c r="N334" t="str">
        <f t="shared" si="18"/>
        <v>sierpień</v>
      </c>
      <c r="O334">
        <f t="shared" si="19"/>
        <v>2014</v>
      </c>
    </row>
    <row r="335" spans="2:15">
      <c r="B335" s="4"/>
      <c r="K335" s="41">
        <v>41871</v>
      </c>
      <c r="L335" s="40">
        <v>12556</v>
      </c>
      <c r="M335">
        <f t="shared" si="17"/>
        <v>8</v>
      </c>
      <c r="N335" t="str">
        <f t="shared" si="18"/>
        <v>sierpień</v>
      </c>
      <c r="O335">
        <f t="shared" si="19"/>
        <v>2014</v>
      </c>
    </row>
    <row r="336" spans="2:15">
      <c r="B336" s="4"/>
      <c r="K336" s="41">
        <v>41870</v>
      </c>
      <c r="L336" s="40">
        <v>8186</v>
      </c>
      <c r="M336">
        <f t="shared" si="17"/>
        <v>8</v>
      </c>
      <c r="N336" t="str">
        <f t="shared" si="18"/>
        <v>sierpień</v>
      </c>
      <c r="O336">
        <f t="shared" si="19"/>
        <v>2014</v>
      </c>
    </row>
    <row r="337" spans="2:15">
      <c r="B337" s="4"/>
      <c r="K337" s="41">
        <v>41902</v>
      </c>
      <c r="L337" s="40">
        <v>7396</v>
      </c>
      <c r="M337">
        <f t="shared" si="17"/>
        <v>9</v>
      </c>
      <c r="N337" t="str">
        <f t="shared" si="18"/>
        <v>wrzesień</v>
      </c>
      <c r="O337">
        <f t="shared" si="19"/>
        <v>2014</v>
      </c>
    </row>
    <row r="338" spans="2:15">
      <c r="B338" s="4"/>
      <c r="K338" s="41">
        <v>41932</v>
      </c>
      <c r="L338" s="40">
        <v>8270</v>
      </c>
      <c r="M338">
        <f t="shared" si="17"/>
        <v>10</v>
      </c>
      <c r="N338" t="str">
        <f t="shared" si="18"/>
        <v>październik</v>
      </c>
      <c r="O338">
        <f t="shared" si="19"/>
        <v>2014</v>
      </c>
    </row>
    <row r="339" spans="2:15">
      <c r="B339" s="4"/>
      <c r="K339" s="41">
        <v>41931</v>
      </c>
      <c r="L339" s="40">
        <v>11469</v>
      </c>
      <c r="M339">
        <f t="shared" si="17"/>
        <v>10</v>
      </c>
      <c r="N339" t="str">
        <f t="shared" si="18"/>
        <v>październik</v>
      </c>
      <c r="O339">
        <f t="shared" si="19"/>
        <v>2014</v>
      </c>
    </row>
    <row r="340" spans="2:15">
      <c r="B340" s="4"/>
      <c r="K340" s="41">
        <v>41932</v>
      </c>
      <c r="L340" s="40">
        <v>6716</v>
      </c>
      <c r="M340">
        <f t="shared" si="17"/>
        <v>10</v>
      </c>
      <c r="N340" t="str">
        <f t="shared" si="18"/>
        <v>październik</v>
      </c>
      <c r="O340">
        <f t="shared" si="19"/>
        <v>2014</v>
      </c>
    </row>
    <row r="341" spans="2:15">
      <c r="B341" s="4"/>
      <c r="K341" s="41">
        <v>41932</v>
      </c>
      <c r="L341" s="40">
        <v>5344</v>
      </c>
      <c r="M341">
        <f t="shared" si="17"/>
        <v>10</v>
      </c>
      <c r="N341" t="str">
        <f t="shared" si="18"/>
        <v>październik</v>
      </c>
      <c r="O341">
        <f t="shared" si="19"/>
        <v>2014</v>
      </c>
    </row>
    <row r="342" spans="2:15">
      <c r="B342" s="4"/>
      <c r="K342" s="41">
        <v>41932</v>
      </c>
      <c r="L342" s="40">
        <v>10158</v>
      </c>
      <c r="M342">
        <f t="shared" si="17"/>
        <v>10</v>
      </c>
      <c r="N342" t="str">
        <f t="shared" si="18"/>
        <v>październik</v>
      </c>
      <c r="O342">
        <f t="shared" si="19"/>
        <v>2014</v>
      </c>
    </row>
    <row r="343" spans="2:15">
      <c r="B343" s="4"/>
      <c r="K343" s="41">
        <v>41931</v>
      </c>
      <c r="L343" s="40">
        <v>10508</v>
      </c>
      <c r="M343">
        <f t="shared" si="17"/>
        <v>10</v>
      </c>
      <c r="N343" t="str">
        <f t="shared" si="18"/>
        <v>październik</v>
      </c>
      <c r="O343">
        <f t="shared" si="19"/>
        <v>2014</v>
      </c>
    </row>
    <row r="344" spans="2:15">
      <c r="B344" s="4"/>
      <c r="K344" s="41">
        <v>41963</v>
      </c>
      <c r="L344" s="40">
        <v>12493</v>
      </c>
      <c r="M344">
        <f t="shared" si="17"/>
        <v>11</v>
      </c>
      <c r="N344" t="str">
        <f t="shared" si="18"/>
        <v>listopad</v>
      </c>
      <c r="O344">
        <f t="shared" si="19"/>
        <v>2014</v>
      </c>
    </row>
    <row r="345" spans="2:15">
      <c r="B345" s="4"/>
      <c r="K345" s="41">
        <v>41963</v>
      </c>
      <c r="L345" s="40">
        <v>8335</v>
      </c>
      <c r="M345">
        <f t="shared" si="17"/>
        <v>11</v>
      </c>
      <c r="N345" t="str">
        <f t="shared" si="18"/>
        <v>listopad</v>
      </c>
      <c r="O345">
        <f t="shared" si="19"/>
        <v>2014</v>
      </c>
    </row>
    <row r="346" spans="2:15">
      <c r="B346" s="4"/>
      <c r="K346" s="41">
        <v>41963</v>
      </c>
      <c r="L346" s="40">
        <v>9610</v>
      </c>
      <c r="M346">
        <f t="shared" si="17"/>
        <v>11</v>
      </c>
      <c r="N346" t="str">
        <f t="shared" si="18"/>
        <v>listopad</v>
      </c>
      <c r="O346">
        <f t="shared" si="19"/>
        <v>2014</v>
      </c>
    </row>
    <row r="347" spans="2:15">
      <c r="B347" s="4"/>
      <c r="K347" s="41">
        <v>41993</v>
      </c>
      <c r="L347" s="40">
        <v>5189</v>
      </c>
      <c r="M347">
        <f t="shared" si="17"/>
        <v>12</v>
      </c>
      <c r="N347" t="str">
        <f t="shared" si="18"/>
        <v>grudzień</v>
      </c>
      <c r="O347">
        <f t="shared" si="19"/>
        <v>2014</v>
      </c>
    </row>
    <row r="348" spans="2:15">
      <c r="B348" s="4"/>
      <c r="K348" s="41">
        <v>41993</v>
      </c>
      <c r="L348" s="40">
        <v>6575</v>
      </c>
      <c r="M348">
        <f t="shared" si="17"/>
        <v>12</v>
      </c>
      <c r="N348" t="str">
        <f t="shared" si="18"/>
        <v>grudzień</v>
      </c>
      <c r="O348">
        <f t="shared" si="19"/>
        <v>2014</v>
      </c>
    </row>
    <row r="349" spans="2:15">
      <c r="K349" s="41">
        <v>41993</v>
      </c>
      <c r="L349" s="40">
        <v>5925</v>
      </c>
      <c r="M349">
        <f t="shared" si="17"/>
        <v>12</v>
      </c>
      <c r="N349" t="str">
        <f t="shared" si="18"/>
        <v>grudzień</v>
      </c>
      <c r="O349">
        <f t="shared" si="19"/>
        <v>2014</v>
      </c>
    </row>
    <row r="350" spans="2:15">
      <c r="K350" s="41">
        <v>41992</v>
      </c>
      <c r="L350" s="40">
        <v>9067</v>
      </c>
      <c r="M350">
        <f t="shared" si="17"/>
        <v>12</v>
      </c>
      <c r="N350" t="str">
        <f t="shared" si="18"/>
        <v>grudzień</v>
      </c>
      <c r="O350">
        <f t="shared" si="19"/>
        <v>2014</v>
      </c>
    </row>
    <row r="351" spans="2:15">
      <c r="K351" s="41">
        <v>41993</v>
      </c>
      <c r="L351" s="40">
        <v>5762</v>
      </c>
      <c r="M351">
        <f t="shared" si="17"/>
        <v>12</v>
      </c>
      <c r="N351" t="str">
        <f t="shared" si="18"/>
        <v>grudzień</v>
      </c>
      <c r="O351">
        <f t="shared" si="19"/>
        <v>2014</v>
      </c>
    </row>
    <row r="352" spans="2:15">
      <c r="K352" s="41">
        <v>41993</v>
      </c>
      <c r="L352" s="40">
        <v>11998</v>
      </c>
      <c r="M352">
        <f t="shared" si="17"/>
        <v>12</v>
      </c>
      <c r="N352" t="str">
        <f t="shared" si="18"/>
        <v>grudzień</v>
      </c>
      <c r="O352">
        <f t="shared" si="19"/>
        <v>2014</v>
      </c>
    </row>
    <row r="353" spans="11:15">
      <c r="K353" s="41">
        <v>42024</v>
      </c>
      <c r="L353" s="40">
        <v>8041</v>
      </c>
      <c r="M353">
        <f t="shared" si="17"/>
        <v>1</v>
      </c>
      <c r="N353" t="str">
        <f t="shared" si="18"/>
        <v>styczeń</v>
      </c>
      <c r="O353">
        <f t="shared" si="19"/>
        <v>2015</v>
      </c>
    </row>
    <row r="354" spans="11:15">
      <c r="K354" s="41">
        <v>42024</v>
      </c>
      <c r="L354" s="40">
        <v>12429</v>
      </c>
      <c r="M354">
        <f t="shared" si="17"/>
        <v>1</v>
      </c>
      <c r="N354" t="str">
        <f t="shared" si="18"/>
        <v>styczeń</v>
      </c>
      <c r="O354">
        <f t="shared" si="19"/>
        <v>2015</v>
      </c>
    </row>
    <row r="355" spans="11:15">
      <c r="K355" s="41">
        <v>42024</v>
      </c>
      <c r="L355" s="40">
        <v>8197</v>
      </c>
      <c r="M355">
        <f t="shared" si="17"/>
        <v>1</v>
      </c>
      <c r="N355" t="str">
        <f t="shared" si="18"/>
        <v>styczeń</v>
      </c>
      <c r="O355">
        <f t="shared" si="19"/>
        <v>2015</v>
      </c>
    </row>
    <row r="356" spans="11:15">
      <c r="K356" s="41">
        <v>42023</v>
      </c>
      <c r="L356" s="40">
        <v>7234</v>
      </c>
      <c r="M356">
        <f t="shared" si="17"/>
        <v>1</v>
      </c>
      <c r="N356" t="str">
        <f t="shared" si="18"/>
        <v>styczeń</v>
      </c>
      <c r="O356">
        <f t="shared" si="19"/>
        <v>2015</v>
      </c>
    </row>
    <row r="357" spans="11:15">
      <c r="K357" s="41">
        <v>42055</v>
      </c>
      <c r="L357" s="40">
        <v>7455</v>
      </c>
      <c r="M357">
        <f t="shared" si="17"/>
        <v>2</v>
      </c>
      <c r="N357" t="str">
        <f t="shared" si="18"/>
        <v>luty</v>
      </c>
      <c r="O357">
        <f t="shared" si="19"/>
        <v>2015</v>
      </c>
    </row>
    <row r="358" spans="11:15">
      <c r="K358" s="41">
        <v>42055</v>
      </c>
      <c r="L358" s="40">
        <v>12807</v>
      </c>
      <c r="M358">
        <f t="shared" si="17"/>
        <v>2</v>
      </c>
      <c r="N358" t="str">
        <f t="shared" si="18"/>
        <v>luty</v>
      </c>
      <c r="O358">
        <f t="shared" si="19"/>
        <v>2015</v>
      </c>
    </row>
    <row r="359" spans="11:15">
      <c r="K359" s="41">
        <v>42055</v>
      </c>
      <c r="L359" s="40">
        <v>11572</v>
      </c>
      <c r="M359">
        <f t="shared" si="17"/>
        <v>2</v>
      </c>
      <c r="N359" t="str">
        <f t="shared" si="18"/>
        <v>luty</v>
      </c>
      <c r="O359">
        <f t="shared" si="19"/>
        <v>2015</v>
      </c>
    </row>
    <row r="360" spans="11:15">
      <c r="K360" s="41">
        <v>42083</v>
      </c>
      <c r="L360" s="40">
        <v>6137</v>
      </c>
      <c r="M360">
        <f t="shared" si="17"/>
        <v>3</v>
      </c>
      <c r="N360" t="str">
        <f t="shared" si="18"/>
        <v>marzec</v>
      </c>
      <c r="O360">
        <f t="shared" si="19"/>
        <v>2015</v>
      </c>
    </row>
    <row r="361" spans="11:15">
      <c r="K361" s="41">
        <v>42083</v>
      </c>
      <c r="L361" s="40">
        <v>12037</v>
      </c>
      <c r="M361">
        <f t="shared" si="17"/>
        <v>3</v>
      </c>
      <c r="N361" t="str">
        <f t="shared" si="18"/>
        <v>marzec</v>
      </c>
      <c r="O361">
        <f t="shared" si="19"/>
        <v>2015</v>
      </c>
    </row>
    <row r="362" spans="11:15">
      <c r="K362" s="41">
        <v>42083</v>
      </c>
      <c r="L362" s="40">
        <v>11241</v>
      </c>
      <c r="M362">
        <f t="shared" si="17"/>
        <v>3</v>
      </c>
      <c r="N362" t="str">
        <f t="shared" si="18"/>
        <v>marzec</v>
      </c>
      <c r="O362">
        <f t="shared" si="19"/>
        <v>2015</v>
      </c>
    </row>
    <row r="363" spans="11:15">
      <c r="K363" s="41">
        <v>42082</v>
      </c>
      <c r="L363" s="40">
        <v>10186</v>
      </c>
      <c r="M363">
        <f t="shared" si="17"/>
        <v>3</v>
      </c>
      <c r="N363" t="str">
        <f t="shared" si="18"/>
        <v>marzec</v>
      </c>
      <c r="O363">
        <f t="shared" si="19"/>
        <v>2015</v>
      </c>
    </row>
    <row r="364" spans="11:15">
      <c r="K364" s="41">
        <v>42114</v>
      </c>
      <c r="L364" s="40">
        <v>12402</v>
      </c>
      <c r="M364">
        <f t="shared" si="17"/>
        <v>4</v>
      </c>
      <c r="N364" t="str">
        <f t="shared" si="18"/>
        <v>kwiecień</v>
      </c>
      <c r="O364">
        <f t="shared" si="19"/>
        <v>2015</v>
      </c>
    </row>
    <row r="365" spans="11:15">
      <c r="K365" s="41">
        <v>42114</v>
      </c>
      <c r="L365" s="40">
        <v>7071</v>
      </c>
      <c r="M365">
        <f t="shared" si="17"/>
        <v>4</v>
      </c>
      <c r="N365" t="str">
        <f t="shared" si="18"/>
        <v>kwiecień</v>
      </c>
      <c r="O365">
        <f t="shared" si="19"/>
        <v>2015</v>
      </c>
    </row>
    <row r="366" spans="11:15">
      <c r="K366" s="41">
        <v>42113</v>
      </c>
      <c r="L366" s="40">
        <v>5031</v>
      </c>
      <c r="M366">
        <f t="shared" si="17"/>
        <v>4</v>
      </c>
      <c r="N366" t="str">
        <f t="shared" si="18"/>
        <v>kwiecień</v>
      </c>
      <c r="O366">
        <f t="shared" si="19"/>
        <v>2015</v>
      </c>
    </row>
    <row r="367" spans="11:15">
      <c r="K367" s="41">
        <v>42144</v>
      </c>
      <c r="L367" s="40">
        <v>12923</v>
      </c>
      <c r="M367">
        <f t="shared" si="17"/>
        <v>5</v>
      </c>
      <c r="N367" t="str">
        <f t="shared" si="18"/>
        <v>maj</v>
      </c>
      <c r="O367">
        <f t="shared" si="19"/>
        <v>2015</v>
      </c>
    </row>
    <row r="368" spans="11:15">
      <c r="K368" s="41">
        <v>42144</v>
      </c>
      <c r="L368" s="40">
        <v>7361</v>
      </c>
      <c r="M368">
        <f t="shared" si="17"/>
        <v>5</v>
      </c>
      <c r="N368" t="str">
        <f t="shared" si="18"/>
        <v>maj</v>
      </c>
      <c r="O368">
        <f t="shared" si="19"/>
        <v>2015</v>
      </c>
    </row>
    <row r="369" spans="11:15">
      <c r="K369" s="41">
        <v>42144</v>
      </c>
      <c r="L369" s="40">
        <v>7445</v>
      </c>
      <c r="M369">
        <f t="shared" si="17"/>
        <v>5</v>
      </c>
      <c r="N369" t="str">
        <f t="shared" si="18"/>
        <v>maj</v>
      </c>
      <c r="O369">
        <f t="shared" si="19"/>
        <v>2015</v>
      </c>
    </row>
    <row r="370" spans="11:15">
      <c r="K370" s="41">
        <v>42143</v>
      </c>
      <c r="L370" s="40">
        <v>7992</v>
      </c>
      <c r="M370">
        <f t="shared" si="17"/>
        <v>5</v>
      </c>
      <c r="N370" t="str">
        <f t="shared" si="18"/>
        <v>maj</v>
      </c>
      <c r="O370">
        <f t="shared" si="19"/>
        <v>2015</v>
      </c>
    </row>
    <row r="371" spans="11:15">
      <c r="K371" s="41">
        <v>42143</v>
      </c>
      <c r="L371" s="40">
        <v>7346</v>
      </c>
      <c r="M371">
        <f t="shared" si="17"/>
        <v>5</v>
      </c>
      <c r="N371" t="str">
        <f t="shared" si="18"/>
        <v>maj</v>
      </c>
      <c r="O371">
        <f t="shared" si="19"/>
        <v>2015</v>
      </c>
    </row>
    <row r="372" spans="11:15">
      <c r="K372" s="41">
        <v>42143</v>
      </c>
      <c r="L372" s="40">
        <v>10793</v>
      </c>
      <c r="M372">
        <f t="shared" si="17"/>
        <v>5</v>
      </c>
      <c r="N372" t="str">
        <f t="shared" si="18"/>
        <v>maj</v>
      </c>
      <c r="O372">
        <f t="shared" si="19"/>
        <v>2015</v>
      </c>
    </row>
    <row r="373" spans="11:15">
      <c r="K373" s="41">
        <v>42143</v>
      </c>
      <c r="L373" s="40">
        <v>7188</v>
      </c>
      <c r="M373">
        <f t="shared" si="17"/>
        <v>5</v>
      </c>
      <c r="N373" t="str">
        <f t="shared" si="18"/>
        <v>maj</v>
      </c>
      <c r="O373">
        <f t="shared" si="19"/>
        <v>2015</v>
      </c>
    </row>
    <row r="374" spans="11:15">
      <c r="K374" s="41">
        <v>42143</v>
      </c>
      <c r="L374" s="40">
        <v>5577</v>
      </c>
      <c r="M374">
        <f t="shared" si="17"/>
        <v>5</v>
      </c>
      <c r="N374" t="str">
        <f t="shared" si="18"/>
        <v>maj</v>
      </c>
      <c r="O374">
        <f t="shared" si="19"/>
        <v>2015</v>
      </c>
    </row>
    <row r="375" spans="11:15">
      <c r="K375" s="41">
        <v>42143</v>
      </c>
      <c r="L375" s="40">
        <v>10429</v>
      </c>
      <c r="M375">
        <f t="shared" si="17"/>
        <v>5</v>
      </c>
      <c r="N375" t="str">
        <f t="shared" si="18"/>
        <v>maj</v>
      </c>
      <c r="O375">
        <f t="shared" si="19"/>
        <v>2015</v>
      </c>
    </row>
    <row r="376" spans="11:15">
      <c r="K376" s="41">
        <v>42143</v>
      </c>
      <c r="L376" s="40">
        <v>6226</v>
      </c>
      <c r="M376">
        <f t="shared" si="17"/>
        <v>5</v>
      </c>
      <c r="N376" t="str">
        <f t="shared" si="18"/>
        <v>maj</v>
      </c>
      <c r="O376">
        <f t="shared" si="19"/>
        <v>2015</v>
      </c>
    </row>
    <row r="377" spans="11:15">
      <c r="K377" s="41">
        <v>42143</v>
      </c>
      <c r="L377" s="40">
        <v>6228</v>
      </c>
      <c r="M377">
        <f t="shared" si="17"/>
        <v>5</v>
      </c>
      <c r="N377" t="str">
        <f t="shared" si="18"/>
        <v>maj</v>
      </c>
      <c r="O377">
        <f t="shared" si="19"/>
        <v>2015</v>
      </c>
    </row>
    <row r="378" spans="11:15">
      <c r="K378" s="41">
        <v>42175</v>
      </c>
      <c r="L378" s="40">
        <v>9860</v>
      </c>
      <c r="M378">
        <f t="shared" si="17"/>
        <v>6</v>
      </c>
      <c r="N378" t="str">
        <f t="shared" si="18"/>
        <v>czerwiec</v>
      </c>
      <c r="O378">
        <f t="shared" si="19"/>
        <v>2015</v>
      </c>
    </row>
    <row r="379" spans="11:15">
      <c r="K379" s="41">
        <v>42175</v>
      </c>
      <c r="L379" s="40">
        <v>12395</v>
      </c>
      <c r="M379">
        <f t="shared" si="17"/>
        <v>6</v>
      </c>
      <c r="N379" t="str">
        <f t="shared" si="18"/>
        <v>czerwiec</v>
      </c>
      <c r="O379">
        <f t="shared" si="19"/>
        <v>2015</v>
      </c>
    </row>
    <row r="380" spans="11:15">
      <c r="K380" s="41">
        <v>42174</v>
      </c>
      <c r="L380" s="40">
        <v>5198</v>
      </c>
      <c r="M380">
        <f t="shared" si="17"/>
        <v>6</v>
      </c>
      <c r="N380" t="str">
        <f t="shared" si="18"/>
        <v>czerwiec</v>
      </c>
      <c r="O380">
        <f t="shared" si="19"/>
        <v>2015</v>
      </c>
    </row>
    <row r="381" spans="11:15">
      <c r="K381" s="41">
        <v>42205</v>
      </c>
      <c r="L381" s="40">
        <v>10091</v>
      </c>
      <c r="M381">
        <f t="shared" si="17"/>
        <v>7</v>
      </c>
      <c r="N381" t="str">
        <f t="shared" si="18"/>
        <v>lipiec</v>
      </c>
      <c r="O381">
        <f t="shared" si="19"/>
        <v>2015</v>
      </c>
    </row>
    <row r="382" spans="11:15">
      <c r="K382" s="41">
        <v>42205</v>
      </c>
      <c r="L382" s="40">
        <v>8563</v>
      </c>
      <c r="M382">
        <f t="shared" si="17"/>
        <v>7</v>
      </c>
      <c r="N382" t="str">
        <f t="shared" si="18"/>
        <v>lipiec</v>
      </c>
      <c r="O382">
        <f t="shared" si="19"/>
        <v>2015</v>
      </c>
    </row>
    <row r="383" spans="11:15">
      <c r="K383" s="41">
        <v>42236</v>
      </c>
      <c r="L383" s="40">
        <v>7895</v>
      </c>
      <c r="M383">
        <f t="shared" si="17"/>
        <v>8</v>
      </c>
      <c r="N383" t="str">
        <f t="shared" si="18"/>
        <v>sierpień</v>
      </c>
      <c r="O383">
        <f t="shared" si="19"/>
        <v>2015</v>
      </c>
    </row>
    <row r="384" spans="11:15">
      <c r="K384" s="41">
        <v>42236</v>
      </c>
      <c r="L384" s="40">
        <v>6056</v>
      </c>
      <c r="M384">
        <f t="shared" si="17"/>
        <v>8</v>
      </c>
      <c r="N384" t="str">
        <f t="shared" si="18"/>
        <v>sierpień</v>
      </c>
      <c r="O384">
        <f t="shared" si="19"/>
        <v>2015</v>
      </c>
    </row>
    <row r="385" spans="11:15">
      <c r="K385" s="41">
        <v>42236</v>
      </c>
      <c r="L385" s="40">
        <v>7477</v>
      </c>
      <c r="M385">
        <f t="shared" si="17"/>
        <v>8</v>
      </c>
      <c r="N385" t="str">
        <f t="shared" si="18"/>
        <v>sierpień</v>
      </c>
      <c r="O385">
        <f t="shared" si="19"/>
        <v>2015</v>
      </c>
    </row>
    <row r="386" spans="11:15">
      <c r="K386" s="41">
        <v>42235</v>
      </c>
      <c r="L386" s="40">
        <v>5634</v>
      </c>
      <c r="M386">
        <f t="shared" si="17"/>
        <v>8</v>
      </c>
      <c r="N386" t="str">
        <f t="shared" si="18"/>
        <v>sierpień</v>
      </c>
      <c r="O386">
        <f t="shared" si="19"/>
        <v>2015</v>
      </c>
    </row>
    <row r="387" spans="11:15">
      <c r="K387" s="41">
        <v>42267</v>
      </c>
      <c r="L387" s="40">
        <v>5080</v>
      </c>
      <c r="M387">
        <f t="shared" si="17"/>
        <v>9</v>
      </c>
      <c r="N387" t="str">
        <f t="shared" si="18"/>
        <v>wrzesień</v>
      </c>
      <c r="O387">
        <f t="shared" si="19"/>
        <v>2015</v>
      </c>
    </row>
    <row r="388" spans="11:15">
      <c r="K388" s="41">
        <v>42297</v>
      </c>
      <c r="L388" s="40">
        <v>10362</v>
      </c>
      <c r="M388">
        <f t="shared" ref="M388:M402" si="20">MONTH(K388)</f>
        <v>10</v>
      </c>
      <c r="N388" t="str">
        <f t="shared" ref="N388:N402" si="21">TEXT(K388,"mmmm")</f>
        <v>październik</v>
      </c>
      <c r="O388">
        <f t="shared" ref="O388:O402" si="22">YEAR(K388)</f>
        <v>2015</v>
      </c>
    </row>
    <row r="389" spans="11:15">
      <c r="K389" s="41">
        <v>42296</v>
      </c>
      <c r="L389" s="40">
        <v>8079</v>
      </c>
      <c r="M389">
        <f t="shared" si="20"/>
        <v>10</v>
      </c>
      <c r="N389" t="str">
        <f t="shared" si="21"/>
        <v>październik</v>
      </c>
      <c r="O389">
        <f t="shared" si="22"/>
        <v>2015</v>
      </c>
    </row>
    <row r="390" spans="11:15">
      <c r="K390" s="41">
        <v>42297</v>
      </c>
      <c r="L390" s="40">
        <v>11358</v>
      </c>
      <c r="M390">
        <f t="shared" si="20"/>
        <v>10</v>
      </c>
      <c r="N390" t="str">
        <f t="shared" si="21"/>
        <v>październik</v>
      </c>
      <c r="O390">
        <f t="shared" si="22"/>
        <v>2015</v>
      </c>
    </row>
    <row r="391" spans="11:15">
      <c r="K391" s="41">
        <v>42297</v>
      </c>
      <c r="L391" s="40">
        <v>7638</v>
      </c>
      <c r="M391">
        <f t="shared" si="20"/>
        <v>10</v>
      </c>
      <c r="N391" t="str">
        <f t="shared" si="21"/>
        <v>październik</v>
      </c>
      <c r="O391">
        <f t="shared" si="22"/>
        <v>2015</v>
      </c>
    </row>
    <row r="392" spans="11:15">
      <c r="K392" s="41">
        <v>42297</v>
      </c>
      <c r="L392" s="40">
        <v>11677</v>
      </c>
      <c r="M392">
        <f t="shared" si="20"/>
        <v>10</v>
      </c>
      <c r="N392" t="str">
        <f t="shared" si="21"/>
        <v>październik</v>
      </c>
      <c r="O392">
        <f t="shared" si="22"/>
        <v>2015</v>
      </c>
    </row>
    <row r="393" spans="11:15">
      <c r="K393" s="41">
        <v>42296</v>
      </c>
      <c r="L393" s="40">
        <v>9438</v>
      </c>
      <c r="M393">
        <f t="shared" si="20"/>
        <v>10</v>
      </c>
      <c r="N393" t="str">
        <f t="shared" si="21"/>
        <v>październik</v>
      </c>
      <c r="O393">
        <f t="shared" si="22"/>
        <v>2015</v>
      </c>
    </row>
    <row r="394" spans="11:15">
      <c r="K394" s="41">
        <v>42328</v>
      </c>
      <c r="L394" s="40">
        <v>5525</v>
      </c>
      <c r="M394">
        <f t="shared" si="20"/>
        <v>11</v>
      </c>
      <c r="N394" t="str">
        <f t="shared" si="21"/>
        <v>listopad</v>
      </c>
      <c r="O394">
        <f t="shared" si="22"/>
        <v>2015</v>
      </c>
    </row>
    <row r="395" spans="11:15">
      <c r="K395" s="41">
        <v>42328</v>
      </c>
      <c r="L395" s="40">
        <v>8040</v>
      </c>
      <c r="M395">
        <f t="shared" si="20"/>
        <v>11</v>
      </c>
      <c r="N395" t="str">
        <f t="shared" si="21"/>
        <v>listopad</v>
      </c>
      <c r="O395">
        <f t="shared" si="22"/>
        <v>2015</v>
      </c>
    </row>
    <row r="396" spans="11:15">
      <c r="K396" s="41">
        <v>42328</v>
      </c>
      <c r="L396" s="40">
        <v>9914</v>
      </c>
      <c r="M396">
        <f t="shared" si="20"/>
        <v>11</v>
      </c>
      <c r="N396" t="str">
        <f t="shared" si="21"/>
        <v>listopad</v>
      </c>
      <c r="O396">
        <f t="shared" si="22"/>
        <v>2015</v>
      </c>
    </row>
    <row r="397" spans="11:15">
      <c r="K397" s="41">
        <v>42358</v>
      </c>
      <c r="L397" s="40">
        <v>5438</v>
      </c>
      <c r="M397">
        <f t="shared" si="20"/>
        <v>12</v>
      </c>
      <c r="N397" t="str">
        <f t="shared" si="21"/>
        <v>grudzień</v>
      </c>
      <c r="O397">
        <f t="shared" si="22"/>
        <v>2015</v>
      </c>
    </row>
    <row r="398" spans="11:15">
      <c r="K398" s="41">
        <v>42358</v>
      </c>
      <c r="L398" s="40">
        <v>7116</v>
      </c>
      <c r="M398">
        <f t="shared" si="20"/>
        <v>12</v>
      </c>
      <c r="N398" t="str">
        <f t="shared" si="21"/>
        <v>grudzień</v>
      </c>
      <c r="O398">
        <f t="shared" si="22"/>
        <v>2015</v>
      </c>
    </row>
    <row r="399" spans="11:15">
      <c r="K399" s="41">
        <v>42358</v>
      </c>
      <c r="L399" s="40">
        <v>8991</v>
      </c>
      <c r="M399">
        <f t="shared" si="20"/>
        <v>12</v>
      </c>
      <c r="N399" t="str">
        <f t="shared" si="21"/>
        <v>grudzień</v>
      </c>
      <c r="O399">
        <f t="shared" si="22"/>
        <v>2015</v>
      </c>
    </row>
    <row r="400" spans="11:15">
      <c r="K400" s="41">
        <v>42357</v>
      </c>
      <c r="L400" s="40">
        <v>7843</v>
      </c>
      <c r="M400">
        <f t="shared" si="20"/>
        <v>12</v>
      </c>
      <c r="N400" t="str">
        <f t="shared" si="21"/>
        <v>grudzień</v>
      </c>
      <c r="O400">
        <f t="shared" si="22"/>
        <v>2015</v>
      </c>
    </row>
    <row r="401" spans="11:15">
      <c r="K401" s="41">
        <v>42358</v>
      </c>
      <c r="L401" s="40">
        <v>12573</v>
      </c>
      <c r="M401">
        <f t="shared" si="20"/>
        <v>12</v>
      </c>
      <c r="N401" t="str">
        <f t="shared" si="21"/>
        <v>grudzień</v>
      </c>
      <c r="O401">
        <f t="shared" si="22"/>
        <v>2015</v>
      </c>
    </row>
    <row r="402" spans="11:15">
      <c r="K402" s="54">
        <v>42358</v>
      </c>
      <c r="L402" s="55">
        <v>11387</v>
      </c>
      <c r="M402">
        <f t="shared" si="20"/>
        <v>12</v>
      </c>
      <c r="N402" t="str">
        <f t="shared" si="21"/>
        <v>grudzień</v>
      </c>
      <c r="O402">
        <f t="shared" si="22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Z1</vt:lpstr>
      <vt:lpstr>Z1odp</vt:lpstr>
      <vt:lpstr>Z1dod1</vt:lpstr>
      <vt:lpstr>Zadanie T</vt:lpstr>
      <vt:lpstr>Zadanie T - rozwiązanie</vt:lpstr>
      <vt:lpstr>Zadanie 3</vt:lpstr>
      <vt:lpstr>Zadanie 3 - rozwiązanie</vt:lpstr>
      <vt:lpstr>Zadanie 4</vt:lpstr>
      <vt:lpstr>Zadanie 4 - rozwiązanie</vt:lpstr>
      <vt:lpstr>Zadanie 4 dni</vt:lpstr>
      <vt:lpstr>Zadanie W</vt:lpstr>
      <vt:lpstr>Zadanie W - rozwiązanie</vt:lpstr>
      <vt:lpstr>Zadanie 6</vt:lpstr>
      <vt:lpstr>Zadanie 6 - rozwiązanie</vt:lpstr>
      <vt:lpstr>Zadanie 7</vt:lpstr>
      <vt:lpstr>Zadanie 7 - rozwiązanie</vt:lpstr>
      <vt:lpstr>Zadanie 8</vt:lpstr>
      <vt:lpstr>Zadanie 8 - rozwiązanie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Napora Jarosław</dc:creator>
  <cp:lastModifiedBy>Napora Jarosław</cp:lastModifiedBy>
  <dcterms:created xsi:type="dcterms:W3CDTF">2024-09-25T10:35:13Z</dcterms:created>
  <dcterms:modified xsi:type="dcterms:W3CDTF">2024-10-01T10:02:18Z</dcterms:modified>
</cp:coreProperties>
</file>