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wiberg/git/Optimal_Clustering_Trees/revision/complete_comparison_fcps/"/>
    </mc:Choice>
  </mc:AlternateContent>
  <xr:revisionPtr revIDLastSave="0" documentId="13_ncr:1_{7F0C6E72-3FE0-924F-92DA-AF7A5FC3FB06}" xr6:coauthVersionLast="45" xr6:coauthVersionMax="45" xr10:uidLastSave="{00000000-0000-0000-0000-000000000000}"/>
  <bookViews>
    <workbookView xWindow="7060" yWindow="460" windowWidth="20560" windowHeight="15500" xr2:uid="{A11CA862-540D-904C-9F38-1D8086AEC48A}"/>
  </bookViews>
  <sheets>
    <sheet name="score tables" sheetId="3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21" i="3" l="1"/>
  <c r="K22" i="3"/>
  <c r="K23" i="3"/>
  <c r="H29" i="3" s="1"/>
  <c r="K24" i="3"/>
  <c r="K25" i="3"/>
  <c r="K26" i="3"/>
  <c r="K27" i="3"/>
  <c r="K28" i="3"/>
  <c r="K20" i="3"/>
  <c r="F29" i="3" l="1"/>
  <c r="D29" i="3"/>
  <c r="I29" i="3"/>
  <c r="G29" i="3"/>
  <c r="J29" i="3" a="1"/>
  <c r="J29" i="3" s="1"/>
  <c r="E29" i="3"/>
  <c r="J32" i="3" a="1"/>
  <c r="J32" i="3" s="1"/>
  <c r="I32" i="3" a="1"/>
  <c r="I32" i="3" s="1"/>
  <c r="H32" i="3" a="1"/>
  <c r="H32" i="3" s="1"/>
  <c r="G32" i="3" a="1"/>
  <c r="G32" i="3" s="1"/>
  <c r="F32" i="3" a="1"/>
  <c r="F32" i="3" s="1"/>
  <c r="E32" i="3" a="1"/>
  <c r="E32" i="3" s="1"/>
  <c r="D32" i="3" a="1"/>
  <c r="D32" i="3" s="1"/>
  <c r="J31" i="3"/>
  <c r="I31" i="3"/>
  <c r="H31" i="3"/>
  <c r="G31" i="3"/>
  <c r="F31" i="3"/>
  <c r="E31" i="3"/>
  <c r="D31" i="3"/>
  <c r="J30" i="3"/>
  <c r="I30" i="3"/>
  <c r="H30" i="3"/>
  <c r="G30" i="3"/>
  <c r="F30" i="3"/>
  <c r="E30" i="3"/>
  <c r="D30" i="3"/>
  <c r="D33" i="3" s="1"/>
  <c r="J15" i="3" a="1"/>
  <c r="J15" i="3" s="1"/>
  <c r="I15" i="3" a="1"/>
  <c r="I15" i="3" s="1"/>
  <c r="H15" i="3" a="1"/>
  <c r="H15" i="3" s="1"/>
  <c r="G15" i="3" a="1"/>
  <c r="G15" i="3" s="1"/>
  <c r="F15" i="3" a="1"/>
  <c r="F15" i="3" s="1"/>
  <c r="E15" i="3" a="1"/>
  <c r="E15" i="3" s="1"/>
  <c r="D15" i="3" a="1"/>
  <c r="D15" i="3" s="1"/>
  <c r="J14" i="3"/>
  <c r="I14" i="3"/>
  <c r="H14" i="3"/>
  <c r="G14" i="3"/>
  <c r="F14" i="3"/>
  <c r="E14" i="3"/>
  <c r="D14" i="3"/>
  <c r="J13" i="3"/>
  <c r="I13" i="3"/>
  <c r="H13" i="3"/>
  <c r="G13" i="3"/>
  <c r="F13" i="3"/>
  <c r="E13" i="3"/>
  <c r="D13" i="3"/>
  <c r="K11" i="3"/>
  <c r="K10" i="3"/>
  <c r="K9" i="3"/>
  <c r="K8" i="3"/>
  <c r="K7" i="3"/>
  <c r="K6" i="3"/>
  <c r="K4" i="3"/>
  <c r="K3" i="3"/>
  <c r="F11" i="1"/>
  <c r="E11" i="1"/>
  <c r="C11" i="1"/>
  <c r="B11" i="1"/>
  <c r="G10" i="1"/>
  <c r="D10" i="1"/>
  <c r="G9" i="1"/>
  <c r="D9" i="1"/>
  <c r="G8" i="1"/>
  <c r="D8" i="1"/>
  <c r="G7" i="1"/>
  <c r="D7" i="1"/>
  <c r="G6" i="1"/>
  <c r="D6" i="1"/>
  <c r="G5" i="1"/>
  <c r="D5" i="1"/>
  <c r="G4" i="1"/>
  <c r="D4" i="1"/>
  <c r="G3" i="1"/>
  <c r="D3" i="1"/>
  <c r="G11" i="1" l="1"/>
  <c r="D11" i="1"/>
  <c r="F16" i="3"/>
  <c r="J33" i="3"/>
  <c r="H33" i="3"/>
  <c r="J12" i="3" a="1"/>
  <c r="J12" i="3" s="1"/>
  <c r="G16" i="3"/>
  <c r="I16" i="3"/>
  <c r="F12" i="3"/>
  <c r="J16" i="3"/>
  <c r="F33" i="3"/>
  <c r="H16" i="3"/>
  <c r="E33" i="3"/>
  <c r="G12" i="3"/>
  <c r="G33" i="3"/>
  <c r="E12" i="3"/>
  <c r="D16" i="3"/>
  <c r="I12" i="3"/>
  <c r="E16" i="3"/>
  <c r="I33" i="3"/>
  <c r="D12" i="3"/>
  <c r="H12" i="3"/>
</calcChain>
</file>

<file path=xl/sharedStrings.xml><?xml version="1.0" encoding="utf-8"?>
<sst xmlns="http://schemas.openxmlformats.org/spreadsheetml/2006/main" count="59" uniqueCount="32">
  <si>
    <t>Silhouette Score</t>
  </si>
  <si>
    <t>Dunn Index</t>
  </si>
  <si>
    <t>Baseline Score</t>
  </si>
  <si>
    <t>Fully Scaled Score</t>
  </si>
  <si>
    <t>Score Change</t>
  </si>
  <si>
    <t>S</t>
  </si>
  <si>
    <t>Average</t>
  </si>
  <si>
    <t>Silhouette</t>
  </si>
  <si>
    <t>Data</t>
  </si>
  <si>
    <t>Results Count</t>
  </si>
  <si>
    <t>GMM</t>
  </si>
  <si>
    <t>Kmeans++</t>
  </si>
  <si>
    <t>OCT</t>
  </si>
  <si>
    <t>Truth</t>
  </si>
  <si>
    <t>Best Score</t>
  </si>
  <si>
    <t>Atom</t>
  </si>
  <si>
    <t>Chainlink</t>
  </si>
  <si>
    <t>Hepta</t>
  </si>
  <si>
    <t>Lsun</t>
  </si>
  <si>
    <t>Target</t>
  </si>
  <si>
    <t>Tetra</t>
  </si>
  <si>
    <t>TwoDiamonds</t>
  </si>
  <si>
    <t>WingNut</t>
  </si>
  <si>
    <t>Count Best/Tie</t>
  </si>
  <si>
    <t>Average Score</t>
  </si>
  <si>
    <t>Std. Dev Score</t>
  </si>
  <si>
    <t>ICOT Avg Improvement (Pairs)</t>
  </si>
  <si>
    <t>ICOT Avg Improvement (Agg.)</t>
  </si>
  <si>
    <t>DBSCAN</t>
  </si>
  <si>
    <t>Hclust</t>
  </si>
  <si>
    <t>EngyTime</t>
  </si>
  <si>
    <t>ICOT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</si>
</sst>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00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1"/>
        <bgColor indexed="64"/>
      </patternFill>
    </fill>
  </fills>
  <borders count="21">
    <border>
      <left/>
      <right/>
      <top/>
      <bottom/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thin">
        <color theme="1"/>
      </right>
      <top style="medium">
        <color theme="1"/>
      </top>
      <bottom/>
      <diagonal/>
    </border>
    <border>
      <left/>
      <right style="thin">
        <color theme="1"/>
      </right>
      <top style="medium">
        <color theme="1"/>
      </top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 style="thin">
        <color theme="1"/>
      </right>
      <top/>
      <bottom/>
      <diagonal/>
    </border>
    <border>
      <left/>
      <right style="thin">
        <color theme="1"/>
      </right>
      <top/>
      <bottom/>
      <diagonal/>
    </border>
    <border>
      <left/>
      <right style="thin">
        <color theme="1"/>
      </right>
      <top/>
      <bottom style="medium">
        <color theme="1"/>
      </bottom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thin">
        <color theme="1"/>
      </left>
      <right/>
      <top style="medium">
        <color theme="1"/>
      </top>
      <bottom/>
      <diagonal/>
    </border>
    <border>
      <left style="thin">
        <color theme="1"/>
      </left>
      <right style="thin">
        <color theme="1"/>
      </right>
      <top style="medium">
        <color theme="1"/>
      </top>
      <bottom/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 style="thin">
        <color theme="1"/>
      </right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40">
    <xf numFmtId="0" fontId="0" fillId="0" borderId="0" xfId="0"/>
    <xf numFmtId="164" fontId="0" fillId="0" borderId="0" xfId="0" applyNumberFormat="1"/>
    <xf numFmtId="165" fontId="0" fillId="0" borderId="0" xfId="0" applyNumberFormat="1"/>
    <xf numFmtId="10" fontId="0" fillId="0" borderId="0" xfId="1" applyNumberFormat="1" applyFont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2" fillId="2" borderId="11" xfId="2" applyBorder="1"/>
    <xf numFmtId="0" fontId="0" fillId="0" borderId="2" xfId="0" applyBorder="1"/>
    <xf numFmtId="0" fontId="0" fillId="3" borderId="3" xfId="0" applyFill="1" applyBorder="1"/>
    <xf numFmtId="165" fontId="0" fillId="0" borderId="11" xfId="0" applyNumberFormat="1" applyBorder="1"/>
    <xf numFmtId="0" fontId="0" fillId="3" borderId="9" xfId="0" applyFill="1" applyBorder="1"/>
    <xf numFmtId="164" fontId="0" fillId="0" borderId="0" xfId="1" applyNumberFormat="1" applyFont="1" applyBorder="1"/>
    <xf numFmtId="164" fontId="0" fillId="0" borderId="11" xfId="1" applyNumberFormat="1" applyFont="1" applyBorder="1"/>
    <xf numFmtId="164" fontId="0" fillId="0" borderId="15" xfId="1" applyNumberFormat="1" applyFont="1" applyBorder="1"/>
    <xf numFmtId="164" fontId="0" fillId="0" borderId="12" xfId="1" applyNumberFormat="1" applyFont="1" applyBorder="1"/>
    <xf numFmtId="0" fontId="0" fillId="3" borderId="16" xfId="0" applyFill="1" applyBorder="1"/>
    <xf numFmtId="0" fontId="0" fillId="0" borderId="0" xfId="0" applyAlignment="1">
      <alignment horizontal="center"/>
    </xf>
    <xf numFmtId="164" fontId="0" fillId="0" borderId="0" xfId="1" applyNumberFormat="1" applyFont="1"/>
    <xf numFmtId="165" fontId="0" fillId="0" borderId="17" xfId="0" applyNumberFormat="1" applyBorder="1"/>
    <xf numFmtId="165" fontId="0" fillId="0" borderId="2" xfId="0" applyNumberFormat="1" applyBorder="1"/>
    <xf numFmtId="165" fontId="0" fillId="0" borderId="8" xfId="0" applyNumberFormat="1" applyBorder="1"/>
    <xf numFmtId="165" fontId="2" fillId="2" borderId="18" xfId="2" applyNumberFormat="1" applyBorder="1"/>
    <xf numFmtId="165" fontId="0" fillId="0" borderId="19" xfId="0" applyNumberFormat="1" applyBorder="1"/>
    <xf numFmtId="165" fontId="2" fillId="2" borderId="20" xfId="2" applyNumberFormat="1" applyBorder="1"/>
    <xf numFmtId="165" fontId="1" fillId="0" borderId="20" xfId="2" applyNumberFormat="1" applyFont="1" applyFill="1" applyBorder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0" fillId="0" borderId="0" xfId="0" applyAlignment="1">
      <alignment horizontal="center"/>
    </xf>
  </cellXfs>
  <cellStyles count="3">
    <cellStyle name="Neutral" xfId="2" builtinId="28"/>
    <cellStyle name="Normal" xfId="0" builtinId="0"/>
    <cellStyle name="Percent" xfId="1" builtinId="5"/>
  </cellStyles>
  <dxfs count="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55BB4-D70B-1E4E-9FE7-07C371186A82}">
  <dimension ref="A1:K33"/>
  <sheetViews>
    <sheetView tabSelected="1" zoomScale="106" workbookViewId="0">
      <selection activeCell="L28" sqref="L28"/>
    </sheetView>
  </sheetViews>
  <sheetFormatPr baseColWidth="10" defaultRowHeight="16" x14ac:dyDescent="0.2"/>
  <cols>
    <col min="1" max="1" width="4.1640625" customWidth="1"/>
    <col min="2" max="2" width="13.5" bestFit="1" customWidth="1"/>
    <col min="3" max="3" width="12.5" bestFit="1" customWidth="1"/>
    <col min="11" max="11" width="10" bestFit="1" customWidth="1"/>
    <col min="12" max="12" width="13.6640625" bestFit="1" customWidth="1"/>
  </cols>
  <sheetData>
    <row r="1" spans="1:11" ht="17" thickBot="1" x14ac:dyDescent="0.25">
      <c r="B1" s="31" t="s">
        <v>7</v>
      </c>
      <c r="C1" s="32"/>
      <c r="D1" s="32"/>
      <c r="E1" s="32"/>
      <c r="F1" s="32"/>
      <c r="G1" s="32"/>
      <c r="H1" s="32"/>
      <c r="I1" s="32"/>
      <c r="J1" s="32"/>
      <c r="K1" s="33"/>
    </row>
    <row r="2" spans="1:11" ht="17" thickBot="1" x14ac:dyDescent="0.25">
      <c r="B2" s="4" t="s">
        <v>8</v>
      </c>
      <c r="C2" s="5"/>
      <c r="D2" s="5" t="s">
        <v>31</v>
      </c>
      <c r="E2" s="5" t="s">
        <v>12</v>
      </c>
      <c r="F2" s="5" t="s">
        <v>11</v>
      </c>
      <c r="G2" s="5" t="s">
        <v>29</v>
      </c>
      <c r="H2" s="5" t="s">
        <v>10</v>
      </c>
      <c r="I2" s="5" t="s">
        <v>28</v>
      </c>
      <c r="J2" s="5" t="s">
        <v>13</v>
      </c>
      <c r="K2" s="6" t="s">
        <v>14</v>
      </c>
    </row>
    <row r="3" spans="1:11" x14ac:dyDescent="0.2">
      <c r="A3">
        <v>1</v>
      </c>
      <c r="B3" s="7" t="s">
        <v>15</v>
      </c>
      <c r="C3" s="8">
        <v>5</v>
      </c>
      <c r="D3">
        <v>0.503</v>
      </c>
      <c r="E3">
        <v>0.433</v>
      </c>
      <c r="F3">
        <v>0.61399999999999999</v>
      </c>
      <c r="G3">
        <v>0.59299999999999997</v>
      </c>
      <c r="H3">
        <v>0.56499999999999995</v>
      </c>
      <c r="I3">
        <v>-1.2E-2</v>
      </c>
      <c r="J3" s="8">
        <v>0.311</v>
      </c>
      <c r="K3" s="9">
        <f t="shared" ref="K3:K11" si="0">MAX(D3:I3)</f>
        <v>0.61399999999999999</v>
      </c>
    </row>
    <row r="4" spans="1:11" x14ac:dyDescent="0.2">
      <c r="A4">
        <v>2</v>
      </c>
      <c r="B4" s="10" t="s">
        <v>16</v>
      </c>
      <c r="C4" s="11">
        <v>5</v>
      </c>
      <c r="D4">
        <v>0.39600000000000002</v>
      </c>
      <c r="E4">
        <v>0.28000000000000003</v>
      </c>
      <c r="F4">
        <v>0.501</v>
      </c>
      <c r="G4">
        <v>0.496</v>
      </c>
      <c r="H4">
        <v>0.40899999999999997</v>
      </c>
      <c r="I4">
        <v>0.16800000000000001</v>
      </c>
      <c r="J4" s="11">
        <v>0.158</v>
      </c>
      <c r="K4" s="9">
        <f t="shared" si="0"/>
        <v>0.501</v>
      </c>
    </row>
    <row r="5" spans="1:11" x14ac:dyDescent="0.2">
      <c r="A5">
        <v>3</v>
      </c>
      <c r="B5" s="10" t="s">
        <v>30</v>
      </c>
      <c r="C5" s="11">
        <v>5</v>
      </c>
      <c r="D5">
        <v>0.57299999999999995</v>
      </c>
      <c r="E5">
        <v>0.4</v>
      </c>
      <c r="F5">
        <v>0.438</v>
      </c>
      <c r="G5">
        <v>0.379</v>
      </c>
      <c r="H5">
        <v>0.433</v>
      </c>
      <c r="I5">
        <v>0.161</v>
      </c>
      <c r="J5" s="11">
        <v>0.39800000000000002</v>
      </c>
      <c r="K5" s="9"/>
    </row>
    <row r="6" spans="1:11" x14ac:dyDescent="0.2">
      <c r="A6">
        <v>4</v>
      </c>
      <c r="B6" s="10" t="s">
        <v>17</v>
      </c>
      <c r="C6" s="11">
        <v>5</v>
      </c>
      <c r="D6">
        <v>0.45300000000000001</v>
      </c>
      <c r="E6">
        <v>0.33200000000000002</v>
      </c>
      <c r="F6">
        <v>0.70199999999999996</v>
      </c>
      <c r="G6">
        <v>0.70199999999999996</v>
      </c>
      <c r="H6">
        <v>0.60799999999999998</v>
      </c>
      <c r="I6">
        <v>0.70199999999999996</v>
      </c>
      <c r="J6" s="11">
        <v>0.70199999999999996</v>
      </c>
      <c r="K6" s="9">
        <f t="shared" si="0"/>
        <v>0.70199999999999996</v>
      </c>
    </row>
    <row r="7" spans="1:11" x14ac:dyDescent="0.2">
      <c r="A7">
        <v>5</v>
      </c>
      <c r="B7" s="10" t="s">
        <v>18</v>
      </c>
      <c r="C7" s="11">
        <v>5</v>
      </c>
      <c r="D7">
        <v>0.54900000000000004</v>
      </c>
      <c r="E7">
        <v>0.53400000000000003</v>
      </c>
      <c r="F7">
        <v>0.56799999999999995</v>
      </c>
      <c r="G7">
        <v>0.55400000000000005</v>
      </c>
      <c r="H7">
        <v>0.53700000000000003</v>
      </c>
      <c r="I7">
        <v>0.439</v>
      </c>
      <c r="J7" s="12">
        <v>0.439</v>
      </c>
      <c r="K7" s="9">
        <f t="shared" si="0"/>
        <v>0.56799999999999995</v>
      </c>
    </row>
    <row r="8" spans="1:11" x14ac:dyDescent="0.2">
      <c r="A8">
        <v>6</v>
      </c>
      <c r="B8" s="10" t="s">
        <v>19</v>
      </c>
      <c r="C8" s="11">
        <v>5</v>
      </c>
      <c r="D8">
        <v>0.629</v>
      </c>
      <c r="E8">
        <v>0.40899999999999997</v>
      </c>
      <c r="F8">
        <v>0.59199999999999997</v>
      </c>
      <c r="G8">
        <v>0.61899999999999999</v>
      </c>
      <c r="H8">
        <v>0.57799999999999996</v>
      </c>
      <c r="I8">
        <v>0.41599999999999998</v>
      </c>
      <c r="J8" s="11">
        <v>0.29499999999999998</v>
      </c>
      <c r="K8" s="9">
        <f t="shared" si="0"/>
        <v>0.629</v>
      </c>
    </row>
    <row r="9" spans="1:11" x14ac:dyDescent="0.2">
      <c r="A9">
        <v>7</v>
      </c>
      <c r="B9" s="10" t="s">
        <v>20</v>
      </c>
      <c r="C9" s="11">
        <v>5</v>
      </c>
      <c r="D9">
        <v>0.504</v>
      </c>
      <c r="E9">
        <v>0.26600000000000001</v>
      </c>
      <c r="F9">
        <v>0.504</v>
      </c>
      <c r="G9">
        <v>0.504</v>
      </c>
      <c r="H9">
        <v>0.504</v>
      </c>
      <c r="I9">
        <v>0.504</v>
      </c>
      <c r="J9" s="11">
        <v>0.504</v>
      </c>
      <c r="K9" s="9">
        <f t="shared" si="0"/>
        <v>0.504</v>
      </c>
    </row>
    <row r="10" spans="1:11" x14ac:dyDescent="0.2">
      <c r="A10">
        <v>8</v>
      </c>
      <c r="B10" s="10" t="s">
        <v>21</v>
      </c>
      <c r="C10" s="11">
        <v>5</v>
      </c>
      <c r="D10">
        <v>0.48599999999999999</v>
      </c>
      <c r="E10">
        <v>0.48599999999999999</v>
      </c>
      <c r="F10">
        <v>0.48599999999999999</v>
      </c>
      <c r="G10">
        <v>0.48499999999999999</v>
      </c>
      <c r="H10">
        <v>0.41199999999999998</v>
      </c>
      <c r="I10">
        <v>4.7300000000000002E-2</v>
      </c>
      <c r="J10" s="12">
        <v>0.48599999999999999</v>
      </c>
      <c r="K10" s="9">
        <f t="shared" si="0"/>
        <v>0.48599999999999999</v>
      </c>
    </row>
    <row r="11" spans="1:11" ht="17" thickBot="1" x14ac:dyDescent="0.25">
      <c r="A11">
        <v>9</v>
      </c>
      <c r="B11" s="10" t="s">
        <v>22</v>
      </c>
      <c r="C11" s="11">
        <v>5</v>
      </c>
      <c r="D11">
        <v>0.42199999999999999</v>
      </c>
      <c r="E11">
        <v>0.39300000000000002</v>
      </c>
      <c r="F11">
        <v>0.42299999999999999</v>
      </c>
      <c r="G11">
        <v>0.41799999999999998</v>
      </c>
      <c r="H11">
        <v>0.40699999999999997</v>
      </c>
      <c r="I11">
        <v>2.6599999999999999E-2</v>
      </c>
      <c r="J11" s="12">
        <v>0.38400000000000001</v>
      </c>
      <c r="K11" s="9">
        <f t="shared" si="0"/>
        <v>0.42299999999999999</v>
      </c>
    </row>
    <row r="12" spans="1:11" x14ac:dyDescent="0.2">
      <c r="B12" s="31" t="s">
        <v>23</v>
      </c>
      <c r="C12" s="34"/>
      <c r="D12" s="13">
        <f t="shared" ref="D12:I12" si="1">SUMPRODUCT(--(D3:D11=$K$3:$K$11))</f>
        <v>3</v>
      </c>
      <c r="E12" s="13">
        <f t="shared" si="1"/>
        <v>1</v>
      </c>
      <c r="F12" s="13">
        <f t="shared" si="1"/>
        <v>7</v>
      </c>
      <c r="G12" s="13">
        <f t="shared" si="1"/>
        <v>2</v>
      </c>
      <c r="H12" s="13">
        <f t="shared" si="1"/>
        <v>1</v>
      </c>
      <c r="I12" s="13">
        <f t="shared" si="1"/>
        <v>2</v>
      </c>
      <c r="J12" s="13">
        <f t="array" ref="J12">SUM(IF(J3:J11&gt;=K3:K11,1,0))</f>
        <v>4</v>
      </c>
      <c r="K12" s="14"/>
    </row>
    <row r="13" spans="1:11" x14ac:dyDescent="0.2">
      <c r="B13" s="35" t="s">
        <v>24</v>
      </c>
      <c r="C13" s="36"/>
      <c r="D13" s="2">
        <f t="shared" ref="D13:J13" si="2">AVERAGE(D3:D11)</f>
        <v>0.50166666666666659</v>
      </c>
      <c r="E13" s="2">
        <f t="shared" si="2"/>
        <v>0.39255555555555549</v>
      </c>
      <c r="F13" s="2">
        <f t="shared" si="2"/>
        <v>0.5364444444444445</v>
      </c>
      <c r="G13" s="2">
        <f t="shared" si="2"/>
        <v>0.52777777777777779</v>
      </c>
      <c r="H13" s="2">
        <f t="shared" si="2"/>
        <v>0.49477777777777782</v>
      </c>
      <c r="I13" s="2">
        <f t="shared" si="2"/>
        <v>0.27243333333333336</v>
      </c>
      <c r="J13" s="15">
        <f t="shared" si="2"/>
        <v>0.40855555555555556</v>
      </c>
      <c r="K13" s="16"/>
    </row>
    <row r="14" spans="1:11" x14ac:dyDescent="0.2">
      <c r="B14" s="35" t="s">
        <v>25</v>
      </c>
      <c r="C14" s="36"/>
      <c r="D14" s="2">
        <f t="shared" ref="D14:J14" si="3">STDEV(D3:D11)</f>
        <v>7.3888429405422215E-2</v>
      </c>
      <c r="E14" s="2">
        <f t="shared" si="3"/>
        <v>8.8777968988808492E-2</v>
      </c>
      <c r="F14" s="2">
        <f t="shared" si="3"/>
        <v>9.0083448966931365E-2</v>
      </c>
      <c r="G14" s="2">
        <f t="shared" si="3"/>
        <v>0.10075189548809672</v>
      </c>
      <c r="H14" s="2">
        <f t="shared" si="3"/>
        <v>8.0835910611834233E-2</v>
      </c>
      <c r="I14" s="2">
        <f t="shared" si="3"/>
        <v>0.25046246225732105</v>
      </c>
      <c r="J14" s="15">
        <f t="shared" si="3"/>
        <v>0.15331675635030179</v>
      </c>
      <c r="K14" s="16"/>
    </row>
    <row r="15" spans="1:11" x14ac:dyDescent="0.2">
      <c r="B15" s="35" t="s">
        <v>26</v>
      </c>
      <c r="C15" s="36"/>
      <c r="D15" s="17">
        <f t="array" ref="D15">AVERAGE(($D$3:$D$11-D3:D11)/D3:D11)</f>
        <v>0</v>
      </c>
      <c r="E15" s="17">
        <f t="array" ref="E15">AVERAGE(($D$3:$D$11-E3:E11)/E3:E11)</f>
        <v>0.3230468613358497</v>
      </c>
      <c r="F15" s="17">
        <f t="array" ref="F15">AVERAGE(($D$3:$D$11-F3:F11)/F3:F11)</f>
        <v>-4.5573227146541807E-2</v>
      </c>
      <c r="G15" s="17">
        <f t="array" ref="G15">AVERAGE(($D$3:$D$11-G3:G11)/G3:G11)</f>
        <v>-1.9716668102292063E-2</v>
      </c>
      <c r="H15" s="17">
        <f t="array" ref="H15">AVERAGE(($D$3:$D$11-H3:H11)/H3:H11)</f>
        <v>2.8213380044520477E-2</v>
      </c>
      <c r="I15" s="17">
        <f t="array" ref="I15">AVERAGE(($D$3:$D$11-I3:I11)/I3:I11)</f>
        <v>-1.6059029616028695</v>
      </c>
      <c r="J15" s="18">
        <f t="array" ref="J15">AVERAGE(($D$3:$D$11-J3:J11)/J3:J11)</f>
        <v>0.41004681055364456</v>
      </c>
      <c r="K15" s="16"/>
    </row>
    <row r="16" spans="1:11" ht="17" thickBot="1" x14ac:dyDescent="0.25">
      <c r="B16" s="37" t="s">
        <v>27</v>
      </c>
      <c r="C16" s="38"/>
      <c r="D16" s="19">
        <f t="shared" ref="D16:J16" si="4">($D$13-D13)/D13</f>
        <v>0</v>
      </c>
      <c r="E16" s="19">
        <f t="shared" si="4"/>
        <v>0.27795075007076142</v>
      </c>
      <c r="F16" s="19">
        <f t="shared" si="4"/>
        <v>-6.4830157415078943E-2</v>
      </c>
      <c r="G16" s="19">
        <f t="shared" si="4"/>
        <v>-4.9473684210526475E-2</v>
      </c>
      <c r="H16" s="19">
        <f t="shared" si="4"/>
        <v>1.3923197844149785E-2</v>
      </c>
      <c r="I16" s="19">
        <f t="shared" si="4"/>
        <v>0.8414290958032542</v>
      </c>
      <c r="J16" s="20">
        <f t="shared" si="4"/>
        <v>0.22790318194180018</v>
      </c>
      <c r="K16" s="21"/>
    </row>
    <row r="17" spans="1:11" ht="17" thickBot="1" x14ac:dyDescent="0.25">
      <c r="B17" s="22"/>
      <c r="C17" s="22"/>
      <c r="D17" s="23"/>
      <c r="E17" s="23"/>
      <c r="F17" s="23"/>
      <c r="G17" s="23"/>
      <c r="H17" s="23"/>
      <c r="I17" s="23"/>
      <c r="J17" s="23"/>
    </row>
    <row r="18" spans="1:11" ht="17" thickBot="1" x14ac:dyDescent="0.25">
      <c r="B18" s="31" t="s">
        <v>1</v>
      </c>
      <c r="C18" s="32"/>
      <c r="D18" s="32"/>
      <c r="E18" s="32"/>
      <c r="F18" s="32"/>
      <c r="G18" s="32"/>
      <c r="H18" s="32"/>
      <c r="I18" s="32"/>
      <c r="J18" s="32"/>
      <c r="K18" s="33"/>
    </row>
    <row r="19" spans="1:11" ht="17" thickBot="1" x14ac:dyDescent="0.25">
      <c r="B19" s="4" t="s">
        <v>8</v>
      </c>
      <c r="C19" s="5" t="s">
        <v>9</v>
      </c>
      <c r="D19" s="5" t="s">
        <v>31</v>
      </c>
      <c r="E19" s="5" t="s">
        <v>12</v>
      </c>
      <c r="F19" s="5" t="s">
        <v>11</v>
      </c>
      <c r="G19" s="5" t="s">
        <v>29</v>
      </c>
      <c r="H19" s="5" t="s">
        <v>10</v>
      </c>
      <c r="I19" s="5" t="s">
        <v>28</v>
      </c>
      <c r="J19" s="5" t="s">
        <v>13</v>
      </c>
      <c r="K19" s="6" t="s">
        <v>14</v>
      </c>
    </row>
    <row r="20" spans="1:11" x14ac:dyDescent="0.2">
      <c r="A20">
        <v>1</v>
      </c>
      <c r="B20" s="7" t="s">
        <v>15</v>
      </c>
      <c r="C20">
        <v>5</v>
      </c>
      <c r="D20" s="24">
        <v>0.13700000000000001</v>
      </c>
      <c r="E20" s="25">
        <v>1.7600000000000001E-2</v>
      </c>
      <c r="F20" s="25">
        <v>4.7699999999999999E-2</v>
      </c>
      <c r="G20" s="25">
        <v>9.7199999999999995E-2</v>
      </c>
      <c r="H20" s="25">
        <v>5.21E-2</v>
      </c>
      <c r="I20" s="26">
        <v>3.4500000000000003E-2</v>
      </c>
      <c r="J20" s="27">
        <v>0.371</v>
      </c>
      <c r="K20" s="9">
        <f t="shared" ref="K20:K28" si="5">MAX(D20:I20)</f>
        <v>0.13700000000000001</v>
      </c>
    </row>
    <row r="21" spans="1:11" x14ac:dyDescent="0.2">
      <c r="A21">
        <v>2</v>
      </c>
      <c r="B21" s="10" t="s">
        <v>16</v>
      </c>
      <c r="C21">
        <v>5</v>
      </c>
      <c r="D21" s="28">
        <v>2.7699999999999999E-2</v>
      </c>
      <c r="E21" s="2">
        <v>0.26500000000000001</v>
      </c>
      <c r="F21" s="2">
        <v>1.61E-2</v>
      </c>
      <c r="G21" s="2">
        <v>3.73E-2</v>
      </c>
      <c r="H21" s="2">
        <v>3.0300000000000001E-2</v>
      </c>
      <c r="I21" s="15">
        <v>1.2800000000000001E-2</v>
      </c>
      <c r="J21" s="29">
        <v>0.26500000000000001</v>
      </c>
      <c r="K21" s="9">
        <f t="shared" si="5"/>
        <v>0.26500000000000001</v>
      </c>
    </row>
    <row r="22" spans="1:11" x14ac:dyDescent="0.2">
      <c r="A22">
        <v>3</v>
      </c>
      <c r="B22" s="10" t="s">
        <v>30</v>
      </c>
      <c r="C22">
        <v>4</v>
      </c>
      <c r="D22" s="28">
        <v>6.4000000000000001E-2</v>
      </c>
      <c r="E22" s="2">
        <v>1.0500000000000001E-2</v>
      </c>
      <c r="F22" s="2">
        <v>4.2500000000000003E-3</v>
      </c>
      <c r="G22" s="2">
        <v>1.38E-2</v>
      </c>
      <c r="H22" s="2">
        <v>4.4799999999999996E-3</v>
      </c>
      <c r="I22" s="15">
        <v>2.3400000000000001E-3</v>
      </c>
      <c r="J22" s="30">
        <v>2.5900000000000001E-4</v>
      </c>
      <c r="K22" s="9">
        <f t="shared" si="5"/>
        <v>6.4000000000000001E-2</v>
      </c>
    </row>
    <row r="23" spans="1:11" x14ac:dyDescent="0.2">
      <c r="A23">
        <v>4</v>
      </c>
      <c r="B23" s="10" t="s">
        <v>17</v>
      </c>
      <c r="C23">
        <v>5</v>
      </c>
      <c r="D23" s="28">
        <v>0.35699999999999998</v>
      </c>
      <c r="E23" s="2">
        <v>1.08</v>
      </c>
      <c r="F23" s="2">
        <v>0.48199999999999998</v>
      </c>
      <c r="G23" s="2">
        <v>1.08</v>
      </c>
      <c r="H23" s="2">
        <v>1.08</v>
      </c>
      <c r="I23" s="15">
        <v>0.16200000000000001</v>
      </c>
      <c r="J23" s="29">
        <v>1.08</v>
      </c>
      <c r="K23" s="9">
        <f t="shared" si="5"/>
        <v>1.08</v>
      </c>
    </row>
    <row r="24" spans="1:11" x14ac:dyDescent="0.2">
      <c r="A24">
        <v>5</v>
      </c>
      <c r="B24" s="10" t="s">
        <v>18</v>
      </c>
      <c r="C24">
        <v>5</v>
      </c>
      <c r="D24" s="28">
        <v>7.7100000000000002E-2</v>
      </c>
      <c r="E24" s="2">
        <v>0.11700000000000001</v>
      </c>
      <c r="F24" s="2">
        <v>0.11700000000000001</v>
      </c>
      <c r="G24" s="2">
        <v>7.0499999999999993E-2</v>
      </c>
      <c r="H24" s="2">
        <v>6.0400000000000002E-2</v>
      </c>
      <c r="I24" s="15">
        <v>2.6499999999999999E-2</v>
      </c>
      <c r="J24" s="29">
        <v>0.11700000000000001</v>
      </c>
      <c r="K24" s="9">
        <f t="shared" si="5"/>
        <v>0.11700000000000001</v>
      </c>
    </row>
    <row r="25" spans="1:11" x14ac:dyDescent="0.2">
      <c r="A25">
        <v>6</v>
      </c>
      <c r="B25" s="10" t="s">
        <v>19</v>
      </c>
      <c r="C25">
        <v>5</v>
      </c>
      <c r="D25" s="28">
        <v>0.55000000000000004</v>
      </c>
      <c r="E25" s="2">
        <v>0.11700000000000001</v>
      </c>
      <c r="F25" s="2">
        <v>0.113</v>
      </c>
      <c r="G25" s="2">
        <v>0.55000000000000004</v>
      </c>
      <c r="H25" s="2">
        <v>2.8799999999999999E-2</v>
      </c>
      <c r="I25" s="15">
        <v>1.1299999999999999E-2</v>
      </c>
      <c r="J25" s="30">
        <v>0.253</v>
      </c>
      <c r="K25" s="9">
        <f t="shared" si="5"/>
        <v>0.55000000000000004</v>
      </c>
    </row>
    <row r="26" spans="1:11" x14ac:dyDescent="0.2">
      <c r="A26">
        <v>7</v>
      </c>
      <c r="B26" s="10" t="s">
        <v>20</v>
      </c>
      <c r="C26">
        <v>5</v>
      </c>
      <c r="D26" s="28">
        <v>0.2</v>
      </c>
      <c r="E26" s="2">
        <v>0.2</v>
      </c>
      <c r="F26" s="2">
        <v>0.2</v>
      </c>
      <c r="G26" s="2">
        <v>0.2</v>
      </c>
      <c r="H26" s="2">
        <v>0.2</v>
      </c>
      <c r="I26" s="15">
        <v>4.41E-2</v>
      </c>
      <c r="J26" s="29">
        <v>0.2</v>
      </c>
      <c r="K26" s="9">
        <f t="shared" si="5"/>
        <v>0.2</v>
      </c>
    </row>
    <row r="27" spans="1:11" x14ac:dyDescent="0.2">
      <c r="A27">
        <v>8</v>
      </c>
      <c r="B27" s="10" t="s">
        <v>21</v>
      </c>
      <c r="C27">
        <v>5</v>
      </c>
      <c r="D27" s="28">
        <v>4.3499999999999997E-2</v>
      </c>
      <c r="E27" s="2">
        <v>1.1900000000000001E-2</v>
      </c>
      <c r="F27" s="2">
        <v>2.0799999999999999E-2</v>
      </c>
      <c r="G27" s="2">
        <v>4.8599999999999997E-2</v>
      </c>
      <c r="H27" s="2">
        <v>2.4799999999999999E-2</v>
      </c>
      <c r="I27" s="15">
        <v>2.1999999999999999E-2</v>
      </c>
      <c r="J27" s="29">
        <v>2.1999999999999999E-2</v>
      </c>
      <c r="K27" s="9">
        <f t="shared" si="5"/>
        <v>4.8599999999999997E-2</v>
      </c>
    </row>
    <row r="28" spans="1:11" ht="17" thickBot="1" x14ac:dyDescent="0.25">
      <c r="A28">
        <v>9</v>
      </c>
      <c r="B28" s="10" t="s">
        <v>22</v>
      </c>
      <c r="C28">
        <v>5</v>
      </c>
      <c r="D28" s="28">
        <v>6.3299999999999995E-2</v>
      </c>
      <c r="E28" s="2">
        <v>1.9099999999999999E-2</v>
      </c>
      <c r="F28" s="2">
        <v>1.7399999999999999E-2</v>
      </c>
      <c r="G28" s="2">
        <v>3.6400000000000002E-2</v>
      </c>
      <c r="H28" s="2">
        <v>2.5999999999999999E-2</v>
      </c>
      <c r="I28" s="15">
        <v>2.01E-2</v>
      </c>
      <c r="J28" s="30">
        <v>6.3299999999999995E-2</v>
      </c>
      <c r="K28" s="9">
        <f t="shared" si="5"/>
        <v>6.3299999999999995E-2</v>
      </c>
    </row>
    <row r="29" spans="1:11" x14ac:dyDescent="0.2">
      <c r="B29" s="31" t="s">
        <v>23</v>
      </c>
      <c r="C29" s="34"/>
      <c r="D29" s="13">
        <f t="shared" ref="D29:I29" si="6">SUMPRODUCT(--(D20:D28=$K$20:$K$28))</f>
        <v>5</v>
      </c>
      <c r="E29" s="13">
        <f t="shared" si="6"/>
        <v>4</v>
      </c>
      <c r="F29" s="13">
        <f t="shared" si="6"/>
        <v>2</v>
      </c>
      <c r="G29" s="13">
        <f t="shared" si="6"/>
        <v>4</v>
      </c>
      <c r="H29" s="13">
        <f t="shared" si="6"/>
        <v>2</v>
      </c>
      <c r="I29" s="13">
        <f t="shared" si="6"/>
        <v>0</v>
      </c>
      <c r="J29" s="13">
        <f t="array" ref="J29">SUM(IF(J20:J28&gt;=K20:K28,1,0))</f>
        <v>6</v>
      </c>
      <c r="K29" s="16"/>
    </row>
    <row r="30" spans="1:11" x14ac:dyDescent="0.2">
      <c r="B30" s="35" t="s">
        <v>24</v>
      </c>
      <c r="C30" s="36"/>
      <c r="D30" s="2">
        <f t="shared" ref="D30:J30" si="7">AVERAGE(D20:D28)</f>
        <v>0.16884444444444446</v>
      </c>
      <c r="E30" s="2">
        <f t="shared" si="7"/>
        <v>0.20423333333333332</v>
      </c>
      <c r="F30" s="2">
        <f t="shared" si="7"/>
        <v>0.11313888888888887</v>
      </c>
      <c r="G30" s="2">
        <f t="shared" si="7"/>
        <v>0.23708888888888893</v>
      </c>
      <c r="H30" s="2">
        <f t="shared" si="7"/>
        <v>0.16743111111111111</v>
      </c>
      <c r="I30" s="2">
        <f t="shared" si="7"/>
        <v>3.7293333333333338E-2</v>
      </c>
      <c r="J30" s="2">
        <f t="shared" si="7"/>
        <v>0.26350655555555558</v>
      </c>
      <c r="K30" s="16"/>
    </row>
    <row r="31" spans="1:11" x14ac:dyDescent="0.2">
      <c r="B31" s="35" t="s">
        <v>25</v>
      </c>
      <c r="C31" s="36"/>
      <c r="D31" s="2">
        <f t="shared" ref="D31:J31" si="8">STDEV(D20:D28)</f>
        <v>0.17636922287569845</v>
      </c>
      <c r="E31" s="2">
        <f t="shared" si="8"/>
        <v>0.34086803531572163</v>
      </c>
      <c r="F31" s="2">
        <f t="shared" si="8"/>
        <v>0.15283417847821579</v>
      </c>
      <c r="G31" s="2">
        <f t="shared" si="8"/>
        <v>0.35754133832483076</v>
      </c>
      <c r="H31" s="2">
        <f t="shared" si="8"/>
        <v>0.34704513713796814</v>
      </c>
      <c r="I31" s="2">
        <f t="shared" si="8"/>
        <v>4.8411247660022153E-2</v>
      </c>
      <c r="J31" s="15">
        <f t="shared" si="8"/>
        <v>0.33006317836404869</v>
      </c>
      <c r="K31" s="16"/>
    </row>
    <row r="32" spans="1:11" x14ac:dyDescent="0.2">
      <c r="B32" s="35" t="s">
        <v>26</v>
      </c>
      <c r="C32" s="36"/>
      <c r="D32" s="17">
        <f t="array" ref="D32">AVERAGE(($D$20:$D$28-D20:D28)/D20:D28)</f>
        <v>0</v>
      </c>
      <c r="E32" s="17">
        <f t="array" ref="E32">AVERAGE(($D$20:$D$28-E20:E28)/E20:E28)</f>
        <v>2.0715378035698677</v>
      </c>
      <c r="F32" s="17">
        <f t="array" ref="F32">AVERAGE(($D$20:$D$28-F20:F28)/F20:F28)</f>
        <v>2.6275122121252594</v>
      </c>
      <c r="G32" s="17">
        <f t="array" ref="G32">AVERAGE(($D$20:$D$28-G20:G28)/G20:G28)</f>
        <v>0.42755764667545865</v>
      </c>
      <c r="H32" s="17">
        <f t="array" ref="H32">AVERAGE(($D$20:$D$28-H20:H28)/H20:H28)</f>
        <v>3.8580421925339814</v>
      </c>
      <c r="I32" s="17">
        <f t="array" ref="I32">AVERAGE(($D$20:$D$28-I20:I28)/I20:I28)</f>
        <v>9.770320247970723</v>
      </c>
      <c r="J32" s="17">
        <f t="array" ref="J32">AVERAGE(($D$20:$D$28-J20:J28)/J20:J28)</f>
        <v>27.302084814290172</v>
      </c>
      <c r="K32" s="16"/>
    </row>
    <row r="33" spans="2:11" ht="17" thickBot="1" x14ac:dyDescent="0.25">
      <c r="B33" s="37" t="s">
        <v>27</v>
      </c>
      <c r="C33" s="38"/>
      <c r="D33" s="19">
        <f t="shared" ref="D33:J33" si="9">($D$30-D30)/D30</f>
        <v>0</v>
      </c>
      <c r="E33" s="19">
        <f t="shared" si="9"/>
        <v>-0.1732767531690331</v>
      </c>
      <c r="F33" s="19">
        <f t="shared" si="9"/>
        <v>0.49236435060152262</v>
      </c>
      <c r="G33" s="19">
        <f t="shared" si="9"/>
        <v>-0.28784328428156347</v>
      </c>
      <c r="H33" s="19">
        <f t="shared" si="9"/>
        <v>8.4412826502443111E-3</v>
      </c>
      <c r="I33" s="19">
        <f t="shared" si="9"/>
        <v>3.5274699082350134</v>
      </c>
      <c r="J33" s="19">
        <f t="shared" si="9"/>
        <v>-0.35924006107374934</v>
      </c>
      <c r="K33" s="21"/>
    </row>
  </sheetData>
  <mergeCells count="12">
    <mergeCell ref="B33:C33"/>
    <mergeCell ref="B1:K1"/>
    <mergeCell ref="B12:C12"/>
    <mergeCell ref="B13:C13"/>
    <mergeCell ref="B14:C14"/>
    <mergeCell ref="B15:C15"/>
    <mergeCell ref="B16:C16"/>
    <mergeCell ref="B18:K18"/>
    <mergeCell ref="B29:C29"/>
    <mergeCell ref="B30:C30"/>
    <mergeCell ref="B31:C31"/>
    <mergeCell ref="B32:C32"/>
  </mergeCells>
  <conditionalFormatting sqref="D34:I38 D15:J17 D29:J29 D32:J33 J12 D3:I12 P3:P11 D20:I28">
    <cfRule type="expression" dxfId="3" priority="4">
      <formula>AND(D3&lt;&gt;0,D3=$K3)</formula>
    </cfRule>
  </conditionalFormatting>
  <conditionalFormatting sqref="C20:C28">
    <cfRule type="cellIs" dxfId="2" priority="3" operator="lessThan">
      <formula>5</formula>
    </cfRule>
  </conditionalFormatting>
  <conditionalFormatting sqref="C3:C11">
    <cfRule type="cellIs" dxfId="1" priority="2" operator="lessThan">
      <formula>5</formula>
    </cfRule>
  </conditionalFormatting>
  <conditionalFormatting sqref="D12:I12 K12">
    <cfRule type="expression" dxfId="0" priority="5">
      <formula>AND(D12&lt;&gt;0,D12=$K13)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7F3DF-FF3D-BF46-B4BD-2CDEE980B061}">
  <dimension ref="A1:G11"/>
  <sheetViews>
    <sheetView workbookViewId="0">
      <selection activeCell="E21" sqref="E21"/>
    </sheetView>
  </sheetViews>
  <sheetFormatPr baseColWidth="10" defaultRowHeight="16" x14ac:dyDescent="0.2"/>
  <sheetData>
    <row r="1" spans="1:7" x14ac:dyDescent="0.2">
      <c r="B1" s="39" t="s">
        <v>0</v>
      </c>
      <c r="C1" s="39"/>
      <c r="D1" s="39"/>
      <c r="E1" s="39" t="s">
        <v>1</v>
      </c>
      <c r="F1" s="39"/>
      <c r="G1" s="39"/>
    </row>
    <row r="2" spans="1:7" x14ac:dyDescent="0.2">
      <c r="B2" t="s">
        <v>2</v>
      </c>
      <c r="C2" t="s">
        <v>3</v>
      </c>
      <c r="D2" t="s">
        <v>4</v>
      </c>
      <c r="E2" t="s">
        <v>2</v>
      </c>
      <c r="F2" t="s">
        <v>3</v>
      </c>
      <c r="G2" t="s">
        <v>4</v>
      </c>
    </row>
    <row r="3" spans="1:7" x14ac:dyDescent="0.2">
      <c r="A3" t="s">
        <v>5</v>
      </c>
      <c r="B3">
        <v>0.52100000000000002</v>
      </c>
      <c r="C3">
        <v>0.503</v>
      </c>
      <c r="D3" s="1">
        <f>(C3-B3)/B3</f>
        <v>-3.4548944337811929E-2</v>
      </c>
      <c r="E3" s="2">
        <v>0.13700000000000001</v>
      </c>
      <c r="F3" s="2">
        <v>0.13700000000000001</v>
      </c>
      <c r="G3" s="1">
        <f t="shared" ref="G3:G10" si="0">(F3-E3)/E3</f>
        <v>0</v>
      </c>
    </row>
    <row r="4" spans="1:7" x14ac:dyDescent="0.2">
      <c r="B4">
        <v>0.39100000000000001</v>
      </c>
      <c r="C4">
        <v>0.39600000000000002</v>
      </c>
      <c r="D4" s="1">
        <f t="shared" ref="D4:D10" si="1">(C4-B4)/B4</f>
        <v>1.2787723785166251E-2</v>
      </c>
      <c r="E4" s="2">
        <v>3.1699999999999999E-2</v>
      </c>
      <c r="F4" s="2">
        <v>2.7699999999999999E-2</v>
      </c>
      <c r="G4" s="1">
        <f t="shared" si="0"/>
        <v>-0.12618296529968456</v>
      </c>
    </row>
    <row r="5" spans="1:7" x14ac:dyDescent="0.2">
      <c r="B5">
        <v>0.45500000000000002</v>
      </c>
      <c r="C5">
        <v>0.45300000000000001</v>
      </c>
      <c r="D5" s="1">
        <f t="shared" si="1"/>
        <v>-4.3956043956043991E-3</v>
      </c>
      <c r="E5" s="2">
        <v>0.35699999999999998</v>
      </c>
      <c r="F5" s="2">
        <v>0.35699999999999998</v>
      </c>
      <c r="G5" s="1">
        <f t="shared" si="0"/>
        <v>0</v>
      </c>
    </row>
    <row r="6" spans="1:7" x14ac:dyDescent="0.2">
      <c r="B6">
        <v>0.56699999999999995</v>
      </c>
      <c r="C6">
        <v>0.54900000000000004</v>
      </c>
      <c r="D6" s="1">
        <f t="shared" si="1"/>
        <v>-3.1746031746031585E-2</v>
      </c>
      <c r="E6" s="2">
        <v>0.11700000000000001</v>
      </c>
      <c r="F6" s="2">
        <v>7.7100000000000002E-2</v>
      </c>
      <c r="G6" s="1">
        <f t="shared" si="0"/>
        <v>-0.34102564102564104</v>
      </c>
    </row>
    <row r="7" spans="1:7" x14ac:dyDescent="0.2">
      <c r="B7">
        <v>0.629</v>
      </c>
      <c r="C7">
        <v>0.629</v>
      </c>
      <c r="D7" s="1">
        <f t="shared" si="1"/>
        <v>0</v>
      </c>
      <c r="E7" s="2">
        <v>0.36199999999999999</v>
      </c>
      <c r="F7" s="2">
        <v>0.55000000000000004</v>
      </c>
      <c r="G7" s="1">
        <f t="shared" si="0"/>
        <v>0.51933701657458575</v>
      </c>
    </row>
    <row r="8" spans="1:7" x14ac:dyDescent="0.2">
      <c r="B8">
        <v>0.504</v>
      </c>
      <c r="C8">
        <v>0.504</v>
      </c>
      <c r="D8" s="1">
        <f t="shared" si="1"/>
        <v>0</v>
      </c>
      <c r="E8" s="2">
        <v>0.2</v>
      </c>
      <c r="F8" s="2">
        <v>0.2</v>
      </c>
      <c r="G8" s="1">
        <f t="shared" si="0"/>
        <v>0</v>
      </c>
    </row>
    <row r="9" spans="1:7" x14ac:dyDescent="0.2">
      <c r="B9">
        <v>0.48599999999999999</v>
      </c>
      <c r="C9">
        <v>0.48599999999999999</v>
      </c>
      <c r="D9" s="1">
        <f t="shared" si="1"/>
        <v>0</v>
      </c>
      <c r="E9" s="2">
        <v>4.3499999999999997E-2</v>
      </c>
      <c r="F9" s="2">
        <v>4.3499999999999997E-2</v>
      </c>
      <c r="G9" s="1">
        <f t="shared" si="0"/>
        <v>0</v>
      </c>
    </row>
    <row r="10" spans="1:7" x14ac:dyDescent="0.2">
      <c r="B10">
        <v>0.40600000000000003</v>
      </c>
      <c r="C10">
        <v>0.42199999999999999</v>
      </c>
      <c r="D10" s="1">
        <f t="shared" si="1"/>
        <v>3.9408866995073788E-2</v>
      </c>
      <c r="E10" s="2">
        <v>6.3299999999999995E-2</v>
      </c>
      <c r="F10" s="2">
        <v>6.3299999999999995E-2</v>
      </c>
      <c r="G10" s="1">
        <f t="shared" si="0"/>
        <v>0</v>
      </c>
    </row>
    <row r="11" spans="1:7" x14ac:dyDescent="0.2">
      <c r="A11" t="s">
        <v>6</v>
      </c>
      <c r="B11" s="2">
        <f>AVERAGE(B3:B10)</f>
        <v>0.49487500000000001</v>
      </c>
      <c r="C11" s="2">
        <f t="shared" ref="C11:E11" si="2">AVERAGE(C3:C10)</f>
        <v>0.49275000000000008</v>
      </c>
      <c r="D11" s="3">
        <f t="shared" si="2"/>
        <v>-2.3117487124009843E-3</v>
      </c>
      <c r="E11" s="2">
        <f t="shared" si="2"/>
        <v>0.16393750000000001</v>
      </c>
      <c r="F11" s="2">
        <f>AVERAGE(F3:F10)</f>
        <v>0.18195</v>
      </c>
      <c r="G11" s="3">
        <f t="shared" ref="G11" si="3">AVERAGE(G3:G10)</f>
        <v>6.5160512811575227E-3</v>
      </c>
    </row>
  </sheetData>
  <mergeCells count="2">
    <mergeCell ref="B1:D1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score tables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2019-12-09T15:17:40Z</dcterms:created>
  <dcterms:modified xsi:type="dcterms:W3CDTF">2019-12-11T13:49:48Z</dcterms:modified>
</cp:coreProperties>
</file>