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wiberg/git/Optimal_Clustering_Trees/revision/complete_comparison_fcps/"/>
    </mc:Choice>
  </mc:AlternateContent>
  <xr:revisionPtr revIDLastSave="0" documentId="13_ncr:1_{0C918C92-D0E7-7440-AB09-1A9C367EDDC8}" xr6:coauthVersionLast="45" xr6:coauthVersionMax="45" xr10:uidLastSave="{00000000-0000-0000-0000-000000000000}"/>
  <bookViews>
    <workbookView xWindow="9500" yWindow="460" windowWidth="22660" windowHeight="16540" xr2:uid="{00000000-000D-0000-FFFF-FFFF00000000}"/>
  </bookViews>
  <sheets>
    <sheet name="score tables tuned" sheetId="5" r:id="rId1"/>
    <sheet name="score tables" sheetId="2" r:id="rId2"/>
    <sheet name="Sheet1" sheetId="4" r:id="rId3"/>
    <sheet name="runtime tabl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8" i="5" l="1"/>
  <c r="H29" i="5"/>
  <c r="H31" i="5" s="1"/>
  <c r="H30" i="5" a="1"/>
  <c r="H30" i="5" s="1"/>
  <c r="H12" i="5"/>
  <c r="H13" i="5"/>
  <c r="H14" i="5" a="1"/>
  <c r="H14" i="5" s="1"/>
  <c r="H15" i="5"/>
  <c r="L19" i="5"/>
  <c r="L27" i="5"/>
  <c r="L26" i="5"/>
  <c r="L25" i="5"/>
  <c r="L24" i="5"/>
  <c r="L23" i="5"/>
  <c r="L22" i="5"/>
  <c r="L21" i="5"/>
  <c r="L20" i="5"/>
  <c r="E14" i="5" a="1"/>
  <c r="E14" i="5" s="1"/>
  <c r="L5" i="5"/>
  <c r="K30" i="5" a="1"/>
  <c r="K30" i="5" s="1"/>
  <c r="J30" i="5" a="1"/>
  <c r="J30" i="5" s="1"/>
  <c r="I30" i="5" a="1"/>
  <c r="I30" i="5" s="1"/>
  <c r="G30" i="5" a="1"/>
  <c r="G30" i="5" s="1"/>
  <c r="F30" i="5" a="1"/>
  <c r="F30" i="5" s="1"/>
  <c r="E30" i="5"/>
  <c r="D30" i="5" a="1"/>
  <c r="D30" i="5" s="1"/>
  <c r="K29" i="5"/>
  <c r="J29" i="5"/>
  <c r="I29" i="5"/>
  <c r="G29" i="5"/>
  <c r="F29" i="5"/>
  <c r="E29" i="5"/>
  <c r="D29" i="5"/>
  <c r="K14" i="5" a="1"/>
  <c r="K14" i="5" s="1"/>
  <c r="J14" i="5" a="1"/>
  <c r="J14" i="5" s="1"/>
  <c r="I14" i="5" a="1"/>
  <c r="I14" i="5" s="1"/>
  <c r="G14" i="5" a="1"/>
  <c r="G14" i="5" s="1"/>
  <c r="F14" i="5" a="1"/>
  <c r="F14" i="5" s="1"/>
  <c r="D14" i="5" a="1"/>
  <c r="D14" i="5" s="1"/>
  <c r="K13" i="5"/>
  <c r="J13" i="5"/>
  <c r="I13" i="5"/>
  <c r="G13" i="5"/>
  <c r="F13" i="5"/>
  <c r="E13" i="5"/>
  <c r="D13" i="5"/>
  <c r="L11" i="5"/>
  <c r="L10" i="5"/>
  <c r="L9" i="5"/>
  <c r="L8" i="5"/>
  <c r="L7" i="5"/>
  <c r="L6" i="5"/>
  <c r="L4" i="5"/>
  <c r="L3" i="5"/>
  <c r="E28" i="5" l="1"/>
  <c r="K15" i="5"/>
  <c r="K31" i="5"/>
  <c r="E15" i="5"/>
  <c r="G15" i="5"/>
  <c r="D15" i="5"/>
  <c r="F15" i="5"/>
  <c r="F28" i="5"/>
  <c r="D28" i="5"/>
  <c r="E12" i="5"/>
  <c r="F12" i="5"/>
  <c r="G12" i="5"/>
  <c r="D31" i="5"/>
  <c r="I12" i="5"/>
  <c r="G28" i="5"/>
  <c r="E31" i="5"/>
  <c r="I28" i="5"/>
  <c r="F31" i="5"/>
  <c r="J28" i="5"/>
  <c r="G31" i="5"/>
  <c r="J12" i="5"/>
  <c r="I15" i="5"/>
  <c r="J15" i="5"/>
  <c r="I31" i="5"/>
  <c r="D12" i="5"/>
  <c r="J31" i="5"/>
  <c r="K26" i="2"/>
  <c r="K25" i="2"/>
  <c r="K24" i="2"/>
  <c r="K23" i="2"/>
  <c r="K22" i="2"/>
  <c r="K21" i="2"/>
  <c r="K20" i="2"/>
  <c r="K19" i="2"/>
  <c r="K4" i="2"/>
  <c r="K5" i="2"/>
  <c r="K6" i="2"/>
  <c r="K7" i="2"/>
  <c r="K8" i="2"/>
  <c r="K9" i="2"/>
  <c r="K10" i="2"/>
  <c r="K11" i="2"/>
  <c r="K3" i="2"/>
  <c r="E29" i="2" l="1"/>
  <c r="E28" i="2"/>
  <c r="E14" i="2"/>
  <c r="E13" i="2"/>
  <c r="F13" i="2"/>
  <c r="G13" i="2"/>
  <c r="D13" i="2"/>
  <c r="E15" i="2" s="1"/>
  <c r="H13" i="2"/>
  <c r="I13" i="2"/>
  <c r="J13" i="2"/>
  <c r="F29" i="2" a="1"/>
  <c r="F29" i="2" s="1"/>
  <c r="G29" i="2" a="1"/>
  <c r="G29" i="2" s="1"/>
  <c r="D29" i="2" a="1"/>
  <c r="D29" i="2" s="1"/>
  <c r="H29" i="2" a="1"/>
  <c r="H29" i="2" s="1"/>
  <c r="I29" i="2" a="1"/>
  <c r="I29" i="2" s="1"/>
  <c r="J29" i="2" a="1"/>
  <c r="J29" i="2" s="1"/>
  <c r="F14" i="2" a="1"/>
  <c r="F14" i="2" s="1"/>
  <c r="G14" i="2" a="1"/>
  <c r="G14" i="2" s="1"/>
  <c r="D14" i="2" a="1"/>
  <c r="D14" i="2" s="1"/>
  <c r="H14" i="2" a="1"/>
  <c r="H14" i="2" s="1"/>
  <c r="I14" i="2" a="1"/>
  <c r="I14" i="2" s="1"/>
  <c r="J14" i="2" a="1"/>
  <c r="J14" i="2" s="1"/>
  <c r="J28" i="2"/>
  <c r="I28" i="2"/>
  <c r="H28" i="2"/>
  <c r="D28" i="2"/>
  <c r="D30" i="2" s="1"/>
  <c r="G28" i="2"/>
  <c r="F28" i="2"/>
  <c r="D12" i="2" l="1"/>
  <c r="E12" i="2"/>
  <c r="F12" i="2"/>
  <c r="I12" i="2"/>
  <c r="G12" i="2"/>
  <c r="H12" i="2"/>
  <c r="F15" i="2"/>
  <c r="G15" i="2"/>
  <c r="E30" i="2"/>
  <c r="J30" i="2"/>
  <c r="G30" i="2"/>
  <c r="F30" i="2"/>
  <c r="I30" i="2"/>
  <c r="H30" i="2"/>
  <c r="H15" i="2"/>
  <c r="D15" i="2"/>
  <c r="I15" i="2"/>
  <c r="J15" i="2"/>
  <c r="F27" i="2"/>
  <c r="E27" i="2"/>
  <c r="I27" i="2"/>
  <c r="H27" i="2"/>
  <c r="D27" i="2"/>
  <c r="G27" i="2"/>
</calcChain>
</file>

<file path=xl/sharedStrings.xml><?xml version="1.0" encoding="utf-8"?>
<sst xmlns="http://schemas.openxmlformats.org/spreadsheetml/2006/main" count="177" uniqueCount="35">
  <si>
    <t>Atom</t>
  </si>
  <si>
    <t>ICOT_local</t>
  </si>
  <si>
    <t>OCT</t>
  </si>
  <si>
    <t>Inf</t>
  </si>
  <si>
    <t>Chainlink</t>
  </si>
  <si>
    <t>Hepta</t>
  </si>
  <si>
    <t>Lsun</t>
  </si>
  <si>
    <t>Target</t>
  </si>
  <si>
    <t>Tetra</t>
  </si>
  <si>
    <t>TwoDiamonds</t>
  </si>
  <si>
    <t>WingNut</t>
  </si>
  <si>
    <t>Silhouette</t>
  </si>
  <si>
    <t>&lt;fct&gt;</t>
  </si>
  <si>
    <t>&lt;int&gt;</t>
  </si>
  <si>
    <t>&lt;dbl&gt;</t>
  </si>
  <si>
    <t>Truth</t>
  </si>
  <si>
    <t>Dunn Index</t>
  </si>
  <si>
    <t>Best Score</t>
  </si>
  <si>
    <t>Data</t>
  </si>
  <si>
    <t>Results Count</t>
  </si>
  <si>
    <t>DBSCAN</t>
  </si>
  <si>
    <t>GMM</t>
  </si>
  <si>
    <t>Hclust</t>
  </si>
  <si>
    <t>Kmeans++</t>
  </si>
  <si>
    <t>&gt;</t>
  </si>
  <si>
    <t>Count Best/Tie</t>
  </si>
  <si>
    <t>Average Score</t>
  </si>
  <si>
    <t>ICOT Avg Improvement (Agg.)</t>
  </si>
  <si>
    <t>ICOT Avg Improvement (Pairs)</t>
  </si>
  <si>
    <t>EngyTime</t>
  </si>
  <si>
    <t>NA</t>
  </si>
  <si>
    <t xml:space="preserve">DBSCAN </t>
  </si>
  <si>
    <t xml:space="preserve"> </t>
  </si>
  <si>
    <t>Hclust - Ward</t>
  </si>
  <si>
    <t xml:space="preserve">Hclust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</si>
</sst>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42" applyNumberFormat="1" applyFont="1"/>
    <xf numFmtId="0" fontId="0" fillId="0" borderId="0" xfId="0" applyBorder="1"/>
    <xf numFmtId="0" fontId="0" fillId="0" borderId="14" xfId="0" applyBorder="1"/>
    <xf numFmtId="164" fontId="0" fillId="0" borderId="0" xfId="0" applyNumberFormat="1" applyBorder="1"/>
    <xf numFmtId="165" fontId="0" fillId="0" borderId="0" xfId="42" applyNumberFormat="1" applyFont="1" applyBorder="1"/>
    <xf numFmtId="165" fontId="0" fillId="0" borderId="16" xfId="42" applyNumberFormat="1" applyFont="1" applyBorder="1"/>
    <xf numFmtId="164" fontId="0" fillId="0" borderId="16" xfId="0" applyNumberFormat="1" applyBorder="1"/>
    <xf numFmtId="0" fontId="16" fillId="0" borderId="18" xfId="0" applyFont="1" applyBorder="1"/>
    <xf numFmtId="0" fontId="16" fillId="0" borderId="19" xfId="0" applyFont="1" applyBorder="1"/>
    <xf numFmtId="0" fontId="16" fillId="0" borderId="20" xfId="0" applyFont="1" applyBorder="1"/>
    <xf numFmtId="0" fontId="0" fillId="0" borderId="0" xfId="0" applyAlignment="1">
      <alignment horizontal="center"/>
    </xf>
    <xf numFmtId="0" fontId="0" fillId="0" borderId="11" xfId="0" applyBorder="1"/>
    <xf numFmtId="164" fontId="0" fillId="0" borderId="21" xfId="0" applyNumberFormat="1" applyBorder="1"/>
    <xf numFmtId="164" fontId="0" fillId="0" borderId="11" xfId="0" applyNumberFormat="1" applyBorder="1"/>
    <xf numFmtId="164" fontId="0" fillId="0" borderId="22" xfId="0" applyNumberFormat="1" applyBorder="1"/>
    <xf numFmtId="164" fontId="0" fillId="0" borderId="23" xfId="0" applyNumberFormat="1" applyBorder="1"/>
    <xf numFmtId="164" fontId="0" fillId="0" borderId="24" xfId="0" applyNumberFormat="1" applyBorder="1"/>
    <xf numFmtId="164" fontId="0" fillId="0" borderId="25" xfId="0" applyNumberFormat="1" applyBorder="1"/>
    <xf numFmtId="164" fontId="0" fillId="0" borderId="26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164" fontId="8" fillId="4" borderId="30" xfId="8" applyNumberFormat="1" applyBorder="1"/>
    <xf numFmtId="164" fontId="8" fillId="4" borderId="31" xfId="8" applyNumberFormat="1" applyBorder="1"/>
    <xf numFmtId="164" fontId="0" fillId="0" borderId="31" xfId="0" applyNumberFormat="1" applyBorder="1"/>
    <xf numFmtId="164" fontId="8" fillId="4" borderId="32" xfId="8" applyNumberFormat="1" applyBorder="1"/>
    <xf numFmtId="0" fontId="0" fillId="0" borderId="24" xfId="0" applyBorder="1"/>
    <xf numFmtId="0" fontId="0" fillId="0" borderId="25" xfId="0" applyBorder="1"/>
    <xf numFmtId="0" fontId="8" fillId="4" borderId="25" xfId="8" applyBorder="1"/>
    <xf numFmtId="0" fontId="0" fillId="0" borderId="26" xfId="0" applyBorder="1"/>
    <xf numFmtId="165" fontId="0" fillId="0" borderId="25" xfId="42" applyNumberFormat="1" applyFont="1" applyBorder="1"/>
    <xf numFmtId="165" fontId="0" fillId="0" borderId="26" xfId="42" applyNumberFormat="1" applyFont="1" applyBorder="1"/>
    <xf numFmtId="0" fontId="0" fillId="33" borderId="12" xfId="0" applyFill="1" applyBorder="1"/>
    <xf numFmtId="0" fontId="0" fillId="33" borderId="14" xfId="0" applyFill="1" applyBorder="1"/>
    <xf numFmtId="0" fontId="0" fillId="33" borderId="17" xfId="0" applyFill="1" applyBorder="1"/>
    <xf numFmtId="0" fontId="16" fillId="0" borderId="15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14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E121-DD84-BB4E-8486-6F7A8CD5A779}">
  <dimension ref="A1:Q32"/>
  <sheetViews>
    <sheetView tabSelected="1" zoomScale="98" workbookViewId="0">
      <selection activeCell="B8" sqref="B8"/>
    </sheetView>
  </sheetViews>
  <sheetFormatPr baseColWidth="10" defaultRowHeight="16" x14ac:dyDescent="0.2"/>
  <cols>
    <col min="1" max="1" width="4.1640625" customWidth="1"/>
    <col min="2" max="2" width="13.5" bestFit="1" customWidth="1"/>
    <col min="3" max="3" width="12.5" bestFit="1" customWidth="1"/>
    <col min="8" max="8" width="12.83203125" bestFit="1" customWidth="1"/>
    <col min="12" max="12" width="10" bestFit="1" customWidth="1"/>
    <col min="13" max="13" width="13.6640625" bestFit="1" customWidth="1"/>
  </cols>
  <sheetData>
    <row r="1" spans="1:17" ht="17" thickBot="1" x14ac:dyDescent="0.25">
      <c r="B1" s="40" t="s">
        <v>11</v>
      </c>
      <c r="C1" s="41"/>
      <c r="D1" s="41"/>
      <c r="E1" s="41"/>
      <c r="F1" s="41"/>
      <c r="G1" s="41"/>
      <c r="H1" s="41"/>
      <c r="I1" s="41"/>
      <c r="J1" s="41"/>
      <c r="K1" s="41"/>
      <c r="L1" s="42"/>
    </row>
    <row r="2" spans="1:17" ht="17" thickBot="1" x14ac:dyDescent="0.25">
      <c r="B2" s="10" t="s">
        <v>18</v>
      </c>
      <c r="C2" s="11" t="s">
        <v>19</v>
      </c>
      <c r="D2" s="11" t="s">
        <v>1</v>
      </c>
      <c r="E2" s="11" t="s">
        <v>31</v>
      </c>
      <c r="F2" s="11" t="s">
        <v>21</v>
      </c>
      <c r="G2" s="11" t="s">
        <v>34</v>
      </c>
      <c r="H2" s="11" t="s">
        <v>33</v>
      </c>
      <c r="I2" s="11" t="s">
        <v>23</v>
      </c>
      <c r="J2" s="11" t="s">
        <v>2</v>
      </c>
      <c r="K2" s="11" t="s">
        <v>15</v>
      </c>
      <c r="L2" s="12" t="s">
        <v>17</v>
      </c>
    </row>
    <row r="3" spans="1:17" x14ac:dyDescent="0.2">
      <c r="A3">
        <v>1</v>
      </c>
      <c r="B3" s="22" t="s">
        <v>0</v>
      </c>
      <c r="C3" s="29">
        <v>5</v>
      </c>
      <c r="D3" s="4">
        <v>0.51300000000000001</v>
      </c>
      <c r="E3" s="4">
        <v>-1.2E-2</v>
      </c>
      <c r="F3" s="4">
        <v>0.56999999999999995</v>
      </c>
      <c r="G3" s="4">
        <v>0.59299999999999997</v>
      </c>
      <c r="H3" s="16">
        <v>0.59099999999999997</v>
      </c>
      <c r="I3" s="4">
        <v>0.60899999999999999</v>
      </c>
      <c r="J3" s="4">
        <v>0.501</v>
      </c>
      <c r="K3" s="29">
        <v>0.311</v>
      </c>
      <c r="L3" s="5">
        <f>MAX(D3:J3)</f>
        <v>0.60899999999999999</v>
      </c>
      <c r="Q3" s="4">
        <v>-1.2E-2</v>
      </c>
    </row>
    <row r="4" spans="1:17" x14ac:dyDescent="0.2">
      <c r="A4">
        <v>2</v>
      </c>
      <c r="B4" s="23" t="s">
        <v>4</v>
      </c>
      <c r="C4" s="30">
        <v>5</v>
      </c>
      <c r="D4" s="4">
        <v>0.373</v>
      </c>
      <c r="E4" s="4">
        <v>0.16800000000000001</v>
      </c>
      <c r="F4" s="4">
        <v>0.41599999999999998</v>
      </c>
      <c r="G4" s="4">
        <v>0.496</v>
      </c>
      <c r="H4" s="6">
        <v>0.45100000000000001</v>
      </c>
      <c r="I4" s="4">
        <v>0.497</v>
      </c>
      <c r="J4" s="4">
        <v>0.34899999999999998</v>
      </c>
      <c r="K4" s="30">
        <v>0.158</v>
      </c>
      <c r="L4" s="5">
        <f t="shared" ref="L4:L11" si="0">MAX(D4:J4)</f>
        <v>0.497</v>
      </c>
      <c r="Q4" s="4">
        <v>0.16800000000000001</v>
      </c>
    </row>
    <row r="5" spans="1:17" x14ac:dyDescent="0.2">
      <c r="A5">
        <v>3</v>
      </c>
      <c r="B5" s="23" t="s">
        <v>29</v>
      </c>
      <c r="C5" s="30">
        <v>4</v>
      </c>
      <c r="D5" s="4">
        <v>0.57299999999999995</v>
      </c>
      <c r="E5" s="4">
        <v>0.161</v>
      </c>
      <c r="F5" s="4">
        <v>0.436</v>
      </c>
      <c r="G5" s="4">
        <v>0.379</v>
      </c>
      <c r="H5" s="6">
        <v>0.41899999999999998</v>
      </c>
      <c r="I5" s="4">
        <v>0.438</v>
      </c>
      <c r="J5" s="4">
        <v>0.434</v>
      </c>
      <c r="K5" s="30">
        <v>0.39800000000000002</v>
      </c>
      <c r="L5" s="5">
        <f t="shared" si="0"/>
        <v>0.57299999999999995</v>
      </c>
      <c r="Q5" s="4">
        <v>0.161</v>
      </c>
    </row>
    <row r="6" spans="1:17" x14ac:dyDescent="0.2">
      <c r="A6">
        <v>4</v>
      </c>
      <c r="B6" s="23" t="s">
        <v>5</v>
      </c>
      <c r="C6" s="30">
        <v>4</v>
      </c>
      <c r="D6" s="4">
        <v>0.45500000000000002</v>
      </c>
      <c r="E6" s="4">
        <v>0.70199999999999996</v>
      </c>
      <c r="F6" s="4">
        <v>0.70199999999999996</v>
      </c>
      <c r="G6" s="4">
        <v>0.70199999999999996</v>
      </c>
      <c r="H6" s="6">
        <v>0.70199999999999996</v>
      </c>
      <c r="I6" s="4">
        <v>0.65300000000000002</v>
      </c>
      <c r="J6" s="4">
        <v>0.30099999999999999</v>
      </c>
      <c r="K6" s="31">
        <v>0.70199999999999996</v>
      </c>
      <c r="L6" s="5">
        <f t="shared" si="0"/>
        <v>0.70199999999999996</v>
      </c>
      <c r="Q6" s="4">
        <v>0.70199999999999996</v>
      </c>
    </row>
    <row r="7" spans="1:17" x14ac:dyDescent="0.2">
      <c r="A7">
        <v>5</v>
      </c>
      <c r="B7" s="23" t="s">
        <v>6</v>
      </c>
      <c r="C7" s="30">
        <v>4</v>
      </c>
      <c r="D7" s="4">
        <v>0.56799999999999995</v>
      </c>
      <c r="E7" s="4">
        <v>0.439</v>
      </c>
      <c r="F7" s="4">
        <v>0.54400000000000004</v>
      </c>
      <c r="G7" s="4">
        <v>0.55400000000000005</v>
      </c>
      <c r="H7" s="6">
        <v>0.55100000000000005</v>
      </c>
      <c r="I7" s="4">
        <v>0.56799999999999995</v>
      </c>
      <c r="J7" s="4">
        <v>0.56399999999999995</v>
      </c>
      <c r="K7" s="30">
        <v>0.439</v>
      </c>
      <c r="L7" s="5">
        <f t="shared" si="0"/>
        <v>0.56799999999999995</v>
      </c>
      <c r="Q7" s="4">
        <v>0.439</v>
      </c>
    </row>
    <row r="8" spans="1:17" x14ac:dyDescent="0.2">
      <c r="A8">
        <v>6</v>
      </c>
      <c r="B8" s="23" t="s">
        <v>7</v>
      </c>
      <c r="C8" s="30">
        <v>5</v>
      </c>
      <c r="D8" s="4">
        <v>0.53800000000000003</v>
      </c>
      <c r="E8" s="4">
        <v>0.41599999999999998</v>
      </c>
      <c r="F8" s="4">
        <v>0.54100000000000004</v>
      </c>
      <c r="G8" s="4">
        <v>0.61899999999999999</v>
      </c>
      <c r="H8" s="6">
        <v>0.56799999999999995</v>
      </c>
      <c r="I8" s="4">
        <v>0.59</v>
      </c>
      <c r="J8" s="4">
        <v>0.52</v>
      </c>
      <c r="K8" s="30">
        <v>0.29499999999999998</v>
      </c>
      <c r="L8" s="5">
        <f t="shared" si="0"/>
        <v>0.61899999999999999</v>
      </c>
      <c r="Q8" s="4">
        <v>0.41599999999999998</v>
      </c>
    </row>
    <row r="9" spans="1:17" x14ac:dyDescent="0.2">
      <c r="A9">
        <v>7</v>
      </c>
      <c r="B9" s="23" t="s">
        <v>8</v>
      </c>
      <c r="C9" s="30">
        <v>5</v>
      </c>
      <c r="D9" s="4">
        <v>0.504</v>
      </c>
      <c r="E9" s="4">
        <v>0.504</v>
      </c>
      <c r="F9" s="4">
        <v>0.504</v>
      </c>
      <c r="G9" s="4">
        <v>0.504</v>
      </c>
      <c r="H9" s="6">
        <v>0.49299999999999999</v>
      </c>
      <c r="I9" s="4">
        <v>0.504</v>
      </c>
      <c r="J9" s="4">
        <v>0.504</v>
      </c>
      <c r="K9" s="31">
        <v>0.504</v>
      </c>
      <c r="L9" s="5">
        <f t="shared" si="0"/>
        <v>0.504</v>
      </c>
      <c r="Q9" s="4">
        <v>0.504</v>
      </c>
    </row>
    <row r="10" spans="1:17" x14ac:dyDescent="0.2">
      <c r="A10">
        <v>8</v>
      </c>
      <c r="B10" s="23" t="s">
        <v>9</v>
      </c>
      <c r="C10" s="30">
        <v>5</v>
      </c>
      <c r="D10" s="4">
        <v>0.48599999999999999</v>
      </c>
      <c r="E10" s="4">
        <v>4.7300000000000002E-2</v>
      </c>
      <c r="F10" s="4">
        <v>0.48599999999999999</v>
      </c>
      <c r="G10" s="4">
        <v>0.48499999999999999</v>
      </c>
      <c r="H10" s="6">
        <v>0.48299999999999998</v>
      </c>
      <c r="I10" s="4">
        <v>0.48599999999999999</v>
      </c>
      <c r="J10" s="4">
        <v>0.48599999999999999</v>
      </c>
      <c r="K10" s="31">
        <v>0.48599999999999999</v>
      </c>
      <c r="L10" s="5">
        <f t="shared" si="0"/>
        <v>0.48599999999999999</v>
      </c>
      <c r="Q10" s="4">
        <v>4.7300000000000002E-2</v>
      </c>
    </row>
    <row r="11" spans="1:17" ht="17" thickBot="1" x14ac:dyDescent="0.25">
      <c r="A11">
        <v>9</v>
      </c>
      <c r="B11" s="24" t="s">
        <v>10</v>
      </c>
      <c r="C11" s="32">
        <v>5</v>
      </c>
      <c r="D11" s="4">
        <v>0.39200000000000002</v>
      </c>
      <c r="E11" s="4">
        <v>2.6599999999999999E-2</v>
      </c>
      <c r="F11" s="4">
        <v>0.40600000000000003</v>
      </c>
      <c r="G11" s="4">
        <v>0.41799999999999998</v>
      </c>
      <c r="H11" s="9">
        <v>0.373</v>
      </c>
      <c r="I11" s="4">
        <v>0.42299999999999999</v>
      </c>
      <c r="J11" s="4">
        <v>0.42099999999999999</v>
      </c>
      <c r="K11" s="32">
        <v>0.38400000000000001</v>
      </c>
      <c r="L11" s="5">
        <f t="shared" si="0"/>
        <v>0.42299999999999999</v>
      </c>
      <c r="Q11" s="4">
        <v>2.6599999999999999E-2</v>
      </c>
    </row>
    <row r="12" spans="1:17" x14ac:dyDescent="0.2">
      <c r="B12" s="40" t="s">
        <v>25</v>
      </c>
      <c r="C12" s="43"/>
      <c r="D12" s="14">
        <f t="shared" ref="D12:J12" si="1">SUMPRODUCT(--(D3:D11=$L$3:$L$11))</f>
        <v>4</v>
      </c>
      <c r="E12" s="14">
        <f t="shared" si="1"/>
        <v>2</v>
      </c>
      <c r="F12" s="14">
        <f t="shared" si="1"/>
        <v>3</v>
      </c>
      <c r="G12" s="14">
        <f t="shared" si="1"/>
        <v>3</v>
      </c>
      <c r="H12" s="14">
        <f t="shared" ref="H12" si="2">SUMPRODUCT(--(H3:H11=$L$3:$L$11))</f>
        <v>1</v>
      </c>
      <c r="I12" s="14">
        <f t="shared" si="1"/>
        <v>6</v>
      </c>
      <c r="J12" s="14">
        <f t="shared" si="1"/>
        <v>2</v>
      </c>
      <c r="K12" s="29" t="s">
        <v>30</v>
      </c>
      <c r="L12" s="35"/>
      <c r="N12">
        <v>1</v>
      </c>
      <c r="O12" t="s">
        <v>0</v>
      </c>
      <c r="P12">
        <v>5</v>
      </c>
      <c r="Q12">
        <v>0.59099999999999997</v>
      </c>
    </row>
    <row r="13" spans="1:17" x14ac:dyDescent="0.2">
      <c r="B13" s="44" t="s">
        <v>26</v>
      </c>
      <c r="C13" s="45"/>
      <c r="D13" s="6">
        <f>AVERAGE(D3:D11)</f>
        <v>0.48911111111111122</v>
      </c>
      <c r="E13" s="6">
        <f>AVERAGE(E3:E11)</f>
        <v>0.27243333333333336</v>
      </c>
      <c r="F13" s="6">
        <f t="shared" ref="F13:K13" si="3">AVERAGE(F3:F11)</f>
        <v>0.5116666666666666</v>
      </c>
      <c r="G13" s="6">
        <f t="shared" si="3"/>
        <v>0.52777777777777779</v>
      </c>
      <c r="H13" s="6">
        <f t="shared" ref="H13" si="4">AVERAGE(H3:H11)</f>
        <v>0.51455555555555554</v>
      </c>
      <c r="I13" s="6">
        <f t="shared" si="3"/>
        <v>0.52977777777777779</v>
      </c>
      <c r="J13" s="6">
        <f t="shared" si="3"/>
        <v>0.45333333333333337</v>
      </c>
      <c r="K13" s="20">
        <f t="shared" si="3"/>
        <v>0.40855555555555556</v>
      </c>
      <c r="L13" s="36"/>
      <c r="N13">
        <v>2</v>
      </c>
      <c r="O13" t="s">
        <v>4</v>
      </c>
      <c r="P13">
        <v>5</v>
      </c>
      <c r="Q13">
        <v>0.45100000000000001</v>
      </c>
    </row>
    <row r="14" spans="1:17" x14ac:dyDescent="0.2">
      <c r="B14" s="44" t="s">
        <v>28</v>
      </c>
      <c r="C14" s="45"/>
      <c r="D14" s="7">
        <f t="array" ref="D14">AVERAGE(($D$3:$D$11-D3:D11)/D3:D11)</f>
        <v>0</v>
      </c>
      <c r="E14" s="7">
        <f t="array" ref="E14">AVERAGE(($D$3:$D$11-E3:E11)/E3:E11)</f>
        <v>-1.8582005681616398</v>
      </c>
      <c r="F14" s="7">
        <f t="array" ref="F14">AVERAGE(($D$3:$D$11-F3:F11)/F3:F11)</f>
        <v>-2.6323050116592632E-2</v>
      </c>
      <c r="G14" s="7">
        <f t="array" ref="G14">AVERAGE(($D$3:$D$11-G3:G11)/G3:G11)</f>
        <v>-4.3177131779447459E-2</v>
      </c>
      <c r="H14" s="7">
        <f t="array" ref="H14">AVERAGE(($D$3:$D$11-H3:H11)/H3:H11)</f>
        <v>-2.5748977676994005E-2</v>
      </c>
      <c r="I14" s="7">
        <f t="array" ref="I14">AVERAGE(($D$3:$D$11-I3:I11)/I3:I11)</f>
        <v>-6.2616760390261747E-2</v>
      </c>
      <c r="J14" s="7">
        <f t="array" ref="J14">AVERAGE(($D$3:$D$11-J3:J11)/J3:J11)</f>
        <v>9.9716486837341578E-2</v>
      </c>
      <c r="K14" s="33">
        <f t="array" ref="K14">AVERAGE(($D$3:$D$11-K3:K11)/K3:K11)</f>
        <v>0.35961506937509019</v>
      </c>
      <c r="L14" s="36"/>
      <c r="N14">
        <v>3</v>
      </c>
      <c r="O14" t="s">
        <v>29</v>
      </c>
      <c r="P14">
        <v>5</v>
      </c>
      <c r="Q14">
        <v>0.41899999999999998</v>
      </c>
    </row>
    <row r="15" spans="1:17" ht="17" thickBot="1" x14ac:dyDescent="0.25">
      <c r="B15" s="38" t="s">
        <v>27</v>
      </c>
      <c r="C15" s="39"/>
      <c r="D15" s="8">
        <f t="shared" ref="D15:K15" si="5">($D$13-D13)/D13</f>
        <v>0</v>
      </c>
      <c r="E15" s="8">
        <f t="shared" si="5"/>
        <v>0.79534238753619668</v>
      </c>
      <c r="F15" s="8">
        <f t="shared" si="5"/>
        <v>-4.4082519001085445E-2</v>
      </c>
      <c r="G15" s="8">
        <f t="shared" si="5"/>
        <v>-7.3263157894736655E-2</v>
      </c>
      <c r="H15" s="8">
        <f t="shared" ref="H15" si="6">($D$13-H13)/H13</f>
        <v>-4.9449362988555158E-2</v>
      </c>
      <c r="I15" s="8">
        <f t="shared" si="5"/>
        <v>-7.676174496644278E-2</v>
      </c>
      <c r="J15" s="8">
        <f t="shared" si="5"/>
        <v>7.8921568627451144E-2</v>
      </c>
      <c r="K15" s="34">
        <f t="shared" si="5"/>
        <v>0.19717160728855071</v>
      </c>
      <c r="L15" s="37"/>
      <c r="N15">
        <v>4</v>
      </c>
      <c r="O15" t="s">
        <v>5</v>
      </c>
      <c r="P15">
        <v>5</v>
      </c>
      <c r="Q15">
        <v>0.70199999999999996</v>
      </c>
    </row>
    <row r="16" spans="1:17" ht="17" thickBot="1" x14ac:dyDescent="0.25">
      <c r="B16" s="13"/>
      <c r="C16" s="13"/>
      <c r="D16" s="3"/>
      <c r="E16" s="3"/>
      <c r="F16" s="3"/>
      <c r="G16" s="3"/>
      <c r="H16" s="3"/>
      <c r="I16" s="3"/>
      <c r="J16" s="3"/>
      <c r="K16" s="3"/>
      <c r="N16">
        <v>5</v>
      </c>
      <c r="O16" t="s">
        <v>6</v>
      </c>
      <c r="P16">
        <v>5</v>
      </c>
      <c r="Q16">
        <v>0.55100000000000005</v>
      </c>
    </row>
    <row r="17" spans="1:17" ht="17" thickBot="1" x14ac:dyDescent="0.25">
      <c r="B17" s="40" t="s">
        <v>16</v>
      </c>
      <c r="C17" s="41"/>
      <c r="D17" s="41"/>
      <c r="E17" s="41"/>
      <c r="F17" s="41"/>
      <c r="G17" s="41"/>
      <c r="H17" s="41"/>
      <c r="I17" s="41"/>
      <c r="J17" s="41"/>
      <c r="K17" s="41"/>
      <c r="L17" s="42"/>
      <c r="N17">
        <v>6</v>
      </c>
      <c r="O17" t="s">
        <v>7</v>
      </c>
      <c r="P17">
        <v>5</v>
      </c>
      <c r="Q17">
        <v>0.56799999999999995</v>
      </c>
    </row>
    <row r="18" spans="1:17" ht="17" thickBot="1" x14ac:dyDescent="0.25">
      <c r="B18" s="10" t="s">
        <v>18</v>
      </c>
      <c r="C18" s="11" t="s">
        <v>19</v>
      </c>
      <c r="D18" s="11" t="s">
        <v>1</v>
      </c>
      <c r="E18" s="11" t="s">
        <v>20</v>
      </c>
      <c r="F18" s="11" t="s">
        <v>21</v>
      </c>
      <c r="G18" s="11" t="s">
        <v>22</v>
      </c>
      <c r="H18" s="11" t="s">
        <v>33</v>
      </c>
      <c r="I18" s="11" t="s">
        <v>23</v>
      </c>
      <c r="J18" s="11" t="s">
        <v>2</v>
      </c>
      <c r="K18" s="11" t="s">
        <v>15</v>
      </c>
      <c r="L18" s="12" t="s">
        <v>17</v>
      </c>
      <c r="N18">
        <v>7</v>
      </c>
      <c r="O18" t="s">
        <v>8</v>
      </c>
      <c r="P18">
        <v>5</v>
      </c>
      <c r="Q18">
        <v>0.49299999999999999</v>
      </c>
    </row>
    <row r="19" spans="1:17" x14ac:dyDescent="0.2">
      <c r="A19">
        <v>1</v>
      </c>
      <c r="B19" s="22" t="s">
        <v>0</v>
      </c>
      <c r="C19" s="4">
        <v>4</v>
      </c>
      <c r="D19" s="15">
        <v>0.13700000000000001</v>
      </c>
      <c r="E19" s="16">
        <v>1.7600000000000001E-2</v>
      </c>
      <c r="F19" s="16">
        <v>3.6700000000000003E-2</v>
      </c>
      <c r="G19" s="16">
        <v>9.7199999999999995E-2</v>
      </c>
      <c r="H19" s="16">
        <v>0.371</v>
      </c>
      <c r="I19" s="16">
        <v>5.3600000000000002E-2</v>
      </c>
      <c r="J19" s="19">
        <v>1.1299999999999999E-2</v>
      </c>
      <c r="K19" s="25">
        <v>0.371</v>
      </c>
      <c r="L19" s="47">
        <f>MAX(D19:J19)</f>
        <v>0.371</v>
      </c>
      <c r="N19">
        <v>8</v>
      </c>
      <c r="O19" t="s">
        <v>9</v>
      </c>
      <c r="P19">
        <v>5</v>
      </c>
      <c r="Q19">
        <v>0.48299999999999998</v>
      </c>
    </row>
    <row r="20" spans="1:17" x14ac:dyDescent="0.2">
      <c r="A20">
        <v>2</v>
      </c>
      <c r="B20" s="23" t="s">
        <v>4</v>
      </c>
      <c r="C20" s="4">
        <v>4</v>
      </c>
      <c r="D20" s="17">
        <v>3.2000000000000001E-2</v>
      </c>
      <c r="E20" s="6">
        <v>0.26500000000000001</v>
      </c>
      <c r="F20" s="6">
        <v>1.5299999999999999E-2</v>
      </c>
      <c r="G20" s="6">
        <v>3.73E-2</v>
      </c>
      <c r="H20" s="6">
        <v>2.81E-2</v>
      </c>
      <c r="I20" s="6">
        <v>3.3300000000000003E-2</v>
      </c>
      <c r="J20" s="20">
        <v>2.0199999999999999E-2</v>
      </c>
      <c r="K20" s="26">
        <v>0.26500000000000001</v>
      </c>
      <c r="L20" s="5">
        <f t="shared" ref="L20:L27" si="7">MAX(D20:J20)</f>
        <v>0.26500000000000001</v>
      </c>
      <c r="N20">
        <v>9</v>
      </c>
      <c r="O20" t="s">
        <v>10</v>
      </c>
      <c r="P20">
        <v>5</v>
      </c>
      <c r="Q20">
        <v>0.373</v>
      </c>
    </row>
    <row r="21" spans="1:17" x14ac:dyDescent="0.2">
      <c r="A21">
        <v>3</v>
      </c>
      <c r="B21" s="23" t="s">
        <v>29</v>
      </c>
      <c r="C21" s="4">
        <v>2</v>
      </c>
      <c r="D21" s="17">
        <v>6.4000000000000001E-2</v>
      </c>
      <c r="E21" s="6">
        <v>1.0500000000000001E-2</v>
      </c>
      <c r="F21" s="6">
        <v>3.5400000000000002E-3</v>
      </c>
      <c r="G21" s="6">
        <v>1.38E-2</v>
      </c>
      <c r="H21" s="6">
        <v>9.9699999999999997E-3</v>
      </c>
      <c r="I21" s="6">
        <v>4.5799999999999999E-3</v>
      </c>
      <c r="J21" s="20">
        <v>1.23E-3</v>
      </c>
      <c r="K21" s="26">
        <v>2.5900000000000001E-4</v>
      </c>
      <c r="L21" s="5">
        <f t="shared" si="7"/>
        <v>6.4000000000000001E-2</v>
      </c>
      <c r="M21" t="s">
        <v>32</v>
      </c>
      <c r="Q21">
        <v>0.11700000000000001</v>
      </c>
    </row>
    <row r="22" spans="1:17" x14ac:dyDescent="0.2">
      <c r="A22">
        <v>4</v>
      </c>
      <c r="B22" s="23" t="s">
        <v>5</v>
      </c>
      <c r="C22" s="4">
        <v>5</v>
      </c>
      <c r="D22" s="17">
        <v>0.35699999999999998</v>
      </c>
      <c r="E22" s="6">
        <v>1.08</v>
      </c>
      <c r="F22" s="6">
        <v>1.08</v>
      </c>
      <c r="G22" s="6">
        <v>1.08</v>
      </c>
      <c r="H22" s="6">
        <v>1.08</v>
      </c>
      <c r="I22" s="6">
        <v>0.53100000000000003</v>
      </c>
      <c r="J22" s="20">
        <v>3.44E-2</v>
      </c>
      <c r="K22" s="26">
        <v>1.08</v>
      </c>
      <c r="L22" s="5">
        <f t="shared" si="7"/>
        <v>1.08</v>
      </c>
      <c r="Q22">
        <v>0.2</v>
      </c>
    </row>
    <row r="23" spans="1:17" x14ac:dyDescent="0.2">
      <c r="A23">
        <v>5</v>
      </c>
      <c r="B23" s="23" t="s">
        <v>6</v>
      </c>
      <c r="C23" s="4">
        <v>5</v>
      </c>
      <c r="D23" s="17">
        <v>6.5500000000000003E-2</v>
      </c>
      <c r="E23" s="6">
        <v>0.11700000000000001</v>
      </c>
      <c r="F23" s="6">
        <v>4.2000000000000003E-2</v>
      </c>
      <c r="G23" s="6">
        <v>7.0499999999999993E-2</v>
      </c>
      <c r="H23" s="6">
        <v>6.6000000000000003E-2</v>
      </c>
      <c r="I23" s="6">
        <v>5.6000000000000001E-2</v>
      </c>
      <c r="J23" s="20">
        <v>5.6000000000000001E-2</v>
      </c>
      <c r="K23" s="26">
        <v>0.11700000000000001</v>
      </c>
      <c r="L23" s="5">
        <f t="shared" si="7"/>
        <v>0.11700000000000001</v>
      </c>
      <c r="Q23">
        <v>1.1900000000000001E-2</v>
      </c>
    </row>
    <row r="24" spans="1:17" x14ac:dyDescent="0.2">
      <c r="A24">
        <v>6</v>
      </c>
      <c r="B24" s="23" t="s">
        <v>7</v>
      </c>
      <c r="C24" s="4">
        <v>4</v>
      </c>
      <c r="D24" s="17">
        <v>0.55000000000000004</v>
      </c>
      <c r="E24" s="6">
        <v>0.11700000000000001</v>
      </c>
      <c r="F24" s="6">
        <v>1.29E-2</v>
      </c>
      <c r="G24" s="6">
        <v>0.55000000000000004</v>
      </c>
      <c r="H24" s="6">
        <v>4.3200000000000002E-2</v>
      </c>
      <c r="I24" s="6">
        <v>2.5999999999999999E-2</v>
      </c>
      <c r="J24" s="20">
        <v>1.0800000000000001E-2</v>
      </c>
      <c r="K24" s="27">
        <v>0.253</v>
      </c>
      <c r="L24" s="5">
        <f t="shared" si="7"/>
        <v>0.55000000000000004</v>
      </c>
      <c r="N24">
        <v>1</v>
      </c>
      <c r="O24" t="s">
        <v>0</v>
      </c>
      <c r="P24">
        <v>5</v>
      </c>
      <c r="Q24">
        <v>0.371</v>
      </c>
    </row>
    <row r="25" spans="1:17" x14ac:dyDescent="0.2">
      <c r="A25">
        <v>7</v>
      </c>
      <c r="B25" s="23" t="s">
        <v>8</v>
      </c>
      <c r="C25" s="4">
        <v>5</v>
      </c>
      <c r="D25" s="17">
        <v>0.2</v>
      </c>
      <c r="E25" s="6">
        <v>0.2</v>
      </c>
      <c r="F25" s="6">
        <v>0.2</v>
      </c>
      <c r="G25" s="6">
        <v>0.2</v>
      </c>
      <c r="H25" s="6">
        <v>0.16</v>
      </c>
      <c r="I25" s="6">
        <v>0.2</v>
      </c>
      <c r="J25" s="20">
        <v>0.2</v>
      </c>
      <c r="K25" s="26">
        <v>0.2</v>
      </c>
      <c r="L25" s="5">
        <f t="shared" si="7"/>
        <v>0.2</v>
      </c>
      <c r="N25">
        <v>2</v>
      </c>
      <c r="O25" t="s">
        <v>4</v>
      </c>
      <c r="P25">
        <v>5</v>
      </c>
      <c r="Q25">
        <v>2.81E-2</v>
      </c>
    </row>
    <row r="26" spans="1:17" x14ac:dyDescent="0.2">
      <c r="A26">
        <v>8</v>
      </c>
      <c r="B26" s="23" t="s">
        <v>9</v>
      </c>
      <c r="C26" s="4">
        <v>4</v>
      </c>
      <c r="D26" s="17">
        <v>4.36E-2</v>
      </c>
      <c r="E26" s="6">
        <v>1.1900000000000001E-2</v>
      </c>
      <c r="F26" s="6">
        <v>2.1999999999999999E-2</v>
      </c>
      <c r="G26" s="6">
        <v>4.8599999999999997E-2</v>
      </c>
      <c r="H26" s="6">
        <v>3.8300000000000001E-2</v>
      </c>
      <c r="I26" s="6">
        <v>2.3900000000000001E-2</v>
      </c>
      <c r="J26" s="20">
        <v>9.2599999999999991E-3</v>
      </c>
      <c r="K26" s="27">
        <v>2.1999999999999999E-2</v>
      </c>
      <c r="L26" s="5">
        <f t="shared" si="7"/>
        <v>4.8599999999999997E-2</v>
      </c>
      <c r="N26">
        <v>3</v>
      </c>
      <c r="O26" t="s">
        <v>29</v>
      </c>
      <c r="P26">
        <v>5</v>
      </c>
      <c r="Q26">
        <v>9.9699999999999997E-3</v>
      </c>
    </row>
    <row r="27" spans="1:17" ht="17" thickBot="1" x14ac:dyDescent="0.25">
      <c r="A27">
        <v>9</v>
      </c>
      <c r="B27" s="24" t="s">
        <v>10</v>
      </c>
      <c r="C27" s="4">
        <v>5</v>
      </c>
      <c r="D27" s="18">
        <v>6.3299999999999995E-2</v>
      </c>
      <c r="E27" s="9">
        <v>1.9099999999999999E-2</v>
      </c>
      <c r="F27" s="9">
        <v>1.52E-2</v>
      </c>
      <c r="G27" s="9">
        <v>3.6400000000000002E-2</v>
      </c>
      <c r="H27" s="9">
        <v>2.76E-2</v>
      </c>
      <c r="I27" s="9">
        <v>2.5999999999999999E-2</v>
      </c>
      <c r="J27" s="21">
        <v>8.5299999999999994E-3</v>
      </c>
      <c r="K27" s="28">
        <v>6.3299999999999995E-2</v>
      </c>
      <c r="L27" s="5">
        <f t="shared" si="7"/>
        <v>6.3299999999999995E-2</v>
      </c>
      <c r="N27">
        <v>4</v>
      </c>
      <c r="O27" t="s">
        <v>5</v>
      </c>
      <c r="P27">
        <v>5</v>
      </c>
      <c r="Q27">
        <v>1.08</v>
      </c>
    </row>
    <row r="28" spans="1:17" x14ac:dyDescent="0.2">
      <c r="B28" s="40" t="s">
        <v>25</v>
      </c>
      <c r="C28" s="43"/>
      <c r="D28" s="14">
        <f>SUMPRODUCT(--(D19:D27=$L$19:$L$27))</f>
        <v>4</v>
      </c>
      <c r="E28" s="14">
        <f>SUMPRODUCT(--(E19:E27=$L$19:$L$27))</f>
        <v>4</v>
      </c>
      <c r="F28" s="14">
        <f>SUMPRODUCT(--(F19:F27=$L$19:$L$27))</f>
        <v>2</v>
      </c>
      <c r="G28" s="14">
        <f>SUMPRODUCT(--(G19:G27=$L$19:$L$27))</f>
        <v>4</v>
      </c>
      <c r="H28" s="14">
        <f>SUMPRODUCT(--(H19:H27=$L$19:$L$27))</f>
        <v>2</v>
      </c>
      <c r="I28" s="14">
        <f>SUMPRODUCT(--(I19:I27=$L$19:$L$27))</f>
        <v>1</v>
      </c>
      <c r="J28" s="14">
        <f>SUMPRODUCT(--(J19:J27=$L$19:$L$27))</f>
        <v>1</v>
      </c>
      <c r="K28" s="14" t="s">
        <v>30</v>
      </c>
      <c r="L28" s="35"/>
      <c r="N28">
        <v>5</v>
      </c>
      <c r="O28" t="s">
        <v>6</v>
      </c>
      <c r="P28">
        <v>5</v>
      </c>
      <c r="Q28">
        <v>6.6000000000000003E-2</v>
      </c>
    </row>
    <row r="29" spans="1:17" x14ac:dyDescent="0.2">
      <c r="B29" s="44" t="s">
        <v>26</v>
      </c>
      <c r="C29" s="45"/>
      <c r="D29" s="6">
        <f>AVERAGE(D19:D27)</f>
        <v>0.16804444444444444</v>
      </c>
      <c r="E29" s="6">
        <f>AVERAGE(E19:E27)</f>
        <v>0.20423333333333332</v>
      </c>
      <c r="F29" s="6">
        <f>AVERAGE(F19:F27)</f>
        <v>0.15862666666666667</v>
      </c>
      <c r="G29" s="6">
        <f>AVERAGE(G19:G27)</f>
        <v>0.23708888888888893</v>
      </c>
      <c r="H29" s="6">
        <f>AVERAGE(H19:H27)</f>
        <v>0.20268555555555556</v>
      </c>
      <c r="I29" s="6">
        <f>AVERAGE(I19:I27)</f>
        <v>0.10604222222222225</v>
      </c>
      <c r="J29" s="6">
        <f>AVERAGE(J19:J27)</f>
        <v>3.9079999999999997E-2</v>
      </c>
      <c r="K29" s="6">
        <f>AVERAGE(K19:K27)</f>
        <v>0.26350655555555558</v>
      </c>
      <c r="L29" s="36"/>
      <c r="N29">
        <v>6</v>
      </c>
      <c r="O29" t="s">
        <v>7</v>
      </c>
      <c r="P29">
        <v>5</v>
      </c>
      <c r="Q29">
        <v>4.3200000000000002E-2</v>
      </c>
    </row>
    <row r="30" spans="1:17" x14ac:dyDescent="0.2">
      <c r="B30" s="44" t="s">
        <v>28</v>
      </c>
      <c r="C30" s="45"/>
      <c r="D30" s="7">
        <f t="array" ref="D30">AVERAGE(($D$19:$D$27-D19:D27)/D19:D27)</f>
        <v>0</v>
      </c>
      <c r="E30" s="7" t="e">
        <f>AVERAGE(($D$19:$D$27-E19:E27)/E19:E27)</f>
        <v>#VALUE!</v>
      </c>
      <c r="F30" s="7">
        <f t="array" ref="F30">AVERAGE(($D$19:$D$27-F19:F27)/F19:F27)</f>
        <v>7.3972888318062564</v>
      </c>
      <c r="G30" s="7">
        <f t="array" ref="G30">AVERAGE(($D$19:$D$27-G19:G27)/G19:G27)</f>
        <v>0.42231321416623735</v>
      </c>
      <c r="H30" s="7">
        <f t="array" ref="H30">AVERAGE(($D$19:$D$27-H19:H27)/H19:H27)</f>
        <v>1.9626267541643496</v>
      </c>
      <c r="I30" s="7">
        <f t="array" ref="I30">AVERAGE(($D$19:$D$27-I19:I27)/I19:I27)</f>
        <v>4.0828243110071352</v>
      </c>
      <c r="J30" s="7">
        <f t="array" ref="J30">AVERAGE(($D$19:$D$27-J19:J27)/J19:J27)</f>
        <v>14.704815462075437</v>
      </c>
      <c r="K30" s="7">
        <f t="array" ref="K30">AVERAGE(($D$19:$D$27-K19:K27)/K19:K27)</f>
        <v>27.293376655456228</v>
      </c>
      <c r="L30" s="36"/>
      <c r="N30">
        <v>7</v>
      </c>
      <c r="O30" t="s">
        <v>8</v>
      </c>
      <c r="P30">
        <v>5</v>
      </c>
      <c r="Q30">
        <v>0.16</v>
      </c>
    </row>
    <row r="31" spans="1:17" ht="17" thickBot="1" x14ac:dyDescent="0.25">
      <c r="B31" s="38" t="s">
        <v>27</v>
      </c>
      <c r="C31" s="39"/>
      <c r="D31" s="8">
        <f t="shared" ref="D31:K31" si="8">($D$29-D29)/D29</f>
        <v>0</v>
      </c>
      <c r="E31" s="8">
        <f t="shared" si="8"/>
        <v>-0.17719384146673192</v>
      </c>
      <c r="F31" s="8">
        <f t="shared" si="8"/>
        <v>5.9370709702726163E-2</v>
      </c>
      <c r="G31" s="8">
        <f t="shared" si="8"/>
        <v>-0.29121754616177725</v>
      </c>
      <c r="H31" s="8">
        <f t="shared" ref="H31" si="9">($D$29-H29)/H29</f>
        <v>-0.17091060591940449</v>
      </c>
      <c r="I31" s="8">
        <f t="shared" si="8"/>
        <v>0.58469372786521057</v>
      </c>
      <c r="J31" s="8">
        <f t="shared" si="8"/>
        <v>3.3000113726828157</v>
      </c>
      <c r="K31" s="8">
        <f t="shared" si="8"/>
        <v>-0.36227603867329472</v>
      </c>
      <c r="L31" s="37"/>
      <c r="N31">
        <v>8</v>
      </c>
      <c r="O31" t="s">
        <v>9</v>
      </c>
      <c r="P31">
        <v>5</v>
      </c>
      <c r="Q31">
        <v>3.8300000000000001E-2</v>
      </c>
    </row>
    <row r="32" spans="1:17" x14ac:dyDescent="0.2">
      <c r="N32">
        <v>9</v>
      </c>
      <c r="O32" t="s">
        <v>10</v>
      </c>
      <c r="P32">
        <v>5</v>
      </c>
      <c r="Q32">
        <v>2.76E-2</v>
      </c>
    </row>
  </sheetData>
  <mergeCells count="10">
    <mergeCell ref="B28:C28"/>
    <mergeCell ref="B29:C29"/>
    <mergeCell ref="B30:C30"/>
    <mergeCell ref="B31:C31"/>
    <mergeCell ref="B1:L1"/>
    <mergeCell ref="B12:C12"/>
    <mergeCell ref="B13:C13"/>
    <mergeCell ref="B14:C14"/>
    <mergeCell ref="B15:C15"/>
    <mergeCell ref="B17:L17"/>
  </mergeCells>
  <conditionalFormatting sqref="D32:J36 I19:J27 D3:G12 D19:G28 I3:J12 H12 D14:K16 H28:K28 D30:K31">
    <cfRule type="expression" dxfId="13" priority="7">
      <formula>AND(D3&lt;&gt;0,D3=$L3)</formula>
    </cfRule>
  </conditionalFormatting>
  <conditionalFormatting sqref="D12:K12">
    <cfRule type="expression" dxfId="12" priority="8">
      <formula>AND(D12&lt;&gt;0,D12=$L13)</formula>
    </cfRule>
  </conditionalFormatting>
  <conditionalFormatting sqref="L12">
    <cfRule type="expression" dxfId="11" priority="6">
      <formula>AND(L12&lt;&gt;0,L12=$L13)</formula>
    </cfRule>
  </conditionalFormatting>
  <conditionalFormatting sqref="C19:C27">
    <cfRule type="cellIs" dxfId="10" priority="5" operator="lessThan">
      <formula>5</formula>
    </cfRule>
  </conditionalFormatting>
  <conditionalFormatting sqref="C3:C11">
    <cfRule type="cellIs" dxfId="9" priority="4" operator="lessThan">
      <formula>5</formula>
    </cfRule>
  </conditionalFormatting>
  <conditionalFormatting sqref="Q3:Q11">
    <cfRule type="expression" dxfId="8" priority="3">
      <formula>AND(Q3&lt;&gt;0,Q3=$L3)</formula>
    </cfRule>
  </conditionalFormatting>
  <conditionalFormatting sqref="H19:H27">
    <cfRule type="expression" dxfId="1" priority="2">
      <formula>AND(H19&lt;&gt;0,H19=$L19)</formula>
    </cfRule>
  </conditionalFormatting>
  <conditionalFormatting sqref="H3:H11">
    <cfRule type="expression" dxfId="0" priority="1">
      <formula>AND(H3&lt;&gt;0,H3=$L3)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30"/>
  <sheetViews>
    <sheetView zoomScale="98" workbookViewId="0">
      <selection activeCell="D6" sqref="D6"/>
    </sheetView>
  </sheetViews>
  <sheetFormatPr baseColWidth="10" defaultRowHeight="16" x14ac:dyDescent="0.2"/>
  <cols>
    <col min="1" max="1" width="4.1640625" customWidth="1"/>
    <col min="2" max="2" width="13.5" bestFit="1" customWidth="1"/>
    <col min="3" max="3" width="12.5" bestFit="1" customWidth="1"/>
    <col min="11" max="11" width="10" bestFit="1" customWidth="1"/>
    <col min="12" max="12" width="13.6640625" bestFit="1" customWidth="1"/>
  </cols>
  <sheetData>
    <row r="1" spans="2:11" ht="17" thickBot="1" x14ac:dyDescent="0.25">
      <c r="B1" s="40" t="s">
        <v>11</v>
      </c>
      <c r="C1" s="41"/>
      <c r="D1" s="41"/>
      <c r="E1" s="41"/>
      <c r="F1" s="41"/>
      <c r="G1" s="41"/>
      <c r="H1" s="41"/>
      <c r="I1" s="41"/>
      <c r="J1" s="41"/>
      <c r="K1" s="42"/>
    </row>
    <row r="2" spans="2:11" ht="17" thickBot="1" x14ac:dyDescent="0.25">
      <c r="B2" s="10" t="s">
        <v>18</v>
      </c>
      <c r="C2" s="11" t="s">
        <v>19</v>
      </c>
      <c r="D2" s="11" t="s">
        <v>1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</v>
      </c>
      <c r="J2" s="11" t="s">
        <v>15</v>
      </c>
      <c r="K2" s="12" t="s">
        <v>17</v>
      </c>
    </row>
    <row r="3" spans="2:11" x14ac:dyDescent="0.2">
      <c r="B3" s="22" t="s">
        <v>0</v>
      </c>
      <c r="C3" s="29">
        <v>3</v>
      </c>
      <c r="D3" s="4">
        <v>0.51300000000000001</v>
      </c>
      <c r="E3" s="4">
        <v>5.2399999999999999E-3</v>
      </c>
      <c r="F3" s="4">
        <v>0.56999999999999995</v>
      </c>
      <c r="G3" s="4">
        <v>0.59299999999999997</v>
      </c>
      <c r="H3" s="4">
        <v>0.60899999999999999</v>
      </c>
      <c r="I3" s="4">
        <v>0.496</v>
      </c>
      <c r="J3" s="29">
        <v>0.311</v>
      </c>
      <c r="K3" s="5">
        <f>MAX(D3:I3)</f>
        <v>0.60899999999999999</v>
      </c>
    </row>
    <row r="4" spans="2:11" x14ac:dyDescent="0.2">
      <c r="B4" s="23" t="s">
        <v>4</v>
      </c>
      <c r="C4" s="30">
        <v>5</v>
      </c>
      <c r="D4" s="4">
        <v>0.373</v>
      </c>
      <c r="E4" s="4">
        <v>0.158</v>
      </c>
      <c r="F4" s="4">
        <v>0.41599999999999998</v>
      </c>
      <c r="G4" s="4">
        <v>0.496</v>
      </c>
      <c r="H4" s="4">
        <v>0.497</v>
      </c>
      <c r="I4" s="4">
        <v>0.34899999999999998</v>
      </c>
      <c r="J4" s="30">
        <v>0.158</v>
      </c>
      <c r="K4" s="5">
        <f t="shared" ref="K4:K11" si="0">MAX(D4:I4)</f>
        <v>0.497</v>
      </c>
    </row>
    <row r="5" spans="2:11" x14ac:dyDescent="0.2">
      <c r="B5" s="23" t="s">
        <v>29</v>
      </c>
      <c r="C5" s="30">
        <v>4</v>
      </c>
      <c r="D5" s="4">
        <v>0.57299999999999995</v>
      </c>
      <c r="E5" s="4">
        <v>0.379</v>
      </c>
      <c r="F5" s="4">
        <v>0.436</v>
      </c>
      <c r="G5" s="4">
        <v>0.379</v>
      </c>
      <c r="H5" s="4">
        <v>0.438</v>
      </c>
      <c r="I5" s="4">
        <v>0.434</v>
      </c>
      <c r="J5" s="30">
        <v>0.39800000000000002</v>
      </c>
      <c r="K5" s="5">
        <f t="shared" si="0"/>
        <v>0.57299999999999995</v>
      </c>
    </row>
    <row r="6" spans="2:11" x14ac:dyDescent="0.2">
      <c r="B6" s="23" t="s">
        <v>5</v>
      </c>
      <c r="C6" s="30">
        <v>4</v>
      </c>
      <c r="D6" s="4">
        <v>0.45500000000000002</v>
      </c>
      <c r="E6" s="4">
        <v>0.70199999999999996</v>
      </c>
      <c r="F6" s="4">
        <v>0.70199999999999996</v>
      </c>
      <c r="G6" s="4">
        <v>0.70199999999999996</v>
      </c>
      <c r="H6" s="4">
        <v>0.65300000000000002</v>
      </c>
      <c r="I6" s="4">
        <v>0.30099999999999999</v>
      </c>
      <c r="J6" s="31">
        <v>0.70199999999999996</v>
      </c>
      <c r="K6" s="5">
        <f t="shared" si="0"/>
        <v>0.70199999999999996</v>
      </c>
    </row>
    <row r="7" spans="2:11" x14ac:dyDescent="0.2">
      <c r="B7" s="23" t="s">
        <v>6</v>
      </c>
      <c r="C7" s="30">
        <v>4</v>
      </c>
      <c r="D7" s="4">
        <v>0.56799999999999995</v>
      </c>
      <c r="E7" s="4">
        <v>0.439</v>
      </c>
      <c r="F7" s="4">
        <v>0.54400000000000004</v>
      </c>
      <c r="G7" s="4">
        <v>0.55400000000000005</v>
      </c>
      <c r="H7" s="4">
        <v>0.56799999999999995</v>
      </c>
      <c r="I7" s="4">
        <v>0.56399999999999995</v>
      </c>
      <c r="J7" s="30">
        <v>0.439</v>
      </c>
      <c r="K7" s="5">
        <f t="shared" si="0"/>
        <v>0.56799999999999995</v>
      </c>
    </row>
    <row r="8" spans="2:11" x14ac:dyDescent="0.2">
      <c r="B8" s="23" t="s">
        <v>7</v>
      </c>
      <c r="C8" s="30">
        <v>5</v>
      </c>
      <c r="D8" s="4">
        <v>0.53800000000000003</v>
      </c>
      <c r="E8" s="4">
        <v>0.33200000000000002</v>
      </c>
      <c r="F8" s="4">
        <v>0.54100000000000004</v>
      </c>
      <c r="G8" s="4">
        <v>0.61899999999999999</v>
      </c>
      <c r="H8" s="4">
        <v>0.59</v>
      </c>
      <c r="I8" s="4">
        <v>0.52</v>
      </c>
      <c r="J8" s="30">
        <v>0.29499999999999998</v>
      </c>
      <c r="K8" s="5">
        <f t="shared" si="0"/>
        <v>0.61899999999999999</v>
      </c>
    </row>
    <row r="9" spans="2:11" x14ac:dyDescent="0.2">
      <c r="B9" s="23" t="s">
        <v>8</v>
      </c>
      <c r="C9" s="30">
        <v>5</v>
      </c>
      <c r="D9" s="4">
        <v>0.504</v>
      </c>
      <c r="E9" s="4">
        <v>0</v>
      </c>
      <c r="F9" s="4">
        <v>0.504</v>
      </c>
      <c r="G9" s="4">
        <v>0.504</v>
      </c>
      <c r="H9" s="4">
        <v>0.504</v>
      </c>
      <c r="I9" s="4">
        <v>0.504</v>
      </c>
      <c r="J9" s="31">
        <v>0.504</v>
      </c>
      <c r="K9" s="5">
        <f t="shared" si="0"/>
        <v>0.504</v>
      </c>
    </row>
    <row r="10" spans="2:11" x14ac:dyDescent="0.2">
      <c r="B10" s="23" t="s">
        <v>9</v>
      </c>
      <c r="C10" s="30">
        <v>5</v>
      </c>
      <c r="D10" s="4">
        <v>0.48599999999999999</v>
      </c>
      <c r="E10" s="4">
        <v>-0.46800000000000003</v>
      </c>
      <c r="F10" s="4">
        <v>0.48599999999999999</v>
      </c>
      <c r="G10" s="4">
        <v>0.48499999999999999</v>
      </c>
      <c r="H10" s="4">
        <v>0.48599999999999999</v>
      </c>
      <c r="I10" s="4">
        <v>0.48599999999999999</v>
      </c>
      <c r="J10" s="31">
        <v>0.48599999999999999</v>
      </c>
      <c r="K10" s="5">
        <f t="shared" si="0"/>
        <v>0.48599999999999999</v>
      </c>
    </row>
    <row r="11" spans="2:11" ht="17" thickBot="1" x14ac:dyDescent="0.25">
      <c r="B11" s="24" t="s">
        <v>10</v>
      </c>
      <c r="C11" s="32">
        <v>5</v>
      </c>
      <c r="D11" s="4">
        <v>0.39200000000000002</v>
      </c>
      <c r="E11" s="4">
        <v>-0.20100000000000001</v>
      </c>
      <c r="F11" s="4">
        <v>0.40600000000000003</v>
      </c>
      <c r="G11" s="4">
        <v>0.41799999999999998</v>
      </c>
      <c r="H11" s="4">
        <v>0.42299999999999999</v>
      </c>
      <c r="I11" s="4">
        <v>0.42099999999999999</v>
      </c>
      <c r="J11" s="32">
        <v>0.38400000000000001</v>
      </c>
      <c r="K11" s="5">
        <f t="shared" si="0"/>
        <v>0.42299999999999999</v>
      </c>
    </row>
    <row r="12" spans="2:11" x14ac:dyDescent="0.2">
      <c r="B12" s="40" t="s">
        <v>25</v>
      </c>
      <c r="C12" s="43"/>
      <c r="D12" s="14">
        <f t="shared" ref="D12:I12" si="1">SUMPRODUCT(--(D3:D11=$K$3:$K$11))</f>
        <v>4</v>
      </c>
      <c r="E12" s="14">
        <f t="shared" si="1"/>
        <v>1</v>
      </c>
      <c r="F12" s="14">
        <f t="shared" si="1"/>
        <v>3</v>
      </c>
      <c r="G12" s="14">
        <f t="shared" si="1"/>
        <v>3</v>
      </c>
      <c r="H12" s="14">
        <f t="shared" si="1"/>
        <v>6</v>
      </c>
      <c r="I12" s="14">
        <f t="shared" si="1"/>
        <v>2</v>
      </c>
      <c r="J12" s="29" t="s">
        <v>30</v>
      </c>
      <c r="K12" s="35"/>
    </row>
    <row r="13" spans="2:11" x14ac:dyDescent="0.2">
      <c r="B13" s="44" t="s">
        <v>26</v>
      </c>
      <c r="C13" s="45"/>
      <c r="D13" s="6">
        <f>AVERAGE(D3:D11)</f>
        <v>0.48911111111111122</v>
      </c>
      <c r="E13" s="6">
        <f>AVERAGE(E3:E11)</f>
        <v>0.1495822222222222</v>
      </c>
      <c r="F13" s="6">
        <f t="shared" ref="F13:J13" si="2">AVERAGE(F3:F11)</f>
        <v>0.5116666666666666</v>
      </c>
      <c r="G13" s="6">
        <f t="shared" si="2"/>
        <v>0.52777777777777779</v>
      </c>
      <c r="H13" s="6">
        <f t="shared" si="2"/>
        <v>0.52977777777777779</v>
      </c>
      <c r="I13" s="6">
        <f t="shared" si="2"/>
        <v>0.45277777777777778</v>
      </c>
      <c r="J13" s="20">
        <f t="shared" si="2"/>
        <v>0.40855555555555556</v>
      </c>
      <c r="K13" s="36"/>
    </row>
    <row r="14" spans="2:11" x14ac:dyDescent="0.2">
      <c r="B14" s="44" t="s">
        <v>28</v>
      </c>
      <c r="C14" s="45"/>
      <c r="D14" s="7">
        <f t="array" ref="D14">AVERAGE(($D$3:$D$11-D3:D11)/D3:D11)</f>
        <v>0</v>
      </c>
      <c r="E14" s="7" t="e">
        <f>AVERAGE(($D$3:$D$11-E3:E11)/E3:E11)</f>
        <v>#VALUE!</v>
      </c>
      <c r="F14" s="7">
        <f t="array" ref="F14">AVERAGE(($D$3:$D$11-F3:F11)/F3:F11)</f>
        <v>-2.6323050116592632E-2</v>
      </c>
      <c r="G14" s="7">
        <f t="array" ref="G14">AVERAGE(($D$3:$D$11-G3:G11)/G3:G11)</f>
        <v>-4.3177131779447459E-2</v>
      </c>
      <c r="H14" s="7">
        <f t="array" ref="H14">AVERAGE(($D$3:$D$11-H3:H11)/H3:H11)</f>
        <v>-6.2616760390261747E-2</v>
      </c>
      <c r="I14" s="7">
        <f t="array" ref="I14">AVERAGE(($D$3:$D$11-I3:I11)/I3:I11)</f>
        <v>0.1008633865862309</v>
      </c>
      <c r="J14" s="33">
        <f t="array" ref="J14">AVERAGE(($D$3:$D$11-J3:J11)/J3:J11)</f>
        <v>0.35961506937509019</v>
      </c>
      <c r="K14" s="36"/>
    </row>
    <row r="15" spans="2:11" ht="17" thickBot="1" x14ac:dyDescent="0.25">
      <c r="B15" s="38" t="s">
        <v>27</v>
      </c>
      <c r="C15" s="39"/>
      <c r="D15" s="8">
        <f t="shared" ref="D15:J15" si="3">($D$13-D13)/D13</f>
        <v>0</v>
      </c>
      <c r="E15" s="8">
        <f t="shared" si="3"/>
        <v>2.269847872593298</v>
      </c>
      <c r="F15" s="8">
        <f t="shared" si="3"/>
        <v>-4.4082519001085445E-2</v>
      </c>
      <c r="G15" s="8">
        <f t="shared" si="3"/>
        <v>-7.3263157894736655E-2</v>
      </c>
      <c r="H15" s="8">
        <f t="shared" si="3"/>
        <v>-7.676174496644278E-2</v>
      </c>
      <c r="I15" s="8">
        <f t="shared" si="3"/>
        <v>8.0245398773006363E-2</v>
      </c>
      <c r="J15" s="34">
        <f t="shared" si="3"/>
        <v>0.19717160728855071</v>
      </c>
      <c r="K15" s="37"/>
    </row>
    <row r="16" spans="2:11" ht="17" thickBot="1" x14ac:dyDescent="0.25">
      <c r="B16" s="1"/>
      <c r="C16" s="1"/>
      <c r="D16" s="3"/>
      <c r="E16" s="3"/>
      <c r="F16" s="3"/>
      <c r="G16" s="3"/>
      <c r="H16" s="3"/>
      <c r="I16" s="3"/>
      <c r="J16" s="3"/>
    </row>
    <row r="17" spans="2:11" ht="17" thickBot="1" x14ac:dyDescent="0.25">
      <c r="B17" s="40" t="s">
        <v>16</v>
      </c>
      <c r="C17" s="41"/>
      <c r="D17" s="41"/>
      <c r="E17" s="41"/>
      <c r="F17" s="41"/>
      <c r="G17" s="41"/>
      <c r="H17" s="41"/>
      <c r="I17" s="41"/>
      <c r="J17" s="41"/>
      <c r="K17" s="42"/>
    </row>
    <row r="18" spans="2:11" ht="17" thickBot="1" x14ac:dyDescent="0.25">
      <c r="B18" s="10" t="s">
        <v>18</v>
      </c>
      <c r="C18" s="11" t="s">
        <v>19</v>
      </c>
      <c r="D18" s="11" t="s">
        <v>1</v>
      </c>
      <c r="E18" s="11" t="s">
        <v>20</v>
      </c>
      <c r="F18" s="11" t="s">
        <v>21</v>
      </c>
      <c r="G18" s="11" t="s">
        <v>22</v>
      </c>
      <c r="H18" s="11" t="s">
        <v>23</v>
      </c>
      <c r="I18" s="11" t="s">
        <v>2</v>
      </c>
      <c r="J18" s="11" t="s">
        <v>15</v>
      </c>
      <c r="K18" s="12" t="s">
        <v>17</v>
      </c>
    </row>
    <row r="19" spans="2:11" x14ac:dyDescent="0.2">
      <c r="B19" s="22" t="s">
        <v>0</v>
      </c>
      <c r="C19" s="4">
        <v>4</v>
      </c>
      <c r="D19" s="15">
        <v>0.13700000000000001</v>
      </c>
      <c r="E19" s="16" t="s">
        <v>3</v>
      </c>
      <c r="F19" s="16">
        <v>3.6700000000000003E-2</v>
      </c>
      <c r="G19" s="16">
        <v>9.7199999999999995E-2</v>
      </c>
      <c r="H19" s="16">
        <v>5.3600000000000002E-2</v>
      </c>
      <c r="I19" s="19">
        <v>1.1299999999999999E-2</v>
      </c>
      <c r="J19" s="25">
        <v>0.371</v>
      </c>
      <c r="K19" s="5">
        <f>MAX(D19:I19)</f>
        <v>0.13700000000000001</v>
      </c>
    </row>
    <row r="20" spans="2:11" x14ac:dyDescent="0.2">
      <c r="B20" s="23" t="s">
        <v>4</v>
      </c>
      <c r="C20" s="4">
        <v>4</v>
      </c>
      <c r="D20" s="17">
        <v>3.2000000000000001E-2</v>
      </c>
      <c r="E20" s="6">
        <v>0.26500000000000001</v>
      </c>
      <c r="F20" s="6">
        <v>1.5299999999999999E-2</v>
      </c>
      <c r="G20" s="6">
        <v>3.73E-2</v>
      </c>
      <c r="H20" s="6">
        <v>3.3300000000000003E-2</v>
      </c>
      <c r="I20" s="20">
        <v>2.0199999999999999E-2</v>
      </c>
      <c r="J20" s="26">
        <v>0.26500000000000001</v>
      </c>
      <c r="K20" s="5">
        <f t="shared" ref="K20:K26" si="4">MAX(D20:I20)</f>
        <v>0.26500000000000001</v>
      </c>
    </row>
    <row r="21" spans="2:11" x14ac:dyDescent="0.2">
      <c r="B21" s="23" t="s">
        <v>5</v>
      </c>
      <c r="C21" s="4">
        <v>5</v>
      </c>
      <c r="D21" s="17">
        <v>0.35699999999999998</v>
      </c>
      <c r="E21" s="6">
        <v>1.08</v>
      </c>
      <c r="F21" s="6">
        <v>1.08</v>
      </c>
      <c r="G21" s="6">
        <v>1.08</v>
      </c>
      <c r="H21" s="6">
        <v>0.53100000000000003</v>
      </c>
      <c r="I21" s="20">
        <v>3.44E-2</v>
      </c>
      <c r="J21" s="26">
        <v>1.08</v>
      </c>
      <c r="K21" s="5">
        <f t="shared" si="4"/>
        <v>1.08</v>
      </c>
    </row>
    <row r="22" spans="2:11" x14ac:dyDescent="0.2">
      <c r="B22" s="23" t="s">
        <v>6</v>
      </c>
      <c r="C22" s="4">
        <v>5</v>
      </c>
      <c r="D22" s="17">
        <v>6.5500000000000003E-2</v>
      </c>
      <c r="E22" s="6">
        <v>0.11700000000000001</v>
      </c>
      <c r="F22" s="6">
        <v>4.2000000000000003E-2</v>
      </c>
      <c r="G22" s="6">
        <v>7.0499999999999993E-2</v>
      </c>
      <c r="H22" s="6">
        <v>5.6000000000000001E-2</v>
      </c>
      <c r="I22" s="20">
        <v>5.6000000000000001E-2</v>
      </c>
      <c r="J22" s="26">
        <v>0.11700000000000001</v>
      </c>
      <c r="K22" s="5">
        <f t="shared" si="4"/>
        <v>0.11700000000000001</v>
      </c>
    </row>
    <row r="23" spans="2:11" x14ac:dyDescent="0.2">
      <c r="B23" s="23" t="s">
        <v>7</v>
      </c>
      <c r="C23" s="4">
        <v>4</v>
      </c>
      <c r="D23" s="17">
        <v>0.55000000000000004</v>
      </c>
      <c r="E23" s="6">
        <v>1.7899999999999999E-2</v>
      </c>
      <c r="F23" s="6">
        <v>1.29E-2</v>
      </c>
      <c r="G23" s="6">
        <v>0.55000000000000004</v>
      </c>
      <c r="H23" s="6">
        <v>2.5999999999999999E-2</v>
      </c>
      <c r="I23" s="20">
        <v>1.0800000000000001E-2</v>
      </c>
      <c r="J23" s="27">
        <v>0.253</v>
      </c>
      <c r="K23" s="5">
        <f t="shared" si="4"/>
        <v>0.55000000000000004</v>
      </c>
    </row>
    <row r="24" spans="2:11" x14ac:dyDescent="0.2">
      <c r="B24" s="23" t="s">
        <v>8</v>
      </c>
      <c r="C24" s="4">
        <v>5</v>
      </c>
      <c r="D24" s="17">
        <v>0.2</v>
      </c>
      <c r="E24" s="6" t="s">
        <v>3</v>
      </c>
      <c r="F24" s="6">
        <v>0.2</v>
      </c>
      <c r="G24" s="6">
        <v>0.2</v>
      </c>
      <c r="H24" s="6">
        <v>0.2</v>
      </c>
      <c r="I24" s="20">
        <v>0.2</v>
      </c>
      <c r="J24" s="26">
        <v>0.2</v>
      </c>
      <c r="K24" s="5">
        <f t="shared" si="4"/>
        <v>0.2</v>
      </c>
    </row>
    <row r="25" spans="2:11" x14ac:dyDescent="0.2">
      <c r="B25" s="23" t="s">
        <v>9</v>
      </c>
      <c r="C25" s="4">
        <v>4</v>
      </c>
      <c r="D25" s="17">
        <v>4.36E-2</v>
      </c>
      <c r="E25" s="6">
        <v>1.1000000000000001E-3</v>
      </c>
      <c r="F25" s="6">
        <v>2.1999999999999999E-2</v>
      </c>
      <c r="G25" s="6">
        <v>4.8599999999999997E-2</v>
      </c>
      <c r="H25" s="6">
        <v>2.3900000000000001E-2</v>
      </c>
      <c r="I25" s="20">
        <v>9.2599999999999991E-3</v>
      </c>
      <c r="J25" s="27">
        <v>2.1999999999999999E-2</v>
      </c>
      <c r="K25" s="5">
        <f t="shared" si="4"/>
        <v>4.8599999999999997E-2</v>
      </c>
    </row>
    <row r="26" spans="2:11" ht="17" thickBot="1" x14ac:dyDescent="0.25">
      <c r="B26" s="24" t="s">
        <v>10</v>
      </c>
      <c r="C26" s="4">
        <v>4</v>
      </c>
      <c r="D26" s="18">
        <v>6.3299999999999995E-2</v>
      </c>
      <c r="E26" s="9">
        <v>4.3400000000000001E-3</v>
      </c>
      <c r="F26" s="9">
        <v>1.52E-2</v>
      </c>
      <c r="G26" s="9">
        <v>3.6400000000000002E-2</v>
      </c>
      <c r="H26" s="9">
        <v>2.5999999999999999E-2</v>
      </c>
      <c r="I26" s="21">
        <v>8.5299999999999994E-3</v>
      </c>
      <c r="J26" s="28">
        <v>6.3299999999999995E-2</v>
      </c>
      <c r="K26" s="5">
        <f t="shared" si="4"/>
        <v>6.3299999999999995E-2</v>
      </c>
    </row>
    <row r="27" spans="2:11" x14ac:dyDescent="0.2">
      <c r="B27" s="40" t="s">
        <v>25</v>
      </c>
      <c r="C27" s="43"/>
      <c r="D27" s="14">
        <f t="shared" ref="D27:I27" si="5">SUMPRODUCT(--(D19:D26=$K$19:$K$26))</f>
        <v>4</v>
      </c>
      <c r="E27" s="14">
        <f t="shared" si="5"/>
        <v>3</v>
      </c>
      <c r="F27" s="14">
        <f t="shared" si="5"/>
        <v>2</v>
      </c>
      <c r="G27" s="14">
        <f t="shared" si="5"/>
        <v>4</v>
      </c>
      <c r="H27" s="14">
        <f t="shared" si="5"/>
        <v>1</v>
      </c>
      <c r="I27" s="14">
        <f t="shared" si="5"/>
        <v>1</v>
      </c>
      <c r="J27" s="14" t="s">
        <v>30</v>
      </c>
      <c r="K27" s="35"/>
    </row>
    <row r="28" spans="2:11" x14ac:dyDescent="0.2">
      <c r="B28" s="44" t="s">
        <v>26</v>
      </c>
      <c r="C28" s="45"/>
      <c r="D28" s="6">
        <f>AVERAGE(D19:D26)</f>
        <v>0.18105000000000002</v>
      </c>
      <c r="E28" s="6">
        <f>AVERAGE(E19:E26)</f>
        <v>0.24755666666666673</v>
      </c>
      <c r="F28" s="6">
        <f t="shared" ref="F28:J28" si="6">AVERAGE(F19:F26)</f>
        <v>0.17801250000000002</v>
      </c>
      <c r="G28" s="6">
        <f t="shared" si="6"/>
        <v>0.26500000000000001</v>
      </c>
      <c r="H28" s="6">
        <f t="shared" si="6"/>
        <v>0.11872500000000002</v>
      </c>
      <c r="I28" s="6">
        <f t="shared" si="6"/>
        <v>4.3811249999999996E-2</v>
      </c>
      <c r="J28" s="6">
        <f t="shared" si="6"/>
        <v>0.29641250000000002</v>
      </c>
      <c r="K28" s="36"/>
    </row>
    <row r="29" spans="2:11" x14ac:dyDescent="0.2">
      <c r="B29" s="44" t="s">
        <v>28</v>
      </c>
      <c r="C29" s="45"/>
      <c r="D29" s="7">
        <f t="array" ref="D29">AVERAGE(($D$19:$D$26-D19:D26)/D19:D26)</f>
        <v>0</v>
      </c>
      <c r="E29" s="7" t="e">
        <f>AVERAGE(($D$19:$D$26-E19:E26)/E19:E26)</f>
        <v>#VALUE!</v>
      </c>
      <c r="F29" s="7">
        <f t="array" ref="F29">AVERAGE(($D$19:$D$26-F19:F26)/F19:F26)</f>
        <v>6.1870629301323223</v>
      </c>
      <c r="G29" s="7">
        <f t="array" ref="G29">AVERAGE(($D$19:$D$26-G19:G26)/G19:G26)</f>
        <v>2.0392221009480765E-2</v>
      </c>
      <c r="H29" s="7">
        <f t="array" ref="H29">AVERAGE(($D$19:$D$26-H19:H26)/H19:H26)</f>
        <v>2.971452459053332</v>
      </c>
      <c r="I29" s="7">
        <f t="array" ref="I29">AVERAGE(($D$19:$D$26-I19:I26)/I19:I26)</f>
        <v>10.163852354184462</v>
      </c>
      <c r="J29" s="7">
        <f t="array" ref="J29">AVERAGE(($D$19:$D$26-J19:J26)/J19:J26)</f>
        <v>-5.7982150642630598E-2</v>
      </c>
      <c r="K29" s="36"/>
    </row>
    <row r="30" spans="2:11" ht="17" thickBot="1" x14ac:dyDescent="0.25">
      <c r="B30" s="38" t="s">
        <v>27</v>
      </c>
      <c r="C30" s="39"/>
      <c r="D30" s="8">
        <f t="shared" ref="D30:J30" si="7">($D$28-D28)/D28</f>
        <v>0</v>
      </c>
      <c r="E30" s="8">
        <f t="shared" si="7"/>
        <v>-0.26865229509741889</v>
      </c>
      <c r="F30" s="8">
        <f t="shared" si="7"/>
        <v>1.7063408468506416E-2</v>
      </c>
      <c r="G30" s="8">
        <f t="shared" si="7"/>
        <v>-0.31679245283018864</v>
      </c>
      <c r="H30" s="8">
        <f t="shared" si="7"/>
        <v>0.52495262160454814</v>
      </c>
      <c r="I30" s="8">
        <f t="shared" si="7"/>
        <v>3.1325002139861344</v>
      </c>
      <c r="J30" s="8">
        <f t="shared" si="7"/>
        <v>-0.38919579977227681</v>
      </c>
      <c r="K30" s="37"/>
    </row>
  </sheetData>
  <mergeCells count="10">
    <mergeCell ref="B30:C30"/>
    <mergeCell ref="B15:C15"/>
    <mergeCell ref="B17:K17"/>
    <mergeCell ref="B1:K1"/>
    <mergeCell ref="B12:C12"/>
    <mergeCell ref="B13:C13"/>
    <mergeCell ref="B27:C27"/>
    <mergeCell ref="B29:C29"/>
    <mergeCell ref="B28:C28"/>
    <mergeCell ref="B14:C14"/>
  </mergeCells>
  <conditionalFormatting sqref="D3:I12 H31:I35 D29:G35 D14:J16 H27:J27 H29:J30 H19:I26 D19:G27">
    <cfRule type="expression" dxfId="7" priority="8">
      <formula>AND(D3&lt;&gt;0,D3=$K3)</formula>
    </cfRule>
  </conditionalFormatting>
  <conditionalFormatting sqref="D12:J12">
    <cfRule type="expression" dxfId="6" priority="9">
      <formula>AND(D12&lt;&gt;0,D12=$K13)</formula>
    </cfRule>
  </conditionalFormatting>
  <conditionalFormatting sqref="K12">
    <cfRule type="expression" dxfId="5" priority="3">
      <formula>AND(K12&lt;&gt;0,K12=$K13)</formula>
    </cfRule>
  </conditionalFormatting>
  <conditionalFormatting sqref="C19:C26">
    <cfRule type="cellIs" dxfId="4" priority="2" operator="lessThan">
      <formula>5</formula>
    </cfRule>
  </conditionalFormatting>
  <conditionalFormatting sqref="C3:C11">
    <cfRule type="cellIs" dxfId="3" priority="1" operator="lessThan">
      <formula>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D693-4EDF-1B4D-B399-1CCC09DC7DB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7C32-4104-D241-84E3-A0B4F13795AE}">
  <dimension ref="A1:J25"/>
  <sheetViews>
    <sheetView workbookViewId="0">
      <selection activeCell="D5" sqref="D5"/>
    </sheetView>
  </sheetViews>
  <sheetFormatPr baseColWidth="10" defaultRowHeight="16" x14ac:dyDescent="0.2"/>
  <sheetData>
    <row r="1" spans="1:10" x14ac:dyDescent="0.2">
      <c r="B1" s="46" t="s">
        <v>11</v>
      </c>
      <c r="C1" s="46"/>
      <c r="D1" s="46"/>
      <c r="E1" s="46"/>
      <c r="F1" s="46"/>
      <c r="G1" s="46"/>
      <c r="H1" s="46"/>
      <c r="I1" s="46"/>
      <c r="J1" s="46"/>
    </row>
    <row r="2" spans="1:10" x14ac:dyDescent="0.2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1</v>
      </c>
      <c r="H2" t="s">
        <v>23</v>
      </c>
      <c r="I2" t="s">
        <v>2</v>
      </c>
      <c r="J2" t="s">
        <v>15</v>
      </c>
    </row>
    <row r="3" spans="1:10" x14ac:dyDescent="0.2"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">
      <c r="A4">
        <v>1</v>
      </c>
      <c r="B4" t="s">
        <v>0</v>
      </c>
      <c r="C4">
        <v>3</v>
      </c>
      <c r="D4" s="2">
        <v>4.4400000000000004E-3</v>
      </c>
      <c r="E4" s="2">
        <v>3.5799999999999998E-3</v>
      </c>
      <c r="F4" s="2">
        <v>3.5799999999999998E-2</v>
      </c>
      <c r="G4" s="2">
        <v>1.52</v>
      </c>
      <c r="H4" s="2">
        <v>3.8E-3</v>
      </c>
      <c r="I4" s="2">
        <v>7.8600000000000007E-3</v>
      </c>
      <c r="J4">
        <v>0</v>
      </c>
    </row>
    <row r="5" spans="1:10" x14ac:dyDescent="0.2">
      <c r="A5">
        <v>2</v>
      </c>
      <c r="B5" t="s">
        <v>4</v>
      </c>
      <c r="C5">
        <v>5</v>
      </c>
      <c r="D5" s="2">
        <v>4.4000000000000003E-3</v>
      </c>
      <c r="E5" s="2">
        <v>3.7100000000000002E-3</v>
      </c>
      <c r="F5" s="2">
        <v>4.0500000000000001E-2</v>
      </c>
      <c r="G5" s="2">
        <v>1.98</v>
      </c>
      <c r="H5" s="2">
        <v>4.4400000000000004E-3</v>
      </c>
      <c r="I5" s="2">
        <v>1.01E-2</v>
      </c>
      <c r="J5">
        <v>0</v>
      </c>
    </row>
    <row r="6" spans="1:10" x14ac:dyDescent="0.2">
      <c r="A6">
        <v>3</v>
      </c>
      <c r="B6" t="s">
        <v>5</v>
      </c>
      <c r="C6">
        <v>4</v>
      </c>
      <c r="D6" s="2">
        <v>3.15E-3</v>
      </c>
      <c r="E6" s="2">
        <v>2.9099999999999998E-3</v>
      </c>
      <c r="F6" s="2">
        <v>7.9600000000000001E-3</v>
      </c>
      <c r="G6" s="2">
        <v>0.20399999999999999</v>
      </c>
      <c r="H6" s="2">
        <v>1.5100000000000001E-3</v>
      </c>
      <c r="I6" s="2">
        <v>1.7899999999999999E-3</v>
      </c>
      <c r="J6">
        <v>0</v>
      </c>
    </row>
    <row r="7" spans="1:10" x14ac:dyDescent="0.2">
      <c r="A7">
        <v>4</v>
      </c>
      <c r="B7" t="s">
        <v>6</v>
      </c>
      <c r="C7">
        <v>3</v>
      </c>
      <c r="D7" s="2">
        <v>3.7599999999999999E-3</v>
      </c>
      <c r="E7" s="2">
        <v>3.49E-3</v>
      </c>
      <c r="F7" s="2">
        <v>1.9E-2</v>
      </c>
      <c r="G7" s="2">
        <v>0.23699999999999999</v>
      </c>
      <c r="H7" s="2">
        <v>2.4199999999999998E-3</v>
      </c>
      <c r="I7" s="2">
        <v>1.1900000000000001E-3</v>
      </c>
      <c r="J7">
        <v>0</v>
      </c>
    </row>
    <row r="8" spans="1:10" x14ac:dyDescent="0.2">
      <c r="A8">
        <v>5</v>
      </c>
      <c r="B8" t="s">
        <v>7</v>
      </c>
      <c r="C8">
        <v>2</v>
      </c>
      <c r="D8" s="2">
        <v>3.4499999999999999E-3</v>
      </c>
      <c r="E8" s="2">
        <v>3.49E-3</v>
      </c>
      <c r="F8" s="2">
        <v>3.1199999999999999E-2</v>
      </c>
      <c r="G8" s="2">
        <v>1.8</v>
      </c>
      <c r="H8" s="2">
        <v>3.7299999999999998E-3</v>
      </c>
      <c r="I8" s="2">
        <v>4.1900000000000001E-3</v>
      </c>
      <c r="J8">
        <v>0</v>
      </c>
    </row>
    <row r="9" spans="1:10" x14ac:dyDescent="0.2">
      <c r="A9">
        <v>6</v>
      </c>
      <c r="B9" t="s">
        <v>8</v>
      </c>
      <c r="C9">
        <v>3</v>
      </c>
      <c r="D9" s="2">
        <v>4.3200000000000001E-3</v>
      </c>
      <c r="E9" s="2">
        <v>3.4199999999999999E-3</v>
      </c>
      <c r="F9" s="2">
        <v>1.7100000000000001E-2</v>
      </c>
      <c r="G9" s="2">
        <v>0.31900000000000001</v>
      </c>
      <c r="H9" s="2">
        <v>1.97E-3</v>
      </c>
      <c r="I9" s="2">
        <v>2.2799999999999999E-3</v>
      </c>
      <c r="J9">
        <v>0</v>
      </c>
    </row>
    <row r="10" spans="1:10" x14ac:dyDescent="0.2">
      <c r="A10">
        <v>7</v>
      </c>
      <c r="B10" t="s">
        <v>9</v>
      </c>
      <c r="C10">
        <v>1</v>
      </c>
      <c r="D10" s="2">
        <v>4.2300000000000003E-3</v>
      </c>
      <c r="E10" s="2">
        <v>3.65E-3</v>
      </c>
      <c r="F10" s="2">
        <v>3.6999999999999998E-2</v>
      </c>
      <c r="G10" s="2">
        <v>0.38600000000000001</v>
      </c>
      <c r="H10" s="2">
        <v>3.46E-3</v>
      </c>
      <c r="I10" s="2">
        <v>1.3799999999999999E-3</v>
      </c>
      <c r="J10">
        <v>0</v>
      </c>
    </row>
    <row r="11" spans="1:10" x14ac:dyDescent="0.2">
      <c r="A11">
        <v>8</v>
      </c>
      <c r="B11" t="s">
        <v>10</v>
      </c>
      <c r="C11">
        <v>4</v>
      </c>
      <c r="D11" s="2">
        <v>4.2300000000000003E-3</v>
      </c>
      <c r="E11" s="2">
        <v>3.7399999999999998E-3</v>
      </c>
      <c r="F11" s="2">
        <v>4.3400000000000001E-2</v>
      </c>
      <c r="G11" s="2">
        <v>1.29</v>
      </c>
      <c r="H11" s="2">
        <v>4.6899999999999997E-3</v>
      </c>
      <c r="I11" s="2">
        <v>4.8700000000000002E-3</v>
      </c>
      <c r="J11">
        <v>0</v>
      </c>
    </row>
    <row r="12" spans="1:10" x14ac:dyDescent="0.2">
      <c r="D12" s="2"/>
      <c r="E12" s="2"/>
      <c r="F12" s="2"/>
      <c r="G12" s="2"/>
      <c r="H12" s="2"/>
      <c r="I12" s="2"/>
    </row>
    <row r="14" spans="1:10" x14ac:dyDescent="0.2">
      <c r="B14" s="46" t="s">
        <v>16</v>
      </c>
      <c r="C14" s="46"/>
      <c r="D14" s="46"/>
      <c r="E14" s="46"/>
      <c r="F14" s="46"/>
      <c r="G14" s="46"/>
      <c r="H14" s="46"/>
      <c r="I14" s="46"/>
      <c r="J14" s="46"/>
    </row>
    <row r="15" spans="1:10" x14ac:dyDescent="0.2"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1</v>
      </c>
      <c r="H15" t="s">
        <v>23</v>
      </c>
      <c r="I15" t="s">
        <v>2</v>
      </c>
      <c r="J15" t="s">
        <v>15</v>
      </c>
    </row>
    <row r="16" spans="1:10" x14ac:dyDescent="0.2">
      <c r="B16" t="s">
        <v>12</v>
      </c>
      <c r="C16" t="s">
        <v>13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">
      <c r="A17">
        <v>1</v>
      </c>
      <c r="B17" t="s">
        <v>0</v>
      </c>
      <c r="C17">
        <v>3</v>
      </c>
      <c r="D17" s="2">
        <v>3.5000000000000003E-2</v>
      </c>
      <c r="E17" s="2">
        <v>3.8800000000000002E-3</v>
      </c>
      <c r="F17" s="2">
        <v>3.4799999999999998E-2</v>
      </c>
      <c r="G17" s="2">
        <v>5.83</v>
      </c>
      <c r="H17" s="2">
        <v>4.1200000000000004E-3</v>
      </c>
      <c r="I17" s="2">
        <v>7.1999999999999998E-3</v>
      </c>
      <c r="J17" s="2">
        <v>0</v>
      </c>
    </row>
    <row r="18" spans="1:10" x14ac:dyDescent="0.2">
      <c r="A18">
        <v>2</v>
      </c>
      <c r="B18" t="s">
        <v>4</v>
      </c>
      <c r="C18">
        <v>4</v>
      </c>
      <c r="D18" s="2">
        <v>4.6600000000000001E-3</v>
      </c>
      <c r="E18" s="2">
        <v>4.45E-3</v>
      </c>
      <c r="F18" s="2">
        <v>4.2700000000000002E-2</v>
      </c>
      <c r="G18" s="2">
        <v>9.33</v>
      </c>
      <c r="H18" s="2">
        <v>5.28E-3</v>
      </c>
      <c r="I18" s="2">
        <v>7.4700000000000001E-3</v>
      </c>
      <c r="J18" s="2">
        <v>0</v>
      </c>
    </row>
    <row r="19" spans="1:10" x14ac:dyDescent="0.2">
      <c r="A19">
        <v>3</v>
      </c>
      <c r="B19" t="s">
        <v>5</v>
      </c>
      <c r="C19">
        <v>4</v>
      </c>
      <c r="D19" s="2">
        <v>4.2399999999999998E-3</v>
      </c>
      <c r="E19" s="2">
        <v>4.1599999999999996E-3</v>
      </c>
      <c r="F19" s="2">
        <v>9.2899999999999996E-3</v>
      </c>
      <c r="G19" s="2">
        <v>0.17499999999999999</v>
      </c>
      <c r="H19" s="2">
        <v>1.91E-3</v>
      </c>
      <c r="I19" s="2">
        <v>1.0200000000000001E-3</v>
      </c>
      <c r="J19" s="2">
        <v>0</v>
      </c>
    </row>
    <row r="20" spans="1:10" x14ac:dyDescent="0.2">
      <c r="A20">
        <v>4</v>
      </c>
      <c r="B20" t="s">
        <v>6</v>
      </c>
      <c r="C20">
        <v>4</v>
      </c>
      <c r="D20" s="2">
        <v>3.9300000000000003E-3</v>
      </c>
      <c r="E20" s="2">
        <v>3.5599999999999998E-3</v>
      </c>
      <c r="F20" s="2">
        <v>1.8599999999999998E-2</v>
      </c>
      <c r="G20" s="2">
        <v>1.19</v>
      </c>
      <c r="H20" s="2">
        <v>2.6900000000000001E-3</v>
      </c>
      <c r="I20" s="2">
        <v>1.74E-3</v>
      </c>
      <c r="J20" s="2">
        <v>0</v>
      </c>
    </row>
    <row r="21" spans="1:10" x14ac:dyDescent="0.2">
      <c r="A21">
        <v>5</v>
      </c>
      <c r="B21" t="s">
        <v>7</v>
      </c>
      <c r="C21">
        <v>3</v>
      </c>
      <c r="D21" s="2">
        <v>5.0000000000000001E-3</v>
      </c>
      <c r="E21" s="2">
        <v>4.0600000000000002E-3</v>
      </c>
      <c r="F21" s="2">
        <v>3.15E-2</v>
      </c>
      <c r="G21" s="2">
        <v>2.73</v>
      </c>
      <c r="H21" s="2">
        <v>4.1399999999999996E-3</v>
      </c>
      <c r="I21" s="2">
        <v>4.15E-3</v>
      </c>
      <c r="J21" s="2">
        <v>0</v>
      </c>
    </row>
    <row r="22" spans="1:10" x14ac:dyDescent="0.2">
      <c r="A22">
        <v>6</v>
      </c>
      <c r="B22" t="s">
        <v>8</v>
      </c>
      <c r="C22">
        <v>5</v>
      </c>
      <c r="D22" s="2">
        <v>5.3899999999999998E-3</v>
      </c>
      <c r="E22" s="2">
        <v>3.0300000000000001E-3</v>
      </c>
      <c r="F22" s="2">
        <v>1.9900000000000001E-2</v>
      </c>
      <c r="G22" s="2">
        <v>0.36899999999999999</v>
      </c>
      <c r="H22" s="2">
        <v>2.2200000000000002E-3</v>
      </c>
      <c r="I22" s="2">
        <v>2.2300000000000002E-3</v>
      </c>
      <c r="J22" s="2">
        <v>0</v>
      </c>
    </row>
    <row r="23" spans="1:10" x14ac:dyDescent="0.2">
      <c r="A23">
        <v>7</v>
      </c>
      <c r="B23" t="s">
        <v>9</v>
      </c>
      <c r="C23">
        <v>4</v>
      </c>
      <c r="D23" s="2">
        <v>3.8300000000000001E-3</v>
      </c>
      <c r="E23" s="2">
        <v>3.7399999999999998E-3</v>
      </c>
      <c r="F23" s="2">
        <v>3.4000000000000002E-2</v>
      </c>
      <c r="G23" s="2">
        <v>6.9</v>
      </c>
      <c r="H23" s="2">
        <v>3.9199999999999999E-3</v>
      </c>
      <c r="I23" s="2">
        <v>6.1700000000000001E-3</v>
      </c>
      <c r="J23" s="2">
        <v>0</v>
      </c>
    </row>
    <row r="24" spans="1:10" x14ac:dyDescent="0.2">
      <c r="A24">
        <v>8</v>
      </c>
      <c r="B24" t="s">
        <v>10</v>
      </c>
      <c r="C24">
        <v>4</v>
      </c>
      <c r="D24" s="2">
        <v>4.79E-3</v>
      </c>
      <c r="E24" s="2">
        <v>4.3499999999999997E-3</v>
      </c>
      <c r="F24" s="2">
        <v>4.0800000000000003E-2</v>
      </c>
      <c r="G24" s="2">
        <v>3.96</v>
      </c>
      <c r="H24" s="2">
        <v>5.1999999999999998E-3</v>
      </c>
      <c r="I24" s="2">
        <v>6.8500000000000002E-3</v>
      </c>
      <c r="J24" s="2">
        <v>0</v>
      </c>
    </row>
    <row r="25" spans="1:10" x14ac:dyDescent="0.2">
      <c r="A25" t="s">
        <v>24</v>
      </c>
    </row>
  </sheetData>
  <mergeCells count="2">
    <mergeCell ref="B1:J1"/>
    <mergeCell ref="B14:J14"/>
  </mergeCells>
  <conditionalFormatting sqref="D4:I13 D16:I24">
    <cfRule type="expression" dxfId="2" priority="2">
      <formula>AND(D4&lt;&gt;0,D4=#REF!)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score tables tuned</vt:lpstr>
      <vt:lpstr>score tables</vt:lpstr>
      <vt:lpstr>Sheet1</vt:lpstr>
      <vt:lpstr>runtime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2019-11-26T17:10:01Z</dcterms:created>
  <dcterms:modified xsi:type="dcterms:W3CDTF">2019-11-27T17:55:54Z</dcterms:modified>
</cp:coreProperties>
</file>