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riano\Documents\Documentos_BEN-HUR\Aulas\IAeMLcomJS\arquivos\10-arvore-de-decisao\"/>
    </mc:Choice>
  </mc:AlternateContent>
  <bookViews>
    <workbookView xWindow="0" yWindow="0" windowWidth="19200" windowHeight="7050"/>
  </bookViews>
  <sheets>
    <sheet name="Dados" sheetId="1" r:id="rId1"/>
    <sheet name="Árv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I7" i="1"/>
  <c r="R31" i="1" l="1"/>
  <c r="Q31" i="1"/>
  <c r="P31" i="1"/>
  <c r="U16" i="1"/>
  <c r="S16" i="1"/>
  <c r="R16" i="1"/>
  <c r="P16" i="1"/>
  <c r="G36" i="1"/>
  <c r="F36" i="1"/>
  <c r="G30" i="1"/>
  <c r="F30" i="1"/>
  <c r="G25" i="1"/>
  <c r="F25" i="1"/>
  <c r="G20" i="1"/>
  <c r="F20" i="1"/>
  <c r="G15" i="1"/>
  <c r="F15" i="1"/>
  <c r="J7" i="1"/>
  <c r="N7" i="1" s="1"/>
  <c r="L7" i="1"/>
  <c r="K7" i="1"/>
  <c r="M7" i="1" s="1"/>
  <c r="H7" i="1"/>
  <c r="G7" i="1"/>
  <c r="F7" i="1"/>
  <c r="H36" i="1" l="1"/>
  <c r="J36" i="1" s="1"/>
  <c r="N36" i="1" s="1"/>
  <c r="H30" i="1"/>
  <c r="J30" i="1" s="1"/>
  <c r="H25" i="1"/>
  <c r="I25" i="1" s="1"/>
  <c r="H20" i="1"/>
  <c r="H15" i="1"/>
  <c r="I15" i="1" s="1"/>
  <c r="N8" i="1"/>
  <c r="I20" i="1" l="1"/>
  <c r="Q16" i="1"/>
  <c r="I36" i="1"/>
  <c r="L30" i="1"/>
  <c r="N30" i="1" s="1"/>
  <c r="I30" i="1"/>
  <c r="M25" i="1"/>
  <c r="J25" i="1"/>
  <c r="K20" i="1"/>
  <c r="M20" i="1" s="1"/>
  <c r="J20" i="1"/>
  <c r="K15" i="1"/>
  <c r="M15" i="1" s="1"/>
  <c r="J15" i="1"/>
  <c r="K36" i="1" l="1"/>
  <c r="M36" i="1" s="1"/>
  <c r="N37" i="1" s="1"/>
  <c r="S31" i="1" s="1"/>
  <c r="T31" i="1" s="1"/>
  <c r="U31" i="1" s="1"/>
  <c r="Q6" i="1" s="1"/>
  <c r="S6" i="1" s="1"/>
  <c r="K30" i="1"/>
  <c r="M30" i="1" s="1"/>
  <c r="N31" i="1" s="1"/>
  <c r="L25" i="1"/>
  <c r="N25" i="1" s="1"/>
  <c r="N26" i="1" s="1"/>
  <c r="N20" i="1"/>
  <c r="N21" i="1" s="1"/>
  <c r="T16" i="1" s="1"/>
  <c r="V16" i="1" s="1"/>
  <c r="W16" i="1" s="1"/>
  <c r="P6" i="1" s="1"/>
  <c r="R6" i="1" s="1"/>
  <c r="L15" i="1"/>
  <c r="N15" i="1" s="1"/>
  <c r="N16" i="1" s="1"/>
  <c r="T6" i="1" l="1"/>
</calcChain>
</file>

<file path=xl/sharedStrings.xml><?xml version="1.0" encoding="utf-8"?>
<sst xmlns="http://schemas.openxmlformats.org/spreadsheetml/2006/main" count="207" uniqueCount="48">
  <si>
    <t>Tempo</t>
  </si>
  <si>
    <t>Sol</t>
  </si>
  <si>
    <t>Nublado</t>
  </si>
  <si>
    <t>Chuva</t>
  </si>
  <si>
    <t>Umidade</t>
  </si>
  <si>
    <t>Anormal</t>
  </si>
  <si>
    <t>Normal</t>
  </si>
  <si>
    <t>Não</t>
  </si>
  <si>
    <t>Sim</t>
  </si>
  <si>
    <t>Entropia Geral</t>
  </si>
  <si>
    <t>Dados de Treinamento</t>
  </si>
  <si>
    <t>Proporção</t>
  </si>
  <si>
    <t>Divisões</t>
  </si>
  <si>
    <t>Logaritmos</t>
  </si>
  <si>
    <t>Multiplicações</t>
  </si>
  <si>
    <t>TOTAL</t>
  </si>
  <si>
    <t>Entropia:</t>
  </si>
  <si>
    <t>Tempo = Sol</t>
  </si>
  <si>
    <t>Tempo = Nublado</t>
  </si>
  <si>
    <t>Tempo = Chuva</t>
  </si>
  <si>
    <t>Entropia para Tempo = Sol:</t>
  </si>
  <si>
    <t>Entropia para Tempo = Nublado:</t>
  </si>
  <si>
    <t>Entropia para Tempo = Chuva:</t>
  </si>
  <si>
    <t>Umidade = Normal</t>
  </si>
  <si>
    <t>Umidade = Anormal</t>
  </si>
  <si>
    <t>Entropia para Umidade = Normal:</t>
  </si>
  <si>
    <t>Entropia para Umidade = Anormal:</t>
  </si>
  <si>
    <t>Ganhos de Informação</t>
  </si>
  <si>
    <t>Ganho de Informação para o Tempo</t>
  </si>
  <si>
    <t>Soma</t>
  </si>
  <si>
    <t>Ganho</t>
  </si>
  <si>
    <t>Razão/Tempo</t>
  </si>
  <si>
    <t>Razão/Umidade</t>
  </si>
  <si>
    <t>Maior Razão</t>
  </si>
  <si>
    <t>A maior Razão pertence ao Tempo, logo o Tempo será a Raíz</t>
  </si>
  <si>
    <t>Hierarquia da Árvore</t>
  </si>
  <si>
    <t>Árvore de Decisão</t>
  </si>
  <si>
    <t>Ganho de Informação para a Umidade</t>
  </si>
  <si>
    <t>Raiz: Tempo</t>
  </si>
  <si>
    <t>Ramo: Sol</t>
  </si>
  <si>
    <t>Ramo: Nublado</t>
  </si>
  <si>
    <t>Ramo: Chuva</t>
  </si>
  <si>
    <t>Ramo: Normal</t>
  </si>
  <si>
    <t>Ramo: Anormal</t>
  </si>
  <si>
    <t>Folha: Sim</t>
  </si>
  <si>
    <t>Folha: Não</t>
  </si>
  <si>
    <t>Nó: Umidade</t>
  </si>
  <si>
    <t>Praticar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</si>
</sst>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2" fontId="0" fillId="5" borderId="0" xfId="0" applyNumberFormat="1" applyFill="1" applyAlignment="1">
      <alignment horizontal="center"/>
    </xf>
    <xf numFmtId="2" fontId="0" fillId="2" borderId="0" xfId="0" applyNumberFormat="1" applyFill="1"/>
    <xf numFmtId="1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" fontId="0" fillId="2" borderId="0" xfId="0" applyNumberFormat="1" applyFill="1"/>
    <xf numFmtId="164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8"/>
  <sheetViews>
    <sheetView tabSelected="1" workbookViewId="0"/>
  </sheetViews>
  <sheetFormatPr defaultRowHeight="14.5" x14ac:dyDescent="0.35"/>
  <cols>
    <col min="1" max="1" width="2.81640625" customWidth="1"/>
    <col min="5" max="5" width="2.81640625" customWidth="1"/>
    <col min="15" max="15" width="3.08984375" customWidth="1"/>
    <col min="18" max="18" width="12.453125" bestFit="1" customWidth="1"/>
    <col min="19" max="19" width="14.26953125" bestFit="1" customWidth="1"/>
    <col min="20" max="20" width="12.7265625" bestFit="1" customWidth="1"/>
    <col min="22" max="22" width="12.7265625" bestFit="1" customWidth="1"/>
  </cols>
  <sheetData>
    <row r="2" spans="2:23" x14ac:dyDescent="0.35">
      <c r="B2" s="22" t="s">
        <v>36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4" spans="2:23" x14ac:dyDescent="0.35">
      <c r="B4" s="20" t="s">
        <v>10</v>
      </c>
      <c r="C4" s="20"/>
      <c r="D4" s="20"/>
      <c r="F4" s="20" t="s">
        <v>9</v>
      </c>
      <c r="G4" s="20"/>
      <c r="H4" s="20"/>
      <c r="I4" s="20"/>
      <c r="J4" s="20"/>
      <c r="K4" s="20"/>
      <c r="L4" s="20"/>
      <c r="M4" s="20"/>
      <c r="N4" s="20"/>
      <c r="P4" s="20" t="s">
        <v>27</v>
      </c>
      <c r="Q4" s="20"/>
      <c r="R4" s="20"/>
      <c r="S4" s="20"/>
      <c r="T4" s="20"/>
    </row>
    <row r="5" spans="2:23" x14ac:dyDescent="0.35">
      <c r="B5" s="2" t="s">
        <v>0</v>
      </c>
      <c r="C5" s="2" t="s">
        <v>4</v>
      </c>
      <c r="D5" s="2" t="s">
        <v>47</v>
      </c>
      <c r="F5" s="25" t="s">
        <v>11</v>
      </c>
      <c r="G5" s="25"/>
      <c r="H5" s="25"/>
      <c r="I5" s="25" t="s">
        <v>12</v>
      </c>
      <c r="J5" s="25"/>
      <c r="K5" s="25" t="s">
        <v>13</v>
      </c>
      <c r="L5" s="25"/>
      <c r="M5" s="25" t="s">
        <v>14</v>
      </c>
      <c r="N5" s="25"/>
      <c r="P5" s="2" t="s">
        <v>0</v>
      </c>
      <c r="Q5" s="2" t="s">
        <v>4</v>
      </c>
      <c r="R5" s="2" t="s">
        <v>31</v>
      </c>
      <c r="S5" s="2" t="s">
        <v>32</v>
      </c>
      <c r="T5" s="2" t="s">
        <v>33</v>
      </c>
    </row>
    <row r="6" spans="2:23" x14ac:dyDescent="0.35">
      <c r="B6" s="4" t="s">
        <v>1</v>
      </c>
      <c r="C6" s="4" t="s">
        <v>5</v>
      </c>
      <c r="D6" s="2" t="s">
        <v>7</v>
      </c>
      <c r="F6" s="4" t="s">
        <v>8</v>
      </c>
      <c r="G6" s="4" t="s">
        <v>7</v>
      </c>
      <c r="H6" s="4" t="s">
        <v>15</v>
      </c>
      <c r="I6" s="4" t="s">
        <v>8</v>
      </c>
      <c r="J6" s="4" t="s">
        <v>7</v>
      </c>
      <c r="K6" s="4" t="s">
        <v>8</v>
      </c>
      <c r="L6" s="4" t="s">
        <v>7</v>
      </c>
      <c r="M6" s="4" t="s">
        <v>8</v>
      </c>
      <c r="N6" s="4" t="s">
        <v>7</v>
      </c>
      <c r="P6" s="7">
        <f>W16</f>
        <v>0.66666666666666674</v>
      </c>
      <c r="Q6" s="10">
        <f>U31</f>
        <v>8.1704165945510443E-2</v>
      </c>
      <c r="R6" s="10">
        <f>P6/N8</f>
        <v>0.66666666666666674</v>
      </c>
      <c r="S6" s="10">
        <f>Q6/N8</f>
        <v>8.1704165945510443E-2</v>
      </c>
      <c r="T6" s="7">
        <f>MAX(R6:S6)</f>
        <v>0.66666666666666674</v>
      </c>
    </row>
    <row r="7" spans="2:23" x14ac:dyDescent="0.35">
      <c r="B7" s="4" t="s">
        <v>2</v>
      </c>
      <c r="C7" s="4" t="s">
        <v>6</v>
      </c>
      <c r="D7" s="2" t="s">
        <v>8</v>
      </c>
      <c r="F7" s="5">
        <f>COUNTIF(D6:D11,"Sim")</f>
        <v>3</v>
      </c>
      <c r="G7" s="5">
        <f>COUNTIF(D6:D11,"Não")</f>
        <v>3</v>
      </c>
      <c r="H7" s="5">
        <f>F7+G7</f>
        <v>6</v>
      </c>
      <c r="I7" s="5">
        <f>F7/H7</f>
        <v>0.5</v>
      </c>
      <c r="J7" s="5">
        <f>G7/H7</f>
        <v>0.5</v>
      </c>
      <c r="K7" s="5">
        <f>LOG(I7,2)</f>
        <v>-1</v>
      </c>
      <c r="L7" s="5">
        <f>LOG(J7,2)</f>
        <v>-1</v>
      </c>
      <c r="M7" s="7">
        <f>(I7*-1)*K7</f>
        <v>0.5</v>
      </c>
      <c r="N7" s="7">
        <f>J7*L7</f>
        <v>-0.5</v>
      </c>
      <c r="P7" s="21" t="s">
        <v>34</v>
      </c>
      <c r="Q7" s="21"/>
      <c r="R7" s="21"/>
      <c r="S7" s="21"/>
      <c r="T7" s="21"/>
    </row>
    <row r="8" spans="2:23" x14ac:dyDescent="0.35">
      <c r="B8" s="4" t="s">
        <v>3</v>
      </c>
      <c r="C8" s="4" t="s">
        <v>5</v>
      </c>
      <c r="D8" s="2" t="s">
        <v>7</v>
      </c>
      <c r="F8" s="26" t="s">
        <v>16</v>
      </c>
      <c r="G8" s="26"/>
      <c r="H8" s="26"/>
      <c r="I8" s="26"/>
      <c r="J8" s="26"/>
      <c r="K8" s="26"/>
      <c r="L8" s="26"/>
      <c r="M8" s="26"/>
      <c r="N8" s="18">
        <f>M7-N7</f>
        <v>1</v>
      </c>
    </row>
    <row r="9" spans="2:23" x14ac:dyDescent="0.35">
      <c r="B9" s="4" t="s">
        <v>3</v>
      </c>
      <c r="C9" s="4" t="s">
        <v>6</v>
      </c>
      <c r="D9" s="2" t="s">
        <v>7</v>
      </c>
    </row>
    <row r="10" spans="2:23" x14ac:dyDescent="0.35">
      <c r="B10" s="4" t="s">
        <v>1</v>
      </c>
      <c r="C10" s="4" t="s">
        <v>6</v>
      </c>
      <c r="D10" s="2" t="s">
        <v>8</v>
      </c>
    </row>
    <row r="11" spans="2:23" x14ac:dyDescent="0.35">
      <c r="B11" s="4" t="s">
        <v>2</v>
      </c>
      <c r="C11" s="4" t="s">
        <v>5</v>
      </c>
      <c r="D11" s="2" t="s">
        <v>8</v>
      </c>
    </row>
    <row r="13" spans="2:23" x14ac:dyDescent="0.35">
      <c r="B13" s="20" t="s">
        <v>17</v>
      </c>
      <c r="C13" s="20"/>
      <c r="D13" s="20"/>
      <c r="F13" s="25" t="s">
        <v>11</v>
      </c>
      <c r="G13" s="25"/>
      <c r="H13" s="25"/>
      <c r="I13" s="25" t="s">
        <v>12</v>
      </c>
      <c r="J13" s="25"/>
      <c r="K13" s="25" t="s">
        <v>13</v>
      </c>
      <c r="L13" s="25"/>
      <c r="M13" s="25" t="s">
        <v>14</v>
      </c>
      <c r="N13" s="25"/>
      <c r="P13" s="24" t="s">
        <v>28</v>
      </c>
      <c r="Q13" s="24"/>
      <c r="R13" s="24"/>
      <c r="S13" s="24"/>
      <c r="T13" s="24"/>
      <c r="U13" s="24"/>
      <c r="V13" s="24"/>
      <c r="W13" s="24"/>
    </row>
    <row r="14" spans="2:23" x14ac:dyDescent="0.35">
      <c r="B14" s="2" t="s">
        <v>0</v>
      </c>
      <c r="C14" s="2" t="s">
        <v>4</v>
      </c>
      <c r="D14" s="2" t="s">
        <v>47</v>
      </c>
      <c r="F14" s="4" t="s">
        <v>8</v>
      </c>
      <c r="G14" s="4" t="s">
        <v>7</v>
      </c>
      <c r="H14" s="4" t="s">
        <v>15</v>
      </c>
      <c r="I14" s="4" t="s">
        <v>8</v>
      </c>
      <c r="J14" s="4" t="s">
        <v>7</v>
      </c>
      <c r="K14" s="4" t="s">
        <v>8</v>
      </c>
      <c r="L14" s="4" t="s">
        <v>7</v>
      </c>
      <c r="M14" s="4" t="s">
        <v>8</v>
      </c>
      <c r="N14" s="4" t="s">
        <v>7</v>
      </c>
      <c r="P14" s="23" t="s">
        <v>12</v>
      </c>
      <c r="Q14" s="23"/>
      <c r="R14" s="23"/>
      <c r="S14" s="23" t="s">
        <v>14</v>
      </c>
      <c r="T14" s="23"/>
      <c r="U14" s="23"/>
      <c r="V14" s="11" t="s">
        <v>29</v>
      </c>
      <c r="W14" s="11" t="s">
        <v>30</v>
      </c>
    </row>
    <row r="15" spans="2:23" x14ac:dyDescent="0.35">
      <c r="B15" s="4" t="s">
        <v>1</v>
      </c>
      <c r="C15" s="4" t="s">
        <v>5</v>
      </c>
      <c r="D15" s="2" t="s">
        <v>7</v>
      </c>
      <c r="F15" s="5">
        <f>COUNTIF(D15:D16,"Sim")</f>
        <v>1</v>
      </c>
      <c r="G15" s="5">
        <f>COUNTIF(D15:D16,"Não")</f>
        <v>1</v>
      </c>
      <c r="H15" s="5">
        <f>F15+G15</f>
        <v>2</v>
      </c>
      <c r="I15" s="5">
        <f>F15/H15</f>
        <v>0.5</v>
      </c>
      <c r="J15" s="5">
        <f>G15/H15</f>
        <v>0.5</v>
      </c>
      <c r="K15" s="9">
        <f>LOG(I15,2)</f>
        <v>-1</v>
      </c>
      <c r="L15" s="5">
        <f>LOG(J15,2)</f>
        <v>-1</v>
      </c>
      <c r="M15" s="7">
        <f>(I15*-1)*K15</f>
        <v>0.5</v>
      </c>
      <c r="N15" s="7">
        <f>J15*L15</f>
        <v>-0.5</v>
      </c>
      <c r="P15" s="13" t="s">
        <v>1</v>
      </c>
      <c r="Q15" s="13" t="s">
        <v>2</v>
      </c>
      <c r="R15" s="13" t="s">
        <v>3</v>
      </c>
      <c r="S15" s="13" t="s">
        <v>1</v>
      </c>
      <c r="T15" s="13" t="s">
        <v>2</v>
      </c>
      <c r="U15" s="13" t="s">
        <v>3</v>
      </c>
      <c r="V15" s="13" t="s">
        <v>14</v>
      </c>
      <c r="W15" s="13" t="s">
        <v>0</v>
      </c>
    </row>
    <row r="16" spans="2:23" x14ac:dyDescent="0.35">
      <c r="B16" s="4" t="s">
        <v>1</v>
      </c>
      <c r="C16" s="4" t="s">
        <v>6</v>
      </c>
      <c r="D16" s="2" t="s">
        <v>8</v>
      </c>
      <c r="F16" s="26" t="s">
        <v>20</v>
      </c>
      <c r="G16" s="26"/>
      <c r="H16" s="26"/>
      <c r="I16" s="26"/>
      <c r="J16" s="26"/>
      <c r="K16" s="26"/>
      <c r="L16" s="26"/>
      <c r="M16" s="26"/>
      <c r="N16" s="6">
        <f>M15-N15</f>
        <v>1</v>
      </c>
      <c r="P16" s="14">
        <f>H15/H7</f>
        <v>0.33333333333333331</v>
      </c>
      <c r="Q16" s="14">
        <f>H20/H7</f>
        <v>0.33333333333333331</v>
      </c>
      <c r="R16" s="14">
        <f>H25/H7</f>
        <v>0.33333333333333331</v>
      </c>
      <c r="S16" s="14">
        <f>P16*N16</f>
        <v>0.33333333333333331</v>
      </c>
      <c r="T16" s="14">
        <f>Q16*N21</f>
        <v>0</v>
      </c>
      <c r="U16" s="14">
        <f>R16*N26</f>
        <v>0</v>
      </c>
      <c r="V16" s="14">
        <f>S16+T16+U16</f>
        <v>0.33333333333333331</v>
      </c>
      <c r="W16" s="7">
        <f>N8-V16</f>
        <v>0.66666666666666674</v>
      </c>
    </row>
    <row r="18" spans="2:21" x14ac:dyDescent="0.35">
      <c r="B18" s="20" t="s">
        <v>18</v>
      </c>
      <c r="C18" s="20"/>
      <c r="D18" s="20"/>
      <c r="F18" s="25" t="s">
        <v>11</v>
      </c>
      <c r="G18" s="25"/>
      <c r="H18" s="25"/>
      <c r="I18" s="25" t="s">
        <v>12</v>
      </c>
      <c r="J18" s="25"/>
      <c r="K18" s="25" t="s">
        <v>13</v>
      </c>
      <c r="L18" s="25"/>
      <c r="M18" s="25" t="s">
        <v>14</v>
      </c>
      <c r="N18" s="25"/>
    </row>
    <row r="19" spans="2:21" x14ac:dyDescent="0.35">
      <c r="B19" s="2" t="s">
        <v>0</v>
      </c>
      <c r="C19" s="2" t="s">
        <v>4</v>
      </c>
      <c r="D19" s="2" t="s">
        <v>47</v>
      </c>
      <c r="F19" s="4" t="s">
        <v>8</v>
      </c>
      <c r="G19" s="4" t="s">
        <v>7</v>
      </c>
      <c r="H19" s="4" t="s">
        <v>15</v>
      </c>
      <c r="I19" s="4" t="s">
        <v>8</v>
      </c>
      <c r="J19" s="4" t="s">
        <v>7</v>
      </c>
      <c r="K19" s="4" t="s">
        <v>8</v>
      </c>
      <c r="L19" s="4" t="s">
        <v>7</v>
      </c>
      <c r="M19" s="4" t="s">
        <v>8</v>
      </c>
      <c r="N19" s="4" t="s">
        <v>7</v>
      </c>
    </row>
    <row r="20" spans="2:21" x14ac:dyDescent="0.35">
      <c r="B20" s="4" t="s">
        <v>2</v>
      </c>
      <c r="C20" s="4" t="s">
        <v>6</v>
      </c>
      <c r="D20" s="2" t="s">
        <v>8</v>
      </c>
      <c r="F20" s="5">
        <f>COUNTIF(D20:D21,"Sim")</f>
        <v>2</v>
      </c>
      <c r="G20" s="5">
        <f>COUNTIF(D20:D21,"Não")</f>
        <v>0</v>
      </c>
      <c r="H20" s="5">
        <f>F20+G20</f>
        <v>2</v>
      </c>
      <c r="I20" s="5">
        <f>F20/H20</f>
        <v>1</v>
      </c>
      <c r="J20" s="5">
        <f>G20/H20</f>
        <v>0</v>
      </c>
      <c r="K20" s="5">
        <f>LOG(I20,2)</f>
        <v>0</v>
      </c>
      <c r="L20" s="5">
        <v>0</v>
      </c>
      <c r="M20" s="7">
        <f>(I20*-1)*K20</f>
        <v>0</v>
      </c>
      <c r="N20" s="7">
        <f>J20*L20</f>
        <v>0</v>
      </c>
    </row>
    <row r="21" spans="2:21" x14ac:dyDescent="0.35">
      <c r="B21" s="4" t="s">
        <v>2</v>
      </c>
      <c r="C21" s="4" t="s">
        <v>5</v>
      </c>
      <c r="D21" s="2" t="s">
        <v>8</v>
      </c>
      <c r="F21" s="26" t="s">
        <v>21</v>
      </c>
      <c r="G21" s="26"/>
      <c r="H21" s="26"/>
      <c r="I21" s="26"/>
      <c r="J21" s="26"/>
      <c r="K21" s="26"/>
      <c r="L21" s="26"/>
      <c r="M21" s="26"/>
      <c r="N21" s="6">
        <f>M20-N20</f>
        <v>0</v>
      </c>
    </row>
    <row r="23" spans="2:21" x14ac:dyDescent="0.35">
      <c r="B23" s="20" t="s">
        <v>19</v>
      </c>
      <c r="C23" s="20"/>
      <c r="D23" s="20"/>
      <c r="F23" s="25" t="s">
        <v>11</v>
      </c>
      <c r="G23" s="25"/>
      <c r="H23" s="25"/>
      <c r="I23" s="25" t="s">
        <v>12</v>
      </c>
      <c r="J23" s="25"/>
      <c r="K23" s="25" t="s">
        <v>13</v>
      </c>
      <c r="L23" s="25"/>
      <c r="M23" s="25" t="s">
        <v>14</v>
      </c>
      <c r="N23" s="25"/>
    </row>
    <row r="24" spans="2:21" x14ac:dyDescent="0.35">
      <c r="B24" s="2" t="s">
        <v>0</v>
      </c>
      <c r="C24" s="2" t="s">
        <v>4</v>
      </c>
      <c r="D24" s="2" t="s">
        <v>47</v>
      </c>
      <c r="F24" s="4" t="s">
        <v>8</v>
      </c>
      <c r="G24" s="4" t="s">
        <v>7</v>
      </c>
      <c r="H24" s="4" t="s">
        <v>15</v>
      </c>
      <c r="I24" s="4" t="s">
        <v>8</v>
      </c>
      <c r="J24" s="4" t="s">
        <v>7</v>
      </c>
      <c r="K24" s="4" t="s">
        <v>8</v>
      </c>
      <c r="L24" s="4" t="s">
        <v>7</v>
      </c>
      <c r="M24" s="4" t="s">
        <v>8</v>
      </c>
      <c r="N24" s="4" t="s">
        <v>7</v>
      </c>
    </row>
    <row r="25" spans="2:21" x14ac:dyDescent="0.35">
      <c r="B25" s="4" t="s">
        <v>3</v>
      </c>
      <c r="C25" s="4" t="s">
        <v>5</v>
      </c>
      <c r="D25" s="2" t="s">
        <v>7</v>
      </c>
      <c r="F25" s="5">
        <f>COUNTIF(D25:D26,"Sim")</f>
        <v>0</v>
      </c>
      <c r="G25" s="5">
        <f>COUNTIF(D25:D26,"Não")</f>
        <v>2</v>
      </c>
      <c r="H25" s="5">
        <f>F25+G25</f>
        <v>2</v>
      </c>
      <c r="I25" s="5">
        <f>F25/H25</f>
        <v>0</v>
      </c>
      <c r="J25" s="5">
        <f>G25/H25</f>
        <v>1</v>
      </c>
      <c r="K25" s="5">
        <v>0</v>
      </c>
      <c r="L25" s="5">
        <f>LOG(J25,2)</f>
        <v>0</v>
      </c>
      <c r="M25" s="7">
        <f>(I25*-1)*K25</f>
        <v>0</v>
      </c>
      <c r="N25" s="7">
        <f>J25*L25</f>
        <v>0</v>
      </c>
    </row>
    <row r="26" spans="2:21" x14ac:dyDescent="0.35">
      <c r="B26" s="4" t="s">
        <v>3</v>
      </c>
      <c r="C26" s="4" t="s">
        <v>6</v>
      </c>
      <c r="D26" s="2" t="s">
        <v>7</v>
      </c>
      <c r="F26" s="26" t="s">
        <v>22</v>
      </c>
      <c r="G26" s="26"/>
      <c r="H26" s="26"/>
      <c r="I26" s="26"/>
      <c r="J26" s="26"/>
      <c r="K26" s="26"/>
      <c r="L26" s="26"/>
      <c r="M26" s="26"/>
      <c r="N26" s="6">
        <f>M25-N25</f>
        <v>0</v>
      </c>
    </row>
    <row r="28" spans="2:21" x14ac:dyDescent="0.35">
      <c r="B28" s="20" t="s">
        <v>23</v>
      </c>
      <c r="C28" s="20"/>
      <c r="D28" s="20"/>
      <c r="F28" s="25" t="s">
        <v>11</v>
      </c>
      <c r="G28" s="25"/>
      <c r="H28" s="25"/>
      <c r="I28" s="25" t="s">
        <v>12</v>
      </c>
      <c r="J28" s="25"/>
      <c r="K28" s="25" t="s">
        <v>13</v>
      </c>
      <c r="L28" s="25"/>
      <c r="M28" s="25" t="s">
        <v>14</v>
      </c>
      <c r="N28" s="25"/>
      <c r="P28" s="24" t="s">
        <v>37</v>
      </c>
      <c r="Q28" s="24"/>
      <c r="R28" s="24"/>
      <c r="S28" s="24"/>
      <c r="T28" s="24"/>
      <c r="U28" s="24"/>
    </row>
    <row r="29" spans="2:21" x14ac:dyDescent="0.35">
      <c r="B29" s="2" t="s">
        <v>0</v>
      </c>
      <c r="C29" s="2" t="s">
        <v>4</v>
      </c>
      <c r="D29" s="2" t="s">
        <v>47</v>
      </c>
      <c r="F29" s="4" t="s">
        <v>8</v>
      </c>
      <c r="G29" s="4" t="s">
        <v>7</v>
      </c>
      <c r="H29" s="4" t="s">
        <v>15</v>
      </c>
      <c r="I29" s="4" t="s">
        <v>8</v>
      </c>
      <c r="J29" s="4" t="s">
        <v>7</v>
      </c>
      <c r="K29" s="4" t="s">
        <v>8</v>
      </c>
      <c r="L29" s="4" t="s">
        <v>7</v>
      </c>
      <c r="M29" s="4" t="s">
        <v>8</v>
      </c>
      <c r="N29" s="4" t="s">
        <v>7</v>
      </c>
      <c r="P29" s="23" t="s">
        <v>12</v>
      </c>
      <c r="Q29" s="23"/>
      <c r="R29" s="23" t="s">
        <v>14</v>
      </c>
      <c r="S29" s="23"/>
      <c r="T29" s="11" t="s">
        <v>29</v>
      </c>
      <c r="U29" s="11" t="s">
        <v>30</v>
      </c>
    </row>
    <row r="30" spans="2:21" x14ac:dyDescent="0.35">
      <c r="B30" s="4" t="s">
        <v>2</v>
      </c>
      <c r="C30" s="4" t="s">
        <v>6</v>
      </c>
      <c r="D30" s="2" t="s">
        <v>8</v>
      </c>
      <c r="F30" s="5">
        <f>COUNTIF(D30:D32,"Sim")</f>
        <v>2</v>
      </c>
      <c r="G30" s="5">
        <f>COUNTIF(D30:D32,"Não")</f>
        <v>1</v>
      </c>
      <c r="H30" s="5">
        <f>F30+G30</f>
        <v>3</v>
      </c>
      <c r="I30" s="7">
        <f>F30/H30</f>
        <v>0.66666666666666663</v>
      </c>
      <c r="J30" s="7">
        <f>G30/H30</f>
        <v>0.33333333333333331</v>
      </c>
      <c r="K30" s="7">
        <f>LOG(I30,2)</f>
        <v>-0.5849625007211563</v>
      </c>
      <c r="L30" s="19">
        <f>LOG(J30,2)</f>
        <v>-1.5849625007211563</v>
      </c>
      <c r="M30" s="7">
        <f>(I30*-1)*K30</f>
        <v>0.38997500048077083</v>
      </c>
      <c r="N30" s="7">
        <f>J30*L30</f>
        <v>-0.52832083357371873</v>
      </c>
      <c r="P30" s="13" t="s">
        <v>6</v>
      </c>
      <c r="Q30" s="13" t="s">
        <v>5</v>
      </c>
      <c r="R30" s="13" t="s">
        <v>6</v>
      </c>
      <c r="S30" s="13" t="s">
        <v>5</v>
      </c>
      <c r="T30" s="13" t="s">
        <v>14</v>
      </c>
      <c r="U30" s="13" t="s">
        <v>4</v>
      </c>
    </row>
    <row r="31" spans="2:21" x14ac:dyDescent="0.35">
      <c r="B31" s="4" t="s">
        <v>3</v>
      </c>
      <c r="C31" s="4" t="s">
        <v>6</v>
      </c>
      <c r="D31" s="2" t="s">
        <v>7</v>
      </c>
      <c r="F31" s="26" t="s">
        <v>25</v>
      </c>
      <c r="G31" s="26"/>
      <c r="H31" s="26"/>
      <c r="I31" s="26"/>
      <c r="J31" s="26"/>
      <c r="K31" s="26"/>
      <c r="L31" s="26"/>
      <c r="M31" s="26"/>
      <c r="N31" s="8">
        <f>M30-N30</f>
        <v>0.91829583405448956</v>
      </c>
      <c r="P31" s="14">
        <f>H30/H7</f>
        <v>0.5</v>
      </c>
      <c r="Q31" s="14">
        <f>H36/H7</f>
        <v>0.5</v>
      </c>
      <c r="R31" s="14">
        <f>P31*N31</f>
        <v>0.45914791702724478</v>
      </c>
      <c r="S31" s="14">
        <f>Q31*N37</f>
        <v>0.45914791702724478</v>
      </c>
      <c r="T31" s="14">
        <f>R31+S31</f>
        <v>0.91829583405448956</v>
      </c>
      <c r="U31" s="7">
        <f>N8-T31</f>
        <v>8.1704165945510443E-2</v>
      </c>
    </row>
    <row r="32" spans="2:21" x14ac:dyDescent="0.35">
      <c r="B32" s="4" t="s">
        <v>1</v>
      </c>
      <c r="C32" s="4" t="s">
        <v>6</v>
      </c>
      <c r="D32" s="2" t="s">
        <v>8</v>
      </c>
    </row>
    <row r="34" spans="2:14" x14ac:dyDescent="0.35">
      <c r="B34" s="20" t="s">
        <v>24</v>
      </c>
      <c r="C34" s="20"/>
      <c r="D34" s="20"/>
      <c r="F34" s="25" t="s">
        <v>11</v>
      </c>
      <c r="G34" s="25"/>
      <c r="H34" s="25"/>
      <c r="I34" s="25" t="s">
        <v>12</v>
      </c>
      <c r="J34" s="25"/>
      <c r="K34" s="25" t="s">
        <v>13</v>
      </c>
      <c r="L34" s="25"/>
      <c r="M34" s="25" t="s">
        <v>14</v>
      </c>
      <c r="N34" s="25"/>
    </row>
    <row r="35" spans="2:14" x14ac:dyDescent="0.35">
      <c r="B35" s="2" t="s">
        <v>0</v>
      </c>
      <c r="C35" s="2" t="s">
        <v>4</v>
      </c>
      <c r="D35" s="2" t="s">
        <v>47</v>
      </c>
      <c r="F35" s="4" t="s">
        <v>8</v>
      </c>
      <c r="G35" s="4" t="s">
        <v>7</v>
      </c>
      <c r="H35" s="4" t="s">
        <v>15</v>
      </c>
      <c r="I35" s="4" t="s">
        <v>8</v>
      </c>
      <c r="J35" s="4" t="s">
        <v>7</v>
      </c>
      <c r="K35" s="4" t="s">
        <v>8</v>
      </c>
      <c r="L35" s="4" t="s">
        <v>7</v>
      </c>
      <c r="M35" s="4" t="s">
        <v>8</v>
      </c>
      <c r="N35" s="4" t="s">
        <v>7</v>
      </c>
    </row>
    <row r="36" spans="2:14" x14ac:dyDescent="0.35">
      <c r="B36" s="4" t="s">
        <v>1</v>
      </c>
      <c r="C36" s="4" t="s">
        <v>5</v>
      </c>
      <c r="D36" s="2" t="s">
        <v>7</v>
      </c>
      <c r="F36" s="5">
        <f>COUNTIF(D36:D38,"Sim")</f>
        <v>1</v>
      </c>
      <c r="G36" s="5">
        <f>COUNTIF(D36:D38,"Não")</f>
        <v>2</v>
      </c>
      <c r="H36" s="5">
        <f>F36+G36</f>
        <v>3</v>
      </c>
      <c r="I36" s="7">
        <f>F36/H36</f>
        <v>0.33333333333333331</v>
      </c>
      <c r="J36" s="7">
        <f>G36/H36</f>
        <v>0.66666666666666663</v>
      </c>
      <c r="K36" s="19">
        <f>LOG(I36,2)</f>
        <v>-1.5849625007211563</v>
      </c>
      <c r="L36" s="7">
        <f>LOG(J36,2)</f>
        <v>-0.5849625007211563</v>
      </c>
      <c r="M36" s="7">
        <f>(I36*-1)*K36</f>
        <v>0.52832083357371873</v>
      </c>
      <c r="N36" s="7">
        <f>J36*L36</f>
        <v>-0.38997500048077083</v>
      </c>
    </row>
    <row r="37" spans="2:14" x14ac:dyDescent="0.35">
      <c r="B37" s="4" t="s">
        <v>3</v>
      </c>
      <c r="C37" s="4" t="s">
        <v>5</v>
      </c>
      <c r="D37" s="2" t="s">
        <v>7</v>
      </c>
      <c r="F37" s="26" t="s">
        <v>26</v>
      </c>
      <c r="G37" s="26"/>
      <c r="H37" s="26"/>
      <c r="I37" s="26"/>
      <c r="J37" s="26"/>
      <c r="K37" s="26"/>
      <c r="L37" s="26"/>
      <c r="M37" s="26"/>
      <c r="N37" s="8">
        <f>M36-N36</f>
        <v>0.91829583405448956</v>
      </c>
    </row>
    <row r="38" spans="2:14" x14ac:dyDescent="0.35">
      <c r="B38" s="4" t="s">
        <v>2</v>
      </c>
      <c r="C38" s="4" t="s">
        <v>5</v>
      </c>
      <c r="D38" s="2" t="s">
        <v>8</v>
      </c>
    </row>
  </sheetData>
  <mergeCells count="46">
    <mergeCell ref="B4:D4"/>
    <mergeCell ref="F4:N4"/>
    <mergeCell ref="I5:J5"/>
    <mergeCell ref="K5:L5"/>
    <mergeCell ref="M5:N5"/>
    <mergeCell ref="F5:H5"/>
    <mergeCell ref="F37:M37"/>
    <mergeCell ref="M13:N13"/>
    <mergeCell ref="F16:M16"/>
    <mergeCell ref="F18:H18"/>
    <mergeCell ref="P14:R14"/>
    <mergeCell ref="F13:H13"/>
    <mergeCell ref="I13:J13"/>
    <mergeCell ref="K13:L13"/>
    <mergeCell ref="S14:U14"/>
    <mergeCell ref="F31:M31"/>
    <mergeCell ref="B34:D34"/>
    <mergeCell ref="F34:H34"/>
    <mergeCell ref="I34:J34"/>
    <mergeCell ref="K34:L34"/>
    <mergeCell ref="M34:N34"/>
    <mergeCell ref="F26:M26"/>
    <mergeCell ref="B28:D28"/>
    <mergeCell ref="F28:H28"/>
    <mergeCell ref="I28:J28"/>
    <mergeCell ref="K28:L28"/>
    <mergeCell ref="M28:N28"/>
    <mergeCell ref="I18:J18"/>
    <mergeCell ref="B23:D23"/>
    <mergeCell ref="B18:D18"/>
    <mergeCell ref="P4:T4"/>
    <mergeCell ref="P7:T7"/>
    <mergeCell ref="B2:W2"/>
    <mergeCell ref="P29:Q29"/>
    <mergeCell ref="R29:S29"/>
    <mergeCell ref="P13:W13"/>
    <mergeCell ref="P28:U28"/>
    <mergeCell ref="K18:L18"/>
    <mergeCell ref="M18:N18"/>
    <mergeCell ref="F21:M21"/>
    <mergeCell ref="F23:H23"/>
    <mergeCell ref="I23:J23"/>
    <mergeCell ref="K23:L23"/>
    <mergeCell ref="M23:N23"/>
    <mergeCell ref="F8:M8"/>
    <mergeCell ref="B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/>
  </sheetViews>
  <sheetFormatPr defaultRowHeight="14.5" x14ac:dyDescent="0.35"/>
  <cols>
    <col min="2" max="2" width="12.90625" bestFit="1" customWidth="1"/>
    <col min="3" max="3" width="11.7265625" bestFit="1" customWidth="1"/>
    <col min="4" max="4" width="13.90625" bestFit="1" customWidth="1"/>
    <col min="5" max="5" width="13.81640625" bestFit="1" customWidth="1"/>
    <col min="7" max="7" width="11.81640625" bestFit="1" customWidth="1"/>
  </cols>
  <sheetData>
    <row r="2" spans="2:8" x14ac:dyDescent="0.35">
      <c r="B2" s="22" t="s">
        <v>35</v>
      </c>
      <c r="C2" s="22"/>
      <c r="D2" s="22"/>
      <c r="E2" s="22"/>
      <c r="F2" s="22"/>
      <c r="G2" s="22"/>
    </row>
    <row r="3" spans="2:8" x14ac:dyDescent="0.35">
      <c r="G3" s="1"/>
      <c r="H3" s="1"/>
    </row>
    <row r="4" spans="2:8" x14ac:dyDescent="0.35">
      <c r="B4" s="1"/>
      <c r="C4" s="1"/>
      <c r="D4" s="1"/>
      <c r="E4" s="12" t="s">
        <v>38</v>
      </c>
      <c r="G4" s="1"/>
    </row>
    <row r="5" spans="2:8" x14ac:dyDescent="0.35">
      <c r="B5" s="1"/>
      <c r="C5" s="3" t="s">
        <v>39</v>
      </c>
      <c r="D5" s="16"/>
      <c r="E5" s="3" t="s">
        <v>40</v>
      </c>
      <c r="F5" s="17"/>
      <c r="G5" s="3" t="s">
        <v>41</v>
      </c>
    </row>
    <row r="6" spans="2:8" x14ac:dyDescent="0.35">
      <c r="B6" s="1"/>
      <c r="C6" s="2" t="s">
        <v>46</v>
      </c>
      <c r="D6" s="1"/>
      <c r="E6" s="15" t="s">
        <v>44</v>
      </c>
      <c r="G6" s="15" t="s">
        <v>45</v>
      </c>
      <c r="H6" s="1"/>
    </row>
    <row r="7" spans="2:8" x14ac:dyDescent="0.35">
      <c r="B7" s="4" t="s">
        <v>42</v>
      </c>
      <c r="C7" s="16"/>
      <c r="D7" s="4" t="s">
        <v>43</v>
      </c>
      <c r="E7" s="1"/>
      <c r="F7" s="1"/>
      <c r="G7" s="1"/>
      <c r="H7" s="1"/>
    </row>
    <row r="8" spans="2:8" x14ac:dyDescent="0.35">
      <c r="B8" s="15" t="s">
        <v>44</v>
      </c>
      <c r="C8" s="1"/>
      <c r="D8" s="15" t="s">
        <v>45</v>
      </c>
      <c r="E8" s="1"/>
      <c r="F8" s="1"/>
      <c r="G8" s="1"/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Árvore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Varriano</dc:creator>
  <cp:lastModifiedBy>Varriano</cp:lastModifiedBy>
  <dcterms:created xsi:type="dcterms:W3CDTF">2019-02-17T21:00:57Z</dcterms:created>
  <dcterms:modified xsi:type="dcterms:W3CDTF">2019-08-08T08:07:53Z</dcterms:modified>
</cp:coreProperties>
</file>