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20" windowHeight="14955"/>
  </bookViews>
  <sheets>
    <sheet name="LightHouse_v01_BOM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I32" i="1" l="1"/>
</calcChain>
</file>

<file path=xl/sharedStrings.xml><?xml version="1.0" encoding="utf-8"?>
<sst xmlns="http://schemas.openxmlformats.org/spreadsheetml/2006/main" count="183" uniqueCount="144">
  <si>
    <t>Qty</t>
  </si>
  <si>
    <t>Value</t>
  </si>
  <si>
    <t>Device</t>
  </si>
  <si>
    <t>Package</t>
  </si>
  <si>
    <t>Parts</t>
  </si>
  <si>
    <t>Description</t>
  </si>
  <si>
    <t>0.01uF</t>
  </si>
  <si>
    <t>CAP0603-CAP</t>
  </si>
  <si>
    <t>0603-CAP</t>
  </si>
  <si>
    <t>Capacitor</t>
  </si>
  <si>
    <t>0.1uF</t>
  </si>
  <si>
    <t>C6, C7, C8, C9, C11, C13, C14, C15, C16, C17, C18, C19</t>
  </si>
  <si>
    <t>15.8k</t>
  </si>
  <si>
    <t>RESISTOR0603-RES</t>
  </si>
  <si>
    <t>0603-RES</t>
  </si>
  <si>
    <t>R6</t>
  </si>
  <si>
    <t>Resistor</t>
  </si>
  <si>
    <t>1825910-7</t>
  </si>
  <si>
    <t>TAC_SWITCHPTH</t>
  </si>
  <si>
    <t>TACTILE-PTH</t>
  </si>
  <si>
    <t>S1</t>
  </si>
  <si>
    <t>Momentary Switch</t>
  </si>
  <si>
    <t>2.2uF</t>
  </si>
  <si>
    <t>CAP0805</t>
  </si>
  <si>
    <t>C5</t>
  </si>
  <si>
    <t>22uF</t>
  </si>
  <si>
    <t>CAP_POLF80</t>
  </si>
  <si>
    <t>NIPPON_F80</t>
  </si>
  <si>
    <t>C20</t>
  </si>
  <si>
    <t>Capacitor Polarized</t>
  </si>
  <si>
    <t>4.7uF</t>
  </si>
  <si>
    <t>C2, C12</t>
  </si>
  <si>
    <t>CAP1206</t>
  </si>
  <si>
    <t>C21, C22, C23, C24</t>
  </si>
  <si>
    <t>INDUCTOR-SRN6045</t>
  </si>
  <si>
    <t>SRN6045</t>
  </si>
  <si>
    <t>L1</t>
  </si>
  <si>
    <t>49.9k</t>
  </si>
  <si>
    <t>R5</t>
  </si>
  <si>
    <t>R1, R2, R3</t>
  </si>
  <si>
    <t>68k</t>
  </si>
  <si>
    <t>R4, R7, R8, R9, R10</t>
  </si>
  <si>
    <t>ACML-0603-221-T</t>
  </si>
  <si>
    <t>FERRITE-BEAD-0603</t>
  </si>
  <si>
    <t>L2</t>
  </si>
  <si>
    <t>AOZ1280CI</t>
  </si>
  <si>
    <t>SOT23-6</t>
  </si>
  <si>
    <t>U7</t>
  </si>
  <si>
    <t>1.2A Buck Regulator</t>
  </si>
  <si>
    <t>TQFP-44</t>
  </si>
  <si>
    <t>U5</t>
  </si>
  <si>
    <t>8-BIT 20MHz MCU</t>
  </si>
  <si>
    <t>B130</t>
  </si>
  <si>
    <t>DIODE-SCHOTTKY-SMA</t>
  </si>
  <si>
    <t>DIODE-SMA</t>
  </si>
  <si>
    <t>D1</t>
  </si>
  <si>
    <t>DNP</t>
  </si>
  <si>
    <t>C3, C4</t>
  </si>
  <si>
    <t>FIDUCIAL1.5X3</t>
  </si>
  <si>
    <t>FIDUCIAL-1.5X3</t>
  </si>
  <si>
    <t>JP16, JP17</t>
  </si>
  <si>
    <t>Fiducial Alignment Points</t>
  </si>
  <si>
    <t>FT232RLSSOP</t>
  </si>
  <si>
    <t>SSOP28DB</t>
  </si>
  <si>
    <t>IC1</t>
  </si>
  <si>
    <t>USB UART</t>
  </si>
  <si>
    <t>M02-DF22-RIGHT</t>
  </si>
  <si>
    <t>M02_DF22_RIGHT</t>
  </si>
  <si>
    <t>JP1</t>
  </si>
  <si>
    <t>2 Position Connector</t>
  </si>
  <si>
    <t>M05X2PTH</t>
  </si>
  <si>
    <t>AVR_ICSP</t>
  </si>
  <si>
    <t>JP2</t>
  </si>
  <si>
    <t>Header 5x2</t>
  </si>
  <si>
    <t>M06X2-SMD</t>
  </si>
  <si>
    <t>2X6_SMD</t>
  </si>
  <si>
    <t>0.1" Header 6x2</t>
  </si>
  <si>
    <t>M08X2-RIGHT-SHROUD</t>
  </si>
  <si>
    <t>2X8_RIGHT_SHROUD</t>
  </si>
  <si>
    <t>JP3, JP4, JP5, JP6, JP15</t>
  </si>
  <si>
    <t>8x2 0.1" Header</t>
  </si>
  <si>
    <t>SN74LVC1G125-SOT23-5</t>
  </si>
  <si>
    <t>SOT23-5</t>
  </si>
  <si>
    <t>U8</t>
  </si>
  <si>
    <t>Tri-State Buffer</t>
  </si>
  <si>
    <t>SN74LVC244A-TSSOP</t>
  </si>
  <si>
    <t>TSSOP-20</t>
  </si>
  <si>
    <t>U4</t>
  </si>
  <si>
    <t>High Speed Tri-State Buffer</t>
  </si>
  <si>
    <t>STAND-OFF</t>
  </si>
  <si>
    <t>JP11, JP12, JP13, JP14</t>
  </si>
  <si>
    <t>#4 Stand Off</t>
  </si>
  <si>
    <t>TLC5940PWP</t>
  </si>
  <si>
    <t>TSSOP28-GROUNDPAD</t>
  </si>
  <si>
    <t>U1, U2, U3</t>
  </si>
  <si>
    <t>TI TLC5940</t>
  </si>
  <si>
    <t>USBSMD</t>
  </si>
  <si>
    <t>USB-MINIB</t>
  </si>
  <si>
    <t>X1</t>
  </si>
  <si>
    <t>USB Connectors</t>
  </si>
  <si>
    <t>WIZ820IO</t>
  </si>
  <si>
    <t>U6</t>
  </si>
  <si>
    <t>Ethernet to SPI Communication Module</t>
  </si>
  <si>
    <t>Digi-Key PN</t>
  </si>
  <si>
    <t>C1, C10</t>
  </si>
  <si>
    <t>490-1512-1-ND</t>
  </si>
  <si>
    <t>565-2459-1-ND</t>
  </si>
  <si>
    <t>587-2994-1-ND</t>
  </si>
  <si>
    <t>399-8101-1-ND</t>
  </si>
  <si>
    <t>587-1292-1-ND</t>
  </si>
  <si>
    <t>490-1532-1-ND</t>
  </si>
  <si>
    <t>641-1096-1-ND</t>
  </si>
  <si>
    <t>768-1007-1-ND</t>
  </si>
  <si>
    <t>Digi-Key Price @100</t>
  </si>
  <si>
    <t>H10702-ND</t>
  </si>
  <si>
    <t>25503K-ND</t>
  </si>
  <si>
    <t>609-3458-ND</t>
  </si>
  <si>
    <t>ED10535-ND</t>
  </si>
  <si>
    <t>WM17452-ND</t>
  </si>
  <si>
    <t>JP7, JP9</t>
  </si>
  <si>
    <t>JP8, JP10</t>
  </si>
  <si>
    <t>S5676-ND</t>
  </si>
  <si>
    <t>6.8uH</t>
  </si>
  <si>
    <t>SRN6045-6R8YCT-ND</t>
  </si>
  <si>
    <t>ACML-0603-221-TCT-ND</t>
  </si>
  <si>
    <t>311-680GRCT-ND</t>
  </si>
  <si>
    <t>311-68KGRCT-ND</t>
  </si>
  <si>
    <t>311-49.9KHRCT-ND</t>
  </si>
  <si>
    <t>450-1804-ND</t>
  </si>
  <si>
    <t>296-1230-1-ND</t>
  </si>
  <si>
    <t>950-WIZ820IO</t>
  </si>
  <si>
    <t>785-1277-1-ND</t>
  </si>
  <si>
    <t>296-11603-1-ND</t>
  </si>
  <si>
    <t>ED2992CT-ND</t>
  </si>
  <si>
    <t>Price / Brd</t>
  </si>
  <si>
    <t>Total / Brd</t>
  </si>
  <si>
    <t>Total Needed</t>
  </si>
  <si>
    <t>Total Brds</t>
  </si>
  <si>
    <t>Total Ordered</t>
  </si>
  <si>
    <t>311-15.8KHRCT-ND</t>
  </si>
  <si>
    <t>Covered</t>
  </si>
  <si>
    <t>296-17733-5-ND</t>
  </si>
  <si>
    <t>ATMEGA164A-AU-ND</t>
  </si>
  <si>
    <t>ATMEGA164A-AU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</si>
</sst>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0" borderId="0" xfId="42" applyAlignment="1" applyProtection="1"/>
    <xf numFmtId="0" fontId="16" fillId="0" borderId="11" xfId="0" applyFont="1" applyFill="1" applyBorder="1" applyAlignment="1">
      <alignment wrapText="1"/>
    </xf>
    <xf numFmtId="0" fontId="0" fillId="0" borderId="10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16" fillId="0" borderId="10" xfId="0" applyFont="1" applyFill="1" applyBorder="1"/>
    <xf numFmtId="0" fontId="16" fillId="0" borderId="10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0" fontId="0" fillId="0" borderId="14" xfId="0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T232RL-REEL/768-1007-1-ND/1836402" TargetMode="External"/><Relationship Id="rId13" Type="http://schemas.openxmlformats.org/officeDocument/2006/relationships/hyperlink" Target="http://www.digikey.com/product-detail/en/15-91-2120/WM17452-ND/614768" TargetMode="External"/><Relationship Id="rId18" Type="http://schemas.openxmlformats.org/officeDocument/2006/relationships/hyperlink" Target="http://www.digikey.com/product-detail/en/RC0603JR-0768KL/311-68KGRCT-ND/729769" TargetMode="External"/><Relationship Id="rId26" Type="http://schemas.openxmlformats.org/officeDocument/2006/relationships/hyperlink" Target="http://www.digikey.com/product-detail/en/RC0603FR-0715K8L/311-15.8KHRCT-ND/729904" TargetMode="External"/><Relationship Id="rId3" Type="http://schemas.openxmlformats.org/officeDocument/2006/relationships/hyperlink" Target="http://www.digikey.com/product-detail/en/UMK316AB7475KL-T/587-2994-1-ND/2714187" TargetMode="External"/><Relationship Id="rId21" Type="http://schemas.openxmlformats.org/officeDocument/2006/relationships/hyperlink" Target="http://www.digikey.com/product-detail/en/SN74LVC244APWR/296-1230-1-ND/276498" TargetMode="External"/><Relationship Id="rId7" Type="http://schemas.openxmlformats.org/officeDocument/2006/relationships/hyperlink" Target="http://www.digikey.com/product-detail/en/CDBA240-G/641-1096-1-ND/1559057" TargetMode="External"/><Relationship Id="rId12" Type="http://schemas.openxmlformats.org/officeDocument/2006/relationships/hyperlink" Target="http://www.digikey.com/product-detail/en/302-R161/ED10535-ND/2794246" TargetMode="External"/><Relationship Id="rId17" Type="http://schemas.openxmlformats.org/officeDocument/2006/relationships/hyperlink" Target="http://www.digikey.com/product-detail/en/RC0603JR-07680RL/311-680GRCT-ND/729766" TargetMode="External"/><Relationship Id="rId25" Type="http://schemas.openxmlformats.org/officeDocument/2006/relationships/hyperlink" Target="http://www.digikey.com/product-detail/en/USB-M26FTR/ED2992CT-ND/2677756" TargetMode="External"/><Relationship Id="rId2" Type="http://schemas.openxmlformats.org/officeDocument/2006/relationships/hyperlink" Target="http://www.digikey.com/product-detail/en/EMVY250ADA220MF55G/565-2459-1-ND/757620" TargetMode="External"/><Relationship Id="rId16" Type="http://schemas.openxmlformats.org/officeDocument/2006/relationships/hyperlink" Target="http://www.digikey.com/product-detail/en/ACML-0603-221-T/ACML-0603-221-TCT-ND/3060021" TargetMode="External"/><Relationship Id="rId20" Type="http://schemas.openxmlformats.org/officeDocument/2006/relationships/hyperlink" Target="http://www.digikey.com/product-detail/en/1825910-7/450-1804-ND/1731414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GRM188R71H103KA01D/490-1512-1-ND/587862" TargetMode="External"/><Relationship Id="rId6" Type="http://schemas.openxmlformats.org/officeDocument/2006/relationships/hyperlink" Target="http://www.digikey.com/product-detail/en/GRM188R71C104KA01D/490-1532-1-ND/587771" TargetMode="External"/><Relationship Id="rId11" Type="http://schemas.openxmlformats.org/officeDocument/2006/relationships/hyperlink" Target="http://www.digikey.com/product-detail/en/68602-110HLF/609-3458-ND/2023310" TargetMode="External"/><Relationship Id="rId24" Type="http://schemas.openxmlformats.org/officeDocument/2006/relationships/hyperlink" Target="http://www.digikey.com/product-detail/en/SN74LVC1G125DBVR/296-11603-1-ND/385742" TargetMode="External"/><Relationship Id="rId5" Type="http://schemas.openxmlformats.org/officeDocument/2006/relationships/hyperlink" Target="http://www.digikey.com/product-detail/en/TMK212BJ225KG-T/587-1292-1-ND/931069" TargetMode="External"/><Relationship Id="rId15" Type="http://schemas.openxmlformats.org/officeDocument/2006/relationships/hyperlink" Target="http://www.digikey.com/product-detail/en/SRN6045-6R8Y/SRN6045-6R8YCT-ND/2756162" TargetMode="External"/><Relationship Id="rId23" Type="http://schemas.openxmlformats.org/officeDocument/2006/relationships/hyperlink" Target="http://www.digikey.com/product-detail/en/AOZ1280CI/785-1277-1-ND/2769845" TargetMode="External"/><Relationship Id="rId28" Type="http://schemas.openxmlformats.org/officeDocument/2006/relationships/hyperlink" Target="http://www.digikey.com/product-detail/en/ATMEGA164A-AU/ATMEGA164A-AU-ND/2271202" TargetMode="External"/><Relationship Id="rId10" Type="http://schemas.openxmlformats.org/officeDocument/2006/relationships/hyperlink" Target="http://www.digikey.com/product-detail/en/25503/25503K-ND/1532182" TargetMode="External"/><Relationship Id="rId19" Type="http://schemas.openxmlformats.org/officeDocument/2006/relationships/hyperlink" Target="http://www.digikey.com/product-detail/en/RC0603FR-0749K9L/311-49.9KHRCT-ND/730212" TargetMode="External"/><Relationship Id="rId4" Type="http://schemas.openxmlformats.org/officeDocument/2006/relationships/hyperlink" Target="http://www.digikey.com/product-detail/en/C0805C475K4PACTU/399-8101-1-ND/3471824" TargetMode="External"/><Relationship Id="rId9" Type="http://schemas.openxmlformats.org/officeDocument/2006/relationships/hyperlink" Target="http://www.digikey.com/product-detail/en/DF22-2P-7.92DS(05)/H10702-ND/1025053" TargetMode="External"/><Relationship Id="rId14" Type="http://schemas.openxmlformats.org/officeDocument/2006/relationships/hyperlink" Target="http://www.digikey.com/product-detail/en/NPTC062KFMS-RC/S5676-ND/776135" TargetMode="External"/><Relationship Id="rId22" Type="http://schemas.openxmlformats.org/officeDocument/2006/relationships/hyperlink" Target="http://octopart-clicks.com/click/vptrack?ak=68b25f31&amp;vpid=45997908" TargetMode="External"/><Relationship Id="rId27" Type="http://schemas.openxmlformats.org/officeDocument/2006/relationships/hyperlink" Target="http://www.digikey.com/product-detail/en/TLC5940PWP/296-17733-5-ND/7168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32"/>
  <sheetViews>
    <sheetView tabSelected="1" topLeftCell="B4" zoomScaleNormal="100" workbookViewId="0">
      <selection activeCell="F31" sqref="F31"/>
    </sheetView>
  </sheetViews>
  <sheetFormatPr defaultRowHeight="15" x14ac:dyDescent="0.25"/>
  <cols>
    <col min="1" max="1" width="34.7109375" bestFit="1" customWidth="1"/>
    <col min="2" max="3" width="22.28515625" bestFit="1" customWidth="1"/>
    <col min="4" max="4" width="21.140625" bestFit="1" customWidth="1"/>
    <col min="5" max="5" width="29.140625" bestFit="1" customWidth="1"/>
    <col min="6" max="6" width="14" bestFit="1" customWidth="1"/>
    <col min="7" max="7" width="18.85546875" bestFit="1" customWidth="1"/>
    <col min="8" max="8" width="4.140625" customWidth="1"/>
  </cols>
  <sheetData>
    <row r="1" spans="1:13" ht="30" x14ac:dyDescent="0.25">
      <c r="A1" s="1" t="s">
        <v>4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103</v>
      </c>
      <c r="G1" s="1" t="s">
        <v>113</v>
      </c>
      <c r="H1" s="1" t="s">
        <v>0</v>
      </c>
      <c r="I1" s="4" t="s">
        <v>134</v>
      </c>
      <c r="J1" s="9" t="s">
        <v>136</v>
      </c>
      <c r="K1" s="10" t="s">
        <v>138</v>
      </c>
      <c r="L1" s="10" t="s">
        <v>140</v>
      </c>
      <c r="M1" s="10" t="s">
        <v>137</v>
      </c>
    </row>
    <row r="2" spans="1:13" x14ac:dyDescent="0.25">
      <c r="A2" s="2" t="s">
        <v>104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105</v>
      </c>
      <c r="G2" s="2">
        <v>8.5000000000000006E-3</v>
      </c>
      <c r="H2" s="2">
        <v>2</v>
      </c>
      <c r="I2" s="5">
        <f>G2*H2</f>
        <v>1.7000000000000001E-2</v>
      </c>
      <c r="J2" s="5">
        <f>$M$2*H2</f>
        <v>40</v>
      </c>
      <c r="K2" s="5">
        <v>100</v>
      </c>
      <c r="L2" s="5" t="str">
        <f>IF(K2&gt;J2,"True","False")</f>
        <v>True</v>
      </c>
      <c r="M2" s="11">
        <v>20</v>
      </c>
    </row>
    <row r="3" spans="1:13" x14ac:dyDescent="0.25">
      <c r="A3" s="2" t="s">
        <v>31</v>
      </c>
      <c r="B3" s="2" t="s">
        <v>30</v>
      </c>
      <c r="C3" s="2" t="s">
        <v>23</v>
      </c>
      <c r="D3" s="2">
        <v>805</v>
      </c>
      <c r="E3" s="2" t="s">
        <v>9</v>
      </c>
      <c r="F3" s="3" t="s">
        <v>108</v>
      </c>
      <c r="G3" s="2">
        <v>7.4300000000000005E-2</v>
      </c>
      <c r="H3" s="2">
        <v>2</v>
      </c>
      <c r="I3" s="5">
        <f t="shared" ref="I3:I31" si="0">G3*H3</f>
        <v>0.14860000000000001</v>
      </c>
      <c r="J3" s="5">
        <f t="shared" ref="J3:J31" si="1">$M$2*H3</f>
        <v>40</v>
      </c>
      <c r="K3" s="5">
        <v>60</v>
      </c>
      <c r="L3" s="5" t="str">
        <f t="shared" ref="L3:L31" si="2">IF(K3&gt;J3,"True","False")</f>
        <v>True</v>
      </c>
    </row>
    <row r="4" spans="1:13" x14ac:dyDescent="0.25">
      <c r="A4" s="2" t="s">
        <v>28</v>
      </c>
      <c r="B4" s="2" t="s">
        <v>25</v>
      </c>
      <c r="C4" s="2" t="s">
        <v>26</v>
      </c>
      <c r="D4" s="2" t="s">
        <v>27</v>
      </c>
      <c r="E4" s="2" t="s">
        <v>29</v>
      </c>
      <c r="F4" s="3" t="s">
        <v>106</v>
      </c>
      <c r="G4" s="2">
        <v>0.1855</v>
      </c>
      <c r="H4" s="2">
        <v>1</v>
      </c>
      <c r="I4" s="5">
        <f t="shared" si="0"/>
        <v>0.1855</v>
      </c>
      <c r="J4" s="5">
        <f t="shared" si="1"/>
        <v>20</v>
      </c>
      <c r="K4" s="5">
        <v>25</v>
      </c>
      <c r="L4" s="5" t="str">
        <f t="shared" si="2"/>
        <v>True</v>
      </c>
    </row>
    <row r="5" spans="1:13" x14ac:dyDescent="0.25">
      <c r="A5" s="2" t="s">
        <v>33</v>
      </c>
      <c r="B5" s="2" t="s">
        <v>30</v>
      </c>
      <c r="C5" s="2" t="s">
        <v>32</v>
      </c>
      <c r="D5" s="2">
        <v>1206</v>
      </c>
      <c r="E5" s="2" t="s">
        <v>9</v>
      </c>
      <c r="F5" s="3" t="s">
        <v>107</v>
      </c>
      <c r="G5" s="2">
        <v>9.6600000000000005E-2</v>
      </c>
      <c r="H5" s="2">
        <v>4</v>
      </c>
      <c r="I5" s="5">
        <f t="shared" si="0"/>
        <v>0.38640000000000002</v>
      </c>
      <c r="J5" s="5">
        <f t="shared" si="1"/>
        <v>80</v>
      </c>
      <c r="K5" s="12">
        <v>100</v>
      </c>
      <c r="L5" s="5" t="str">
        <f t="shared" si="2"/>
        <v>True</v>
      </c>
    </row>
    <row r="6" spans="1:13" x14ac:dyDescent="0.25">
      <c r="A6" s="2" t="s">
        <v>57</v>
      </c>
      <c r="B6" s="2" t="s">
        <v>56</v>
      </c>
      <c r="C6" s="2" t="s">
        <v>23</v>
      </c>
      <c r="D6" s="2">
        <v>805</v>
      </c>
      <c r="E6" s="2" t="s">
        <v>9</v>
      </c>
      <c r="F6" s="2"/>
      <c r="G6" s="2"/>
      <c r="H6" s="2">
        <v>2</v>
      </c>
      <c r="I6" s="5">
        <f t="shared" si="0"/>
        <v>0</v>
      </c>
      <c r="J6" s="5">
        <f t="shared" si="1"/>
        <v>40</v>
      </c>
      <c r="K6" s="5"/>
      <c r="L6" s="5" t="str">
        <f t="shared" si="2"/>
        <v>False</v>
      </c>
    </row>
    <row r="7" spans="1:13" x14ac:dyDescent="0.25">
      <c r="A7" s="2" t="s">
        <v>24</v>
      </c>
      <c r="B7" s="2" t="s">
        <v>22</v>
      </c>
      <c r="C7" s="2" t="s">
        <v>23</v>
      </c>
      <c r="D7" s="2">
        <v>805</v>
      </c>
      <c r="E7" s="2" t="s">
        <v>9</v>
      </c>
      <c r="F7" s="3" t="s">
        <v>109</v>
      </c>
      <c r="G7" s="2">
        <v>7.1400000000000005E-2</v>
      </c>
      <c r="H7" s="2">
        <v>1</v>
      </c>
      <c r="I7" s="5">
        <f t="shared" si="0"/>
        <v>7.1400000000000005E-2</v>
      </c>
      <c r="J7" s="5">
        <f t="shared" si="1"/>
        <v>20</v>
      </c>
      <c r="K7" s="12">
        <v>50</v>
      </c>
      <c r="L7" s="5" t="str">
        <f t="shared" si="2"/>
        <v>True</v>
      </c>
    </row>
    <row r="8" spans="1:13" ht="30" x14ac:dyDescent="0.25">
      <c r="A8" s="2" t="s">
        <v>11</v>
      </c>
      <c r="B8" s="2" t="s">
        <v>10</v>
      </c>
      <c r="C8" s="2" t="s">
        <v>7</v>
      </c>
      <c r="D8" s="2" t="s">
        <v>8</v>
      </c>
      <c r="E8" s="2" t="s">
        <v>9</v>
      </c>
      <c r="F8" s="3" t="s">
        <v>110</v>
      </c>
      <c r="G8" s="2">
        <v>8.8000000000000005E-3</v>
      </c>
      <c r="H8" s="2">
        <v>12</v>
      </c>
      <c r="I8" s="5">
        <f t="shared" si="0"/>
        <v>0.1056</v>
      </c>
      <c r="J8" s="5">
        <f t="shared" si="1"/>
        <v>240</v>
      </c>
      <c r="K8" s="12">
        <v>1000</v>
      </c>
      <c r="L8" s="5" t="str">
        <f t="shared" si="2"/>
        <v>True</v>
      </c>
    </row>
    <row r="9" spans="1:13" x14ac:dyDescent="0.25">
      <c r="A9" s="2" t="s">
        <v>55</v>
      </c>
      <c r="B9" s="2" t="s">
        <v>52</v>
      </c>
      <c r="C9" s="2" t="s">
        <v>53</v>
      </c>
      <c r="D9" s="2" t="s">
        <v>54</v>
      </c>
      <c r="E9" s="2"/>
      <c r="F9" s="3" t="s">
        <v>111</v>
      </c>
      <c r="G9" s="2">
        <v>0.23799999999999999</v>
      </c>
      <c r="H9" s="2">
        <v>1</v>
      </c>
      <c r="I9" s="5">
        <f t="shared" si="0"/>
        <v>0.23799999999999999</v>
      </c>
      <c r="J9" s="5">
        <f t="shared" si="1"/>
        <v>20</v>
      </c>
      <c r="K9" s="12">
        <v>25</v>
      </c>
      <c r="L9" s="5" t="str">
        <f t="shared" si="2"/>
        <v>True</v>
      </c>
    </row>
    <row r="10" spans="1:13" x14ac:dyDescent="0.25">
      <c r="A10" s="2" t="s">
        <v>64</v>
      </c>
      <c r="B10" s="2" t="s">
        <v>62</v>
      </c>
      <c r="C10" s="2" t="s">
        <v>62</v>
      </c>
      <c r="D10" s="2" t="s">
        <v>63</v>
      </c>
      <c r="E10" s="2" t="s">
        <v>65</v>
      </c>
      <c r="F10" s="3" t="s">
        <v>112</v>
      </c>
      <c r="G10" s="2">
        <v>4.5</v>
      </c>
      <c r="H10" s="2">
        <v>1</v>
      </c>
      <c r="I10" s="5">
        <f t="shared" si="0"/>
        <v>4.5</v>
      </c>
      <c r="J10" s="5">
        <f t="shared" si="1"/>
        <v>20</v>
      </c>
      <c r="K10" s="12">
        <v>5</v>
      </c>
      <c r="L10" s="5" t="str">
        <f t="shared" si="2"/>
        <v>False</v>
      </c>
    </row>
    <row r="11" spans="1:13" x14ac:dyDescent="0.25">
      <c r="A11" s="2" t="s">
        <v>68</v>
      </c>
      <c r="B11" s="2" t="s">
        <v>66</v>
      </c>
      <c r="C11" s="2" t="s">
        <v>66</v>
      </c>
      <c r="D11" s="2" t="s">
        <v>67</v>
      </c>
      <c r="E11" s="2" t="s">
        <v>69</v>
      </c>
      <c r="F11" s="3" t="s">
        <v>114</v>
      </c>
      <c r="G11" s="2">
        <v>0.51700000000000002</v>
      </c>
      <c r="H11" s="2">
        <v>1</v>
      </c>
      <c r="I11" s="5">
        <f t="shared" si="0"/>
        <v>0.51700000000000002</v>
      </c>
      <c r="J11" s="5">
        <f t="shared" si="1"/>
        <v>20</v>
      </c>
      <c r="K11" s="12">
        <v>25</v>
      </c>
      <c r="L11" s="5" t="str">
        <f t="shared" si="2"/>
        <v>True</v>
      </c>
    </row>
    <row r="12" spans="1:13" x14ac:dyDescent="0.25">
      <c r="A12" s="2" t="s">
        <v>90</v>
      </c>
      <c r="B12" s="2" t="s">
        <v>89</v>
      </c>
      <c r="C12" s="2" t="s">
        <v>89</v>
      </c>
      <c r="D12" s="2" t="s">
        <v>89</v>
      </c>
      <c r="E12" s="2" t="s">
        <v>91</v>
      </c>
      <c r="F12" s="3" t="s">
        <v>115</v>
      </c>
      <c r="G12" s="2">
        <v>0.32900000000000001</v>
      </c>
      <c r="H12" s="2">
        <v>4</v>
      </c>
      <c r="I12" s="5">
        <f t="shared" si="0"/>
        <v>1.3160000000000001</v>
      </c>
      <c r="J12" s="5">
        <f t="shared" si="1"/>
        <v>80</v>
      </c>
      <c r="K12" s="12">
        <v>50</v>
      </c>
      <c r="L12" s="5" t="str">
        <f t="shared" si="2"/>
        <v>False</v>
      </c>
    </row>
    <row r="13" spans="1:13" x14ac:dyDescent="0.25">
      <c r="A13" s="2" t="s">
        <v>60</v>
      </c>
      <c r="B13" s="2" t="s">
        <v>58</v>
      </c>
      <c r="C13" s="2" t="s">
        <v>58</v>
      </c>
      <c r="D13" s="2" t="s">
        <v>59</v>
      </c>
      <c r="E13" s="2" t="s">
        <v>61</v>
      </c>
      <c r="F13" s="2"/>
      <c r="G13" s="2"/>
      <c r="H13" s="2">
        <v>2</v>
      </c>
      <c r="I13" s="5">
        <f t="shared" si="0"/>
        <v>0</v>
      </c>
      <c r="J13" s="5">
        <f t="shared" si="1"/>
        <v>40</v>
      </c>
      <c r="K13" s="5"/>
      <c r="L13" s="5" t="str">
        <f t="shared" si="2"/>
        <v>False</v>
      </c>
    </row>
    <row r="14" spans="1:13" x14ac:dyDescent="0.25">
      <c r="A14" s="2" t="s">
        <v>72</v>
      </c>
      <c r="B14" s="2" t="s">
        <v>70</v>
      </c>
      <c r="C14" s="2" t="s">
        <v>70</v>
      </c>
      <c r="D14" s="2" t="s">
        <v>71</v>
      </c>
      <c r="E14" s="2" t="s">
        <v>73</v>
      </c>
      <c r="F14" s="3" t="s">
        <v>116</v>
      </c>
      <c r="G14" s="2">
        <v>0.216</v>
      </c>
      <c r="H14" s="2">
        <v>1</v>
      </c>
      <c r="I14" s="5">
        <f t="shared" si="0"/>
        <v>0.216</v>
      </c>
      <c r="J14" s="5">
        <f t="shared" si="1"/>
        <v>20</v>
      </c>
      <c r="K14" s="12">
        <v>24</v>
      </c>
      <c r="L14" s="5" t="str">
        <f t="shared" si="2"/>
        <v>True</v>
      </c>
    </row>
    <row r="15" spans="1:13" x14ac:dyDescent="0.25">
      <c r="A15" s="2" t="s">
        <v>79</v>
      </c>
      <c r="B15" s="2" t="s">
        <v>77</v>
      </c>
      <c r="C15" s="2" t="s">
        <v>77</v>
      </c>
      <c r="D15" s="2" t="s">
        <v>78</v>
      </c>
      <c r="E15" s="2" t="s">
        <v>80</v>
      </c>
      <c r="F15" s="3" t="s">
        <v>117</v>
      </c>
      <c r="G15" s="2">
        <v>0.29899999999999999</v>
      </c>
      <c r="H15" s="2">
        <v>5</v>
      </c>
      <c r="I15" s="5">
        <f t="shared" si="0"/>
        <v>1.4949999999999999</v>
      </c>
      <c r="J15" s="5">
        <f t="shared" si="1"/>
        <v>100</v>
      </c>
      <c r="K15" s="5"/>
      <c r="L15" s="5" t="str">
        <f t="shared" si="2"/>
        <v>False</v>
      </c>
    </row>
    <row r="16" spans="1:13" x14ac:dyDescent="0.25">
      <c r="A16" s="2" t="s">
        <v>119</v>
      </c>
      <c r="B16" s="2" t="s">
        <v>74</v>
      </c>
      <c r="C16" s="2" t="s">
        <v>74</v>
      </c>
      <c r="D16" s="2" t="s">
        <v>75</v>
      </c>
      <c r="E16" s="2" t="s">
        <v>76</v>
      </c>
      <c r="F16" s="3" t="s">
        <v>118</v>
      </c>
      <c r="G16" s="2">
        <v>0.64600000000000002</v>
      </c>
      <c r="H16" s="2">
        <v>2</v>
      </c>
      <c r="I16" s="5">
        <f t="shared" si="0"/>
        <v>1.292</v>
      </c>
      <c r="J16" s="5">
        <f t="shared" si="1"/>
        <v>40</v>
      </c>
      <c r="K16" s="12">
        <v>50</v>
      </c>
      <c r="L16" s="5" t="str">
        <f t="shared" si="2"/>
        <v>True</v>
      </c>
    </row>
    <row r="17" spans="1:12" x14ac:dyDescent="0.25">
      <c r="A17" s="2" t="s">
        <v>120</v>
      </c>
      <c r="B17" s="2" t="s">
        <v>74</v>
      </c>
      <c r="C17" s="2" t="s">
        <v>74</v>
      </c>
      <c r="D17" s="2" t="s">
        <v>75</v>
      </c>
      <c r="E17" s="2" t="s">
        <v>76</v>
      </c>
      <c r="F17" s="3" t="s">
        <v>121</v>
      </c>
      <c r="G17" s="2">
        <v>1.0669999999999999</v>
      </c>
      <c r="H17" s="2">
        <v>2</v>
      </c>
      <c r="I17" s="5">
        <f t="shared" si="0"/>
        <v>2.1339999999999999</v>
      </c>
      <c r="J17" s="5">
        <f t="shared" si="1"/>
        <v>40</v>
      </c>
      <c r="K17" s="12">
        <v>50</v>
      </c>
      <c r="L17" s="5" t="str">
        <f t="shared" si="2"/>
        <v>True</v>
      </c>
    </row>
    <row r="18" spans="1:12" x14ac:dyDescent="0.25">
      <c r="A18" s="2" t="s">
        <v>36</v>
      </c>
      <c r="B18" s="2" t="s">
        <v>122</v>
      </c>
      <c r="C18" s="2" t="s">
        <v>34</v>
      </c>
      <c r="D18" s="2" t="s">
        <v>35</v>
      </c>
      <c r="E18" s="2"/>
      <c r="F18" s="3" t="s">
        <v>123</v>
      </c>
      <c r="G18" s="2">
        <v>0.27</v>
      </c>
      <c r="H18" s="2">
        <v>1</v>
      </c>
      <c r="I18" s="5">
        <f t="shared" si="0"/>
        <v>0.27</v>
      </c>
      <c r="J18" s="5">
        <f t="shared" si="1"/>
        <v>20</v>
      </c>
      <c r="K18" s="12">
        <v>25</v>
      </c>
      <c r="L18" s="5" t="str">
        <f t="shared" si="2"/>
        <v>True</v>
      </c>
    </row>
    <row r="19" spans="1:12" x14ac:dyDescent="0.25">
      <c r="A19" s="2" t="s">
        <v>44</v>
      </c>
      <c r="B19" s="2" t="s">
        <v>42</v>
      </c>
      <c r="C19" s="2" t="s">
        <v>43</v>
      </c>
      <c r="D19" s="2">
        <v>603</v>
      </c>
      <c r="E19" s="2"/>
      <c r="F19" s="3" t="s">
        <v>124</v>
      </c>
      <c r="G19" s="2">
        <v>0.05</v>
      </c>
      <c r="H19" s="2">
        <v>1</v>
      </c>
      <c r="I19" s="5">
        <f t="shared" si="0"/>
        <v>0.05</v>
      </c>
      <c r="J19" s="5">
        <f t="shared" si="1"/>
        <v>20</v>
      </c>
      <c r="K19" s="12">
        <v>25</v>
      </c>
      <c r="L19" s="5" t="str">
        <f t="shared" si="2"/>
        <v>True</v>
      </c>
    </row>
    <row r="20" spans="1:12" x14ac:dyDescent="0.25">
      <c r="A20" s="2" t="s">
        <v>39</v>
      </c>
      <c r="B20" s="2">
        <v>680</v>
      </c>
      <c r="C20" s="2" t="s">
        <v>13</v>
      </c>
      <c r="D20" s="2" t="s">
        <v>14</v>
      </c>
      <c r="E20" s="2" t="s">
        <v>16</v>
      </c>
      <c r="F20" s="3" t="s">
        <v>125</v>
      </c>
      <c r="G20" s="2">
        <v>4.7999999999999996E-3</v>
      </c>
      <c r="H20" s="2">
        <v>3</v>
      </c>
      <c r="I20" s="5">
        <f t="shared" si="0"/>
        <v>1.44E-2</v>
      </c>
      <c r="J20" s="5">
        <f t="shared" si="1"/>
        <v>60</v>
      </c>
      <c r="K20" s="12">
        <v>100</v>
      </c>
      <c r="L20" s="5" t="str">
        <f t="shared" si="2"/>
        <v>True</v>
      </c>
    </row>
    <row r="21" spans="1:12" x14ac:dyDescent="0.25">
      <c r="A21" s="2" t="s">
        <v>41</v>
      </c>
      <c r="B21" s="2" t="s">
        <v>40</v>
      </c>
      <c r="C21" s="2" t="s">
        <v>13</v>
      </c>
      <c r="D21" s="2" t="s">
        <v>14</v>
      </c>
      <c r="E21" s="2" t="s">
        <v>16</v>
      </c>
      <c r="F21" s="3" t="s">
        <v>126</v>
      </c>
      <c r="G21" s="2">
        <v>4.7999999999999996E-3</v>
      </c>
      <c r="H21" s="2">
        <v>5</v>
      </c>
      <c r="I21" s="5">
        <f t="shared" si="0"/>
        <v>2.3999999999999997E-2</v>
      </c>
      <c r="J21" s="5">
        <f t="shared" si="1"/>
        <v>100</v>
      </c>
      <c r="K21" s="12">
        <v>250</v>
      </c>
      <c r="L21" s="5" t="str">
        <f t="shared" si="2"/>
        <v>True</v>
      </c>
    </row>
    <row r="22" spans="1:12" x14ac:dyDescent="0.25">
      <c r="A22" s="2" t="s">
        <v>38</v>
      </c>
      <c r="B22" s="2" t="s">
        <v>37</v>
      </c>
      <c r="C22" s="2" t="s">
        <v>13</v>
      </c>
      <c r="D22" s="2" t="s">
        <v>14</v>
      </c>
      <c r="E22" s="2" t="s">
        <v>16</v>
      </c>
      <c r="F22" s="3" t="s">
        <v>127</v>
      </c>
      <c r="G22" s="2">
        <v>6.3E-3</v>
      </c>
      <c r="H22" s="2">
        <v>1</v>
      </c>
      <c r="I22" s="5">
        <f t="shared" si="0"/>
        <v>6.3E-3</v>
      </c>
      <c r="J22" s="5">
        <f t="shared" si="1"/>
        <v>20</v>
      </c>
      <c r="K22" s="12">
        <v>100</v>
      </c>
      <c r="L22" s="5" t="str">
        <f t="shared" si="2"/>
        <v>True</v>
      </c>
    </row>
    <row r="23" spans="1:12" x14ac:dyDescent="0.25">
      <c r="A23" s="2" t="s">
        <v>15</v>
      </c>
      <c r="B23" s="2" t="s">
        <v>12</v>
      </c>
      <c r="C23" s="2" t="s">
        <v>13</v>
      </c>
      <c r="D23" s="2" t="s">
        <v>14</v>
      </c>
      <c r="E23" s="2" t="s">
        <v>16</v>
      </c>
      <c r="F23" s="3" t="s">
        <v>139</v>
      </c>
      <c r="G23" s="2">
        <v>2.2799999999999999E-3</v>
      </c>
      <c r="H23" s="2">
        <v>1</v>
      </c>
      <c r="I23" s="5">
        <f t="shared" si="0"/>
        <v>2.2799999999999999E-3</v>
      </c>
      <c r="J23" s="5">
        <f t="shared" si="1"/>
        <v>20</v>
      </c>
      <c r="K23" s="12">
        <v>100</v>
      </c>
      <c r="L23" s="5" t="str">
        <f t="shared" si="2"/>
        <v>True</v>
      </c>
    </row>
    <row r="24" spans="1:12" x14ac:dyDescent="0.25">
      <c r="A24" s="2" t="s">
        <v>20</v>
      </c>
      <c r="B24" s="2" t="s">
        <v>17</v>
      </c>
      <c r="C24" s="2" t="s">
        <v>18</v>
      </c>
      <c r="D24" s="2" t="s">
        <v>19</v>
      </c>
      <c r="E24" s="2" t="s">
        <v>21</v>
      </c>
      <c r="F24" s="3" t="s">
        <v>128</v>
      </c>
      <c r="G24" s="2">
        <v>0.1</v>
      </c>
      <c r="H24" s="2">
        <v>1</v>
      </c>
      <c r="I24" s="5">
        <f t="shared" si="0"/>
        <v>0.1</v>
      </c>
      <c r="J24" s="5">
        <f t="shared" si="1"/>
        <v>20</v>
      </c>
      <c r="K24" s="12">
        <v>25</v>
      </c>
      <c r="L24" s="5" t="str">
        <f t="shared" si="2"/>
        <v>True</v>
      </c>
    </row>
    <row r="25" spans="1:12" x14ac:dyDescent="0.25">
      <c r="A25" s="2" t="s">
        <v>94</v>
      </c>
      <c r="B25" s="2" t="s">
        <v>92</v>
      </c>
      <c r="C25" s="2" t="s">
        <v>92</v>
      </c>
      <c r="D25" s="2" t="s">
        <v>93</v>
      </c>
      <c r="E25" s="2" t="s">
        <v>95</v>
      </c>
      <c r="F25" s="3" t="s">
        <v>141</v>
      </c>
      <c r="G25" s="2">
        <v>1.518</v>
      </c>
      <c r="H25" s="2">
        <v>3</v>
      </c>
      <c r="I25" s="5">
        <f t="shared" si="0"/>
        <v>4.5540000000000003</v>
      </c>
      <c r="J25" s="5">
        <f t="shared" si="1"/>
        <v>60</v>
      </c>
      <c r="K25" s="12">
        <v>100</v>
      </c>
      <c r="L25" s="5" t="str">
        <f t="shared" si="2"/>
        <v>True</v>
      </c>
    </row>
    <row r="26" spans="1:12" x14ac:dyDescent="0.25">
      <c r="A26" s="2" t="s">
        <v>87</v>
      </c>
      <c r="B26" s="2" t="s">
        <v>85</v>
      </c>
      <c r="C26" s="2" t="s">
        <v>85</v>
      </c>
      <c r="D26" s="2" t="s">
        <v>86</v>
      </c>
      <c r="E26" s="2" t="s">
        <v>88</v>
      </c>
      <c r="F26" s="3" t="s">
        <v>129</v>
      </c>
      <c r="G26" s="2">
        <v>0.128</v>
      </c>
      <c r="H26" s="2">
        <v>1</v>
      </c>
      <c r="I26" s="5">
        <f t="shared" si="0"/>
        <v>0.128</v>
      </c>
      <c r="J26" s="5">
        <f t="shared" si="1"/>
        <v>20</v>
      </c>
      <c r="K26" s="12">
        <v>100</v>
      </c>
      <c r="L26" s="5" t="str">
        <f t="shared" si="2"/>
        <v>True</v>
      </c>
    </row>
    <row r="27" spans="1:12" x14ac:dyDescent="0.25">
      <c r="A27" s="2" t="s">
        <v>50</v>
      </c>
      <c r="B27" s="2" t="s">
        <v>143</v>
      </c>
      <c r="C27" s="2" t="s">
        <v>143</v>
      </c>
      <c r="D27" s="2" t="s">
        <v>49</v>
      </c>
      <c r="E27" s="2" t="s">
        <v>51</v>
      </c>
      <c r="F27" s="3" t="s">
        <v>142</v>
      </c>
      <c r="G27" s="2">
        <v>3.54</v>
      </c>
      <c r="H27" s="2">
        <v>1</v>
      </c>
      <c r="I27" s="5">
        <f t="shared" si="0"/>
        <v>3.54</v>
      </c>
      <c r="J27" s="5">
        <f t="shared" si="1"/>
        <v>20</v>
      </c>
      <c r="K27" s="12">
        <v>25</v>
      </c>
      <c r="L27" s="5" t="str">
        <f t="shared" si="2"/>
        <v>True</v>
      </c>
    </row>
    <row r="28" spans="1:12" ht="30" x14ac:dyDescent="0.25">
      <c r="A28" s="2" t="s">
        <v>101</v>
      </c>
      <c r="B28" s="2" t="s">
        <v>100</v>
      </c>
      <c r="C28" s="2" t="s">
        <v>100</v>
      </c>
      <c r="D28" s="2" t="s">
        <v>100</v>
      </c>
      <c r="E28" s="2" t="s">
        <v>102</v>
      </c>
      <c r="F28" s="3" t="s">
        <v>130</v>
      </c>
      <c r="G28" s="2">
        <v>22.39</v>
      </c>
      <c r="H28" s="2">
        <v>0</v>
      </c>
      <c r="I28" s="5">
        <f t="shared" si="0"/>
        <v>0</v>
      </c>
      <c r="J28" s="5">
        <f t="shared" si="1"/>
        <v>0</v>
      </c>
      <c r="K28" s="5"/>
      <c r="L28" s="5" t="str">
        <f t="shared" si="2"/>
        <v>False</v>
      </c>
    </row>
    <row r="29" spans="1:12" x14ac:dyDescent="0.25">
      <c r="A29" s="2" t="s">
        <v>47</v>
      </c>
      <c r="B29" s="2" t="s">
        <v>45</v>
      </c>
      <c r="C29" s="2" t="s">
        <v>45</v>
      </c>
      <c r="D29" s="2" t="s">
        <v>46</v>
      </c>
      <c r="E29" s="2" t="s">
        <v>48</v>
      </c>
      <c r="F29" s="3" t="s">
        <v>131</v>
      </c>
      <c r="G29" s="2">
        <v>0.47260000000000002</v>
      </c>
      <c r="H29" s="2">
        <v>1</v>
      </c>
      <c r="I29" s="5">
        <f t="shared" si="0"/>
        <v>0.47260000000000002</v>
      </c>
      <c r="J29" s="5">
        <f t="shared" si="1"/>
        <v>20</v>
      </c>
      <c r="K29" s="12">
        <v>25</v>
      </c>
      <c r="L29" s="5" t="str">
        <f t="shared" si="2"/>
        <v>True</v>
      </c>
    </row>
    <row r="30" spans="1:12" x14ac:dyDescent="0.25">
      <c r="A30" s="2" t="s">
        <v>83</v>
      </c>
      <c r="B30" s="2" t="s">
        <v>81</v>
      </c>
      <c r="C30" s="2" t="s">
        <v>81</v>
      </c>
      <c r="D30" s="2" t="s">
        <v>82</v>
      </c>
      <c r="E30" s="2" t="s">
        <v>84</v>
      </c>
      <c r="F30" s="3" t="s">
        <v>132</v>
      </c>
      <c r="G30" s="2">
        <v>3.78E-2</v>
      </c>
      <c r="H30" s="2">
        <v>1</v>
      </c>
      <c r="I30" s="5">
        <f t="shared" si="0"/>
        <v>3.78E-2</v>
      </c>
      <c r="J30" s="5">
        <f t="shared" si="1"/>
        <v>20</v>
      </c>
      <c r="K30" s="12">
        <v>100</v>
      </c>
      <c r="L30" s="5" t="str">
        <f t="shared" si="2"/>
        <v>True</v>
      </c>
    </row>
    <row r="31" spans="1:12" ht="15.75" thickBot="1" x14ac:dyDescent="0.3">
      <c r="A31" s="2" t="s">
        <v>98</v>
      </c>
      <c r="B31" s="2" t="s">
        <v>96</v>
      </c>
      <c r="C31" s="2" t="s">
        <v>96</v>
      </c>
      <c r="D31" s="2" t="s">
        <v>97</v>
      </c>
      <c r="E31" s="2" t="s">
        <v>99</v>
      </c>
      <c r="F31" s="3" t="s">
        <v>133</v>
      </c>
      <c r="G31" s="6">
        <v>0.54600000000000004</v>
      </c>
      <c r="H31" s="6">
        <v>1</v>
      </c>
      <c r="I31" s="7">
        <f t="shared" si="0"/>
        <v>0.54600000000000004</v>
      </c>
      <c r="J31" s="5">
        <f t="shared" si="1"/>
        <v>20</v>
      </c>
      <c r="K31" s="12">
        <v>25</v>
      </c>
      <c r="L31" s="5" t="str">
        <f t="shared" si="2"/>
        <v>True</v>
      </c>
    </row>
    <row r="32" spans="1:12" x14ac:dyDescent="0.25">
      <c r="G32" t="s">
        <v>135</v>
      </c>
      <c r="I32" s="8">
        <f>SUM(I2:I31)</f>
        <v>22.36788</v>
      </c>
    </row>
  </sheetData>
  <sortState ref="A2:G31">
    <sortCondition ref="A2:A31"/>
  </sortState>
  <conditionalFormatting sqref="I2:I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2" r:id="rId1" display="http://www.digikey.com/product-detail/en/GRM188R71H103KA01D/490-1512-1-ND/587862"/>
    <hyperlink ref="F4" r:id="rId2" display="http://www.digikey.com/product-detail/en/EMVY250ADA220MF55G/565-2459-1-ND/757620"/>
    <hyperlink ref="F5" r:id="rId3" display="http://www.digikey.com/product-detail/en/UMK316AB7475KL-T/587-2994-1-ND/2714187"/>
    <hyperlink ref="F3" r:id="rId4" display="http://www.digikey.com/product-detail/en/C0805C475K4PACTU/399-8101-1-ND/3471824"/>
    <hyperlink ref="F7" r:id="rId5" display="http://www.digikey.com/product-detail/en/TMK212BJ225KG-T/587-1292-1-ND/931069"/>
    <hyperlink ref="F8" r:id="rId6" display="http://www.digikey.com/product-detail/en/GRM188R71C104KA01D/490-1532-1-ND/587771"/>
    <hyperlink ref="F9" r:id="rId7" display="http://www.digikey.com/product-detail/en/CDBA240-G/641-1096-1-ND/1559057"/>
    <hyperlink ref="F10" r:id="rId8" display="http://www.digikey.com/product-detail/en/FT232RL-REEL/768-1007-1-ND/1836402"/>
    <hyperlink ref="F11" r:id="rId9" display="http://www.digikey.com/product-detail/en/DF22-2P-7.92DS(05)/H10702-ND/1025053"/>
    <hyperlink ref="F12" r:id="rId10" display="http://www.digikey.com/product-detail/en/25503/25503K-ND/1532182"/>
    <hyperlink ref="F14" r:id="rId11" display="http://www.digikey.com/product-detail/en/68602-110HLF/609-3458-ND/2023310"/>
    <hyperlink ref="F15" r:id="rId12" display="http://www.digikey.com/product-detail/en/302-R161/ED10535-ND/2794246"/>
    <hyperlink ref="F16" r:id="rId13" display="http://www.digikey.com/product-detail/en/15-91-2120/WM17452-ND/614768"/>
    <hyperlink ref="F17" r:id="rId14" display="http://www.digikey.com/product-detail/en/NPTC062KFMS-RC/S5676-ND/776135"/>
    <hyperlink ref="F18" r:id="rId15" display="http://www.digikey.com/product-detail/en/SRN6045-6R8Y/SRN6045-6R8YCT-ND/2756162"/>
    <hyperlink ref="F19" r:id="rId16" display="http://www.digikey.com/product-detail/en/ACML-0603-221-T/ACML-0603-221-TCT-ND/3060021"/>
    <hyperlink ref="F20" r:id="rId17" display="http://www.digikey.com/product-detail/en/RC0603JR-07680RL/311-680GRCT-ND/729766"/>
    <hyperlink ref="F21" r:id="rId18" display="http://www.digikey.com/product-detail/en/RC0603JR-0768KL/311-68KGRCT-ND/729769"/>
    <hyperlink ref="F22" r:id="rId19" display="http://www.digikey.com/product-detail/en/RC0603FR-0749K9L/311-49.9KHRCT-ND/730212"/>
    <hyperlink ref="F24" r:id="rId20" display="http://www.digikey.com/product-detail/en/1825910-7/450-1804-ND/1731414"/>
    <hyperlink ref="F26" r:id="rId21" display="http://www.digikey.com/product-detail/en/SN74LVC244APWR/296-1230-1-ND/276498"/>
    <hyperlink ref="F28" r:id="rId22" display="http://octopart-clicks.com/click/vptrack?ak=68b25f31&amp;vpid=45997908"/>
    <hyperlink ref="F29" r:id="rId23" display="http://www.digikey.com/product-detail/en/AOZ1280CI/785-1277-1-ND/2769845"/>
    <hyperlink ref="F30" r:id="rId24" display="http://www.digikey.com/product-detail/en/SN74LVC1G125DBVR/296-11603-1-ND/385742"/>
    <hyperlink ref="F31" r:id="rId25" display="http://www.digikey.com/product-detail/en/USB-M26FTR/ED2992CT-ND/2677756"/>
    <hyperlink ref="F23" r:id="rId26" display="http://www.digikey.com/product-detail/en/RC0603FR-0715K8L/311-15.8KHRCT-ND/729904"/>
    <hyperlink ref="F25" r:id="rId27" display="http://www.digikey.com/product-detail/en/TLC5940PWP/296-17733-5-ND/716897"/>
    <hyperlink ref="F27" r:id="rId28" display="http://www.digikey.com/product-detail/en/ATMEGA164A-AU/ATMEGA164A-AU-ND/2271202"/>
  </hyperlinks>
  <pageMargins left="0.75" right="0.75" top="1" bottom="1" header="0.5" footer="0.5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LightHouse_v01_BOM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agoessling</cp:lastModifiedBy>
  <dcterms:created xsi:type="dcterms:W3CDTF">2012-12-15T02:05:47Z</dcterms:created>
  <dcterms:modified xsi:type="dcterms:W3CDTF">2012-12-22T20:38:26Z</dcterms:modified>
</cp:coreProperties>
</file>