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h\Desktop\Mission PITAG\5. Modélisation\"/>
    </mc:Choice>
  </mc:AlternateContent>
  <bookViews>
    <workbookView xWindow="0" yWindow="0" windowWidth="15345" windowHeight="4035" activeTab="1"/>
  </bookViews>
  <sheets>
    <sheet name="Paramètres" sheetId="13" r:id="rId1"/>
    <sheet name="SP" sheetId="10" r:id="rId2"/>
    <sheet name="Synthèse" sheetId="11" r:id="rId3"/>
    <sheet name="Modèle SC" sheetId="1" r:id="rId4"/>
    <sheet name="Modèle culture" sheetId="7" r:id="rId5"/>
    <sheet name="Modèle générique" sheetId="14" r:id="rId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3" i="10" l="1"/>
  <c r="AA13" i="10"/>
  <c r="Z13" i="10"/>
  <c r="Y13" i="10"/>
  <c r="X13" i="10"/>
  <c r="W13" i="10"/>
  <c r="V13" i="10"/>
  <c r="U13" i="10"/>
  <c r="T13" i="10"/>
  <c r="S13" i="10"/>
  <c r="R13" i="10"/>
  <c r="Q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AB9" i="10"/>
  <c r="AA9" i="10"/>
  <c r="Z9" i="10"/>
  <c r="Y9" i="10"/>
  <c r="X9" i="10"/>
  <c r="W9" i="10"/>
  <c r="V9" i="10"/>
  <c r="U9" i="10"/>
  <c r="T9" i="10"/>
  <c r="S9" i="10"/>
  <c r="R9" i="10"/>
  <c r="Q9" i="10"/>
  <c r="O9" i="10"/>
  <c r="N9" i="10"/>
  <c r="M9" i="10"/>
  <c r="L9" i="10"/>
  <c r="K9" i="10"/>
  <c r="J9" i="10"/>
  <c r="I9" i="10"/>
  <c r="H9" i="10"/>
  <c r="G9" i="10"/>
  <c r="F9" i="10"/>
  <c r="E9" i="10"/>
  <c r="D9" i="10"/>
  <c r="AC10" i="10"/>
  <c r="AC11" i="10"/>
  <c r="AC12" i="10"/>
  <c r="AC13" i="10"/>
  <c r="AC9" i="10"/>
  <c r="CM6" i="11"/>
  <c r="CN6" i="11"/>
  <c r="CO6" i="11"/>
  <c r="CP6" i="11"/>
  <c r="CQ6" i="11"/>
  <c r="CR6" i="11"/>
  <c r="CS6" i="11"/>
  <c r="CT6" i="11"/>
  <c r="CM7" i="11"/>
  <c r="CN7" i="11"/>
  <c r="CO7" i="11"/>
  <c r="CP7" i="11"/>
  <c r="CQ7" i="11"/>
  <c r="CR7" i="11"/>
  <c r="CS7" i="11"/>
  <c r="CT7" i="11"/>
  <c r="CM8" i="11"/>
  <c r="CN8" i="11"/>
  <c r="CO8" i="11"/>
  <c r="CP8" i="11"/>
  <c r="CQ8" i="11"/>
  <c r="CR8" i="11"/>
  <c r="CS8" i="11"/>
  <c r="CT8" i="11"/>
  <c r="CM9" i="11"/>
  <c r="CN9" i="11"/>
  <c r="CO9" i="11"/>
  <c r="CP9" i="11"/>
  <c r="CQ9" i="11"/>
  <c r="CR9" i="11"/>
  <c r="CS9" i="11"/>
  <c r="CT9" i="11"/>
  <c r="CM10" i="11"/>
  <c r="CN10" i="11"/>
  <c r="CO10" i="11"/>
  <c r="CP10" i="11"/>
  <c r="CQ10" i="11"/>
  <c r="CR10" i="11"/>
  <c r="CS10" i="11"/>
  <c r="CT10" i="11"/>
  <c r="CM11" i="11"/>
  <c r="CN11" i="11"/>
  <c r="CO11" i="11"/>
  <c r="CP11" i="11"/>
  <c r="CQ11" i="11"/>
  <c r="CR11" i="11"/>
  <c r="CS11" i="11"/>
  <c r="CT11" i="11"/>
  <c r="CM12" i="11"/>
  <c r="CN12" i="11"/>
  <c r="CO12" i="11"/>
  <c r="CP12" i="11"/>
  <c r="CQ12" i="11"/>
  <c r="CR12" i="11"/>
  <c r="CS12" i="11"/>
  <c r="CT12" i="11"/>
  <c r="CM13" i="11"/>
  <c r="CN13" i="11"/>
  <c r="CO13" i="11"/>
  <c r="CP13" i="11"/>
  <c r="CQ13" i="11"/>
  <c r="CR13" i="11"/>
  <c r="CS13" i="11"/>
  <c r="CT13" i="11"/>
  <c r="CM14" i="11"/>
  <c r="CN14" i="11"/>
  <c r="CO14" i="11"/>
  <c r="CP14" i="11"/>
  <c r="CQ14" i="11"/>
  <c r="CR14" i="11"/>
  <c r="CS14" i="11"/>
  <c r="CT14" i="11"/>
  <c r="CM15" i="11"/>
  <c r="CN15" i="11"/>
  <c r="CO15" i="11"/>
  <c r="CP15" i="11"/>
  <c r="CQ15" i="11"/>
  <c r="CR15" i="11"/>
  <c r="CS15" i="11"/>
  <c r="CT15" i="11"/>
  <c r="CM16" i="11"/>
  <c r="CN16" i="11"/>
  <c r="CO16" i="11"/>
  <c r="CP16" i="11"/>
  <c r="CQ16" i="11"/>
  <c r="CR16" i="11"/>
  <c r="CS16" i="11"/>
  <c r="CT16" i="11"/>
  <c r="CM17" i="11"/>
  <c r="CN17" i="11"/>
  <c r="CO17" i="11"/>
  <c r="CP17" i="11"/>
  <c r="CQ17" i="11"/>
  <c r="CR17" i="11"/>
  <c r="CS17" i="11"/>
  <c r="CT17" i="11"/>
  <c r="CM18" i="11"/>
  <c r="CN18" i="11"/>
  <c r="CO18" i="11"/>
  <c r="CP18" i="11"/>
  <c r="CQ18" i="11"/>
  <c r="CR18" i="11"/>
  <c r="CS18" i="11"/>
  <c r="CT18" i="11"/>
  <c r="CM19" i="11"/>
  <c r="CN19" i="11"/>
  <c r="CO19" i="11"/>
  <c r="CP19" i="11"/>
  <c r="CQ19" i="11"/>
  <c r="CR19" i="11"/>
  <c r="CS19" i="11"/>
  <c r="CT19" i="11"/>
  <c r="CM20" i="11"/>
  <c r="CN20" i="11"/>
  <c r="CO20" i="11"/>
  <c r="CP20" i="11"/>
  <c r="CQ20" i="11"/>
  <c r="CR20" i="11"/>
  <c r="CS20" i="11"/>
  <c r="CT20" i="11"/>
  <c r="CM21" i="11"/>
  <c r="CN21" i="11"/>
  <c r="CO21" i="11"/>
  <c r="CP21" i="11"/>
  <c r="CQ21" i="11"/>
  <c r="CR21" i="11"/>
  <c r="CS21" i="11"/>
  <c r="CT21" i="11"/>
  <c r="CM22" i="11"/>
  <c r="CN22" i="11"/>
  <c r="CO22" i="11"/>
  <c r="CP22" i="11"/>
  <c r="CQ22" i="11"/>
  <c r="CR22" i="11"/>
  <c r="CS22" i="11"/>
  <c r="CT22" i="11"/>
  <c r="CM23" i="11"/>
  <c r="CN23" i="11"/>
  <c r="CO23" i="11"/>
  <c r="CP23" i="11"/>
  <c r="CQ23" i="11"/>
  <c r="CR23" i="11"/>
  <c r="CS23" i="11"/>
  <c r="CT23" i="11"/>
  <c r="CM24" i="11"/>
  <c r="CN24" i="11"/>
  <c r="CO24" i="11"/>
  <c r="CP24" i="11"/>
  <c r="CQ24" i="11"/>
  <c r="CR24" i="11"/>
  <c r="CS24" i="11"/>
  <c r="CT24" i="11"/>
  <c r="CM25" i="11"/>
  <c r="CN25" i="11"/>
  <c r="CO25" i="11"/>
  <c r="CP25" i="11"/>
  <c r="CQ25" i="11"/>
  <c r="CR25" i="11"/>
  <c r="CS25" i="11"/>
  <c r="CT25" i="11"/>
  <c r="CM26" i="11"/>
  <c r="CN26" i="11"/>
  <c r="CO26" i="11"/>
  <c r="CP26" i="11"/>
  <c r="CQ26" i="11"/>
  <c r="CR26" i="11"/>
  <c r="CS26" i="11"/>
  <c r="CT26" i="11"/>
  <c r="CM27" i="11"/>
  <c r="CN27" i="11"/>
  <c r="CO27" i="11"/>
  <c r="CP27" i="11"/>
  <c r="CQ27" i="11"/>
  <c r="CR27" i="11"/>
  <c r="CS27" i="11"/>
  <c r="CT27" i="11"/>
  <c r="CM28" i="11"/>
  <c r="CN28" i="11"/>
  <c r="CO28" i="11"/>
  <c r="CP28" i="11"/>
  <c r="CQ28" i="11"/>
  <c r="CR28" i="11"/>
  <c r="CS28" i="11"/>
  <c r="CT28" i="11"/>
  <c r="CM29" i="11"/>
  <c r="CN29" i="11"/>
  <c r="CO29" i="11"/>
  <c r="CP29" i="11"/>
  <c r="CQ29" i="11"/>
  <c r="CR29" i="11"/>
  <c r="CS29" i="11"/>
  <c r="CT29" i="11"/>
  <c r="CM30" i="11"/>
  <c r="CN30" i="11"/>
  <c r="CO30" i="11"/>
  <c r="CP30" i="11"/>
  <c r="CQ30" i="11"/>
  <c r="CR30" i="11"/>
  <c r="CS30" i="11"/>
  <c r="CT30" i="11"/>
  <c r="CM31" i="11"/>
  <c r="CN31" i="11"/>
  <c r="CO31" i="11"/>
  <c r="CP31" i="11"/>
  <c r="CQ31" i="11"/>
  <c r="CR31" i="11"/>
  <c r="CS31" i="11"/>
  <c r="CT31" i="11"/>
  <c r="CM32" i="11"/>
  <c r="CN32" i="11"/>
  <c r="CO32" i="11"/>
  <c r="CP32" i="11"/>
  <c r="CQ32" i="11"/>
  <c r="CR32" i="11"/>
  <c r="CS32" i="11"/>
  <c r="CT32" i="11"/>
  <c r="CM33" i="11"/>
  <c r="CN33" i="11"/>
  <c r="CO33" i="11"/>
  <c r="CP33" i="11"/>
  <c r="CQ33" i="11"/>
  <c r="CR33" i="11"/>
  <c r="CS33" i="11"/>
  <c r="CT33" i="11"/>
  <c r="CM34" i="11"/>
  <c r="CN34" i="11"/>
  <c r="CO34" i="11"/>
  <c r="CP34" i="11"/>
  <c r="CQ34" i="11"/>
  <c r="CR34" i="11"/>
  <c r="CS34" i="11"/>
  <c r="CT34" i="11"/>
  <c r="CT5" i="11"/>
  <c r="CS5" i="11"/>
  <c r="CR5" i="11"/>
  <c r="CQ5" i="11"/>
  <c r="CP5" i="11"/>
  <c r="CO5" i="11"/>
  <c r="CN5" i="11"/>
  <c r="CM5" i="11"/>
  <c r="AP6" i="11"/>
  <c r="AQ6" i="11"/>
  <c r="AR6" i="11"/>
  <c r="AS6" i="11"/>
  <c r="AT6" i="11"/>
  <c r="AU6" i="11"/>
  <c r="AV6" i="11"/>
  <c r="AW6" i="11"/>
  <c r="AP7" i="11"/>
  <c r="AQ7" i="11"/>
  <c r="AR7" i="11"/>
  <c r="AS7" i="11"/>
  <c r="AT7" i="11"/>
  <c r="AU7" i="11"/>
  <c r="AV7" i="11"/>
  <c r="AW7" i="11"/>
  <c r="AP8" i="11"/>
  <c r="AQ8" i="11"/>
  <c r="AR8" i="11"/>
  <c r="AS8" i="11"/>
  <c r="AT8" i="11"/>
  <c r="AU8" i="11"/>
  <c r="AV8" i="11"/>
  <c r="AW8" i="11"/>
  <c r="AP9" i="11"/>
  <c r="AQ9" i="11"/>
  <c r="AR9" i="11"/>
  <c r="AS9" i="11"/>
  <c r="AT9" i="11"/>
  <c r="AU9" i="11"/>
  <c r="AV9" i="11"/>
  <c r="AW9" i="11"/>
  <c r="AP10" i="11"/>
  <c r="AQ10" i="11"/>
  <c r="AR10" i="11"/>
  <c r="AS10" i="11"/>
  <c r="AT10" i="11"/>
  <c r="AU10" i="11"/>
  <c r="AV10" i="11"/>
  <c r="AW10" i="11"/>
  <c r="AP11" i="11"/>
  <c r="AQ11" i="11"/>
  <c r="AR11" i="11"/>
  <c r="AS11" i="11"/>
  <c r="AT11" i="11"/>
  <c r="AU11" i="11"/>
  <c r="AV11" i="11"/>
  <c r="AW11" i="11"/>
  <c r="AP12" i="11"/>
  <c r="AQ12" i="11"/>
  <c r="AR12" i="11"/>
  <c r="AS12" i="11"/>
  <c r="AT12" i="11"/>
  <c r="AU12" i="11"/>
  <c r="AV12" i="11"/>
  <c r="AW12" i="11"/>
  <c r="AP13" i="11"/>
  <c r="AQ13" i="11"/>
  <c r="AR13" i="11"/>
  <c r="AS13" i="11"/>
  <c r="AT13" i="11"/>
  <c r="AU13" i="11"/>
  <c r="AV13" i="11"/>
  <c r="AW13" i="11"/>
  <c r="AP14" i="11"/>
  <c r="AQ14" i="11"/>
  <c r="AR14" i="11"/>
  <c r="AS14" i="11"/>
  <c r="AT14" i="11"/>
  <c r="AU14" i="11"/>
  <c r="AV14" i="11"/>
  <c r="AW14" i="11"/>
  <c r="AP15" i="11"/>
  <c r="AQ15" i="11"/>
  <c r="AR15" i="11"/>
  <c r="AS15" i="11"/>
  <c r="AT15" i="11"/>
  <c r="AU15" i="11"/>
  <c r="AV15" i="11"/>
  <c r="AW15" i="11"/>
  <c r="AP16" i="11"/>
  <c r="AQ16" i="11"/>
  <c r="AR16" i="11"/>
  <c r="AS16" i="11"/>
  <c r="AT16" i="11"/>
  <c r="AU16" i="11"/>
  <c r="AV16" i="11"/>
  <c r="AW16" i="11"/>
  <c r="AP17" i="11"/>
  <c r="AQ17" i="11"/>
  <c r="AR17" i="11"/>
  <c r="AS17" i="11"/>
  <c r="AT17" i="11"/>
  <c r="AU17" i="11"/>
  <c r="AV17" i="11"/>
  <c r="AW17" i="11"/>
  <c r="AP18" i="11"/>
  <c r="AQ18" i="11"/>
  <c r="AR18" i="11"/>
  <c r="AS18" i="11"/>
  <c r="AT18" i="11"/>
  <c r="AU18" i="11"/>
  <c r="AV18" i="11"/>
  <c r="AW18" i="11"/>
  <c r="AP19" i="11"/>
  <c r="AQ19" i="11"/>
  <c r="AR19" i="11"/>
  <c r="AS19" i="11"/>
  <c r="AT19" i="11"/>
  <c r="AU19" i="11"/>
  <c r="AV19" i="11"/>
  <c r="AW19" i="11"/>
  <c r="AP20" i="11"/>
  <c r="AQ20" i="11"/>
  <c r="AR20" i="11"/>
  <c r="AS20" i="11"/>
  <c r="AT20" i="11"/>
  <c r="AU20" i="11"/>
  <c r="AV20" i="11"/>
  <c r="AW20" i="11"/>
  <c r="AP21" i="11"/>
  <c r="AQ21" i="11"/>
  <c r="AR21" i="11"/>
  <c r="AS21" i="11"/>
  <c r="AT21" i="11"/>
  <c r="AU21" i="11"/>
  <c r="AV21" i="11"/>
  <c r="AW21" i="11"/>
  <c r="AP22" i="11"/>
  <c r="AQ22" i="11"/>
  <c r="AR22" i="11"/>
  <c r="AS22" i="11"/>
  <c r="AT22" i="11"/>
  <c r="AU22" i="11"/>
  <c r="AV22" i="11"/>
  <c r="AW22" i="11"/>
  <c r="AP23" i="11"/>
  <c r="AQ23" i="11"/>
  <c r="AR23" i="11"/>
  <c r="AS23" i="11"/>
  <c r="AT23" i="11"/>
  <c r="AU23" i="11"/>
  <c r="AV23" i="11"/>
  <c r="AW23" i="11"/>
  <c r="AP24" i="11"/>
  <c r="AQ24" i="11"/>
  <c r="AR24" i="11"/>
  <c r="AS24" i="11"/>
  <c r="AT24" i="11"/>
  <c r="AU24" i="11"/>
  <c r="AV24" i="11"/>
  <c r="AW24" i="11"/>
  <c r="AP25" i="11"/>
  <c r="AQ25" i="11"/>
  <c r="AR25" i="11"/>
  <c r="AS25" i="11"/>
  <c r="AT25" i="11"/>
  <c r="AU25" i="11"/>
  <c r="AV25" i="11"/>
  <c r="AW25" i="11"/>
  <c r="AP26" i="11"/>
  <c r="AQ26" i="11"/>
  <c r="AR26" i="11"/>
  <c r="AS26" i="11"/>
  <c r="AT26" i="11"/>
  <c r="AU26" i="11"/>
  <c r="AV26" i="11"/>
  <c r="AW26" i="11"/>
  <c r="AP27" i="11"/>
  <c r="AQ27" i="11"/>
  <c r="AR27" i="11"/>
  <c r="AS27" i="11"/>
  <c r="AT27" i="11"/>
  <c r="AU27" i="11"/>
  <c r="AV27" i="11"/>
  <c r="AW27" i="11"/>
  <c r="AP28" i="11"/>
  <c r="AQ28" i="11"/>
  <c r="AR28" i="11"/>
  <c r="AS28" i="11"/>
  <c r="AT28" i="11"/>
  <c r="AU28" i="11"/>
  <c r="AV28" i="11"/>
  <c r="AW28" i="11"/>
  <c r="AP29" i="11"/>
  <c r="AQ29" i="11"/>
  <c r="AR29" i="11"/>
  <c r="AS29" i="11"/>
  <c r="AT29" i="11"/>
  <c r="AU29" i="11"/>
  <c r="AV29" i="11"/>
  <c r="AW29" i="11"/>
  <c r="AP30" i="11"/>
  <c r="AQ30" i="11"/>
  <c r="AR30" i="11"/>
  <c r="AS30" i="11"/>
  <c r="AT30" i="11"/>
  <c r="AU30" i="11"/>
  <c r="AV30" i="11"/>
  <c r="AW30" i="11"/>
  <c r="AP31" i="11"/>
  <c r="AQ31" i="11"/>
  <c r="AR31" i="11"/>
  <c r="AS31" i="11"/>
  <c r="AT31" i="11"/>
  <c r="AU31" i="11"/>
  <c r="AV31" i="11"/>
  <c r="AW31" i="11"/>
  <c r="AP32" i="11"/>
  <c r="AQ32" i="11"/>
  <c r="AR32" i="11"/>
  <c r="AS32" i="11"/>
  <c r="AT32" i="11"/>
  <c r="AU32" i="11"/>
  <c r="AV32" i="11"/>
  <c r="AW32" i="11"/>
  <c r="AP33" i="11"/>
  <c r="AQ33" i="11"/>
  <c r="AR33" i="11"/>
  <c r="AS33" i="11"/>
  <c r="AT33" i="11"/>
  <c r="AU33" i="11"/>
  <c r="AV33" i="11"/>
  <c r="AW33" i="11"/>
  <c r="AP34" i="11"/>
  <c r="AQ34" i="11"/>
  <c r="AR34" i="11"/>
  <c r="AS34" i="11"/>
  <c r="AT34" i="11"/>
  <c r="AU34" i="11"/>
  <c r="AV34" i="11"/>
  <c r="AW34" i="11"/>
  <c r="AW5" i="11"/>
  <c r="AV5" i="11"/>
  <c r="AU5" i="11"/>
  <c r="AT5" i="11"/>
  <c r="AS5" i="11"/>
  <c r="AR5" i="11"/>
  <c r="AQ5" i="11"/>
  <c r="AP5" i="11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F50" i="7"/>
  <c r="G89" i="7"/>
  <c r="H89" i="7"/>
  <c r="I89" i="7"/>
  <c r="J89" i="7"/>
  <c r="K89" i="7"/>
  <c r="L89" i="7"/>
  <c r="M89" i="7"/>
  <c r="N89" i="7"/>
  <c r="O89" i="7"/>
  <c r="P89" i="7"/>
  <c r="Q89" i="7"/>
  <c r="F89" i="7"/>
  <c r="F90" i="7"/>
  <c r="G90" i="7"/>
  <c r="H90" i="7"/>
  <c r="I90" i="7"/>
  <c r="J90" i="7"/>
  <c r="K90" i="7"/>
  <c r="L90" i="7"/>
  <c r="M90" i="7"/>
  <c r="N90" i="7"/>
  <c r="O90" i="7"/>
  <c r="P90" i="7"/>
  <c r="Q90" i="7"/>
  <c r="E96" i="7"/>
  <c r="E97" i="7"/>
  <c r="E98" i="7"/>
  <c r="E99" i="7"/>
  <c r="E100" i="7"/>
  <c r="E101" i="7"/>
  <c r="E102" i="7"/>
  <c r="E95" i="7"/>
  <c r="C39" i="1"/>
  <c r="D39" i="1"/>
  <c r="E39" i="1"/>
  <c r="F39" i="1"/>
  <c r="G39" i="1"/>
  <c r="H39" i="1"/>
  <c r="I39" i="1"/>
  <c r="J39" i="1"/>
  <c r="K39" i="1"/>
  <c r="B39" i="1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F59" i="7"/>
  <c r="G59" i="7"/>
  <c r="H59" i="7"/>
  <c r="I59" i="7"/>
  <c r="J59" i="7"/>
  <c r="K59" i="7"/>
  <c r="L59" i="7"/>
  <c r="M59" i="7"/>
  <c r="N59" i="7"/>
  <c r="O59" i="7"/>
  <c r="P59" i="7"/>
  <c r="Q59" i="7"/>
  <c r="F60" i="7"/>
  <c r="G60" i="7"/>
  <c r="H60" i="7"/>
  <c r="I60" i="7"/>
  <c r="J60" i="7"/>
  <c r="K60" i="7"/>
  <c r="L60" i="7"/>
  <c r="M60" i="7"/>
  <c r="N60" i="7"/>
  <c r="O60" i="7"/>
  <c r="P60" i="7"/>
  <c r="Q60" i="7"/>
  <c r="F61" i="7"/>
  <c r="G61" i="7"/>
  <c r="H61" i="7"/>
  <c r="I61" i="7"/>
  <c r="J61" i="7"/>
  <c r="K61" i="7"/>
  <c r="L61" i="7"/>
  <c r="M61" i="7"/>
  <c r="N61" i="7"/>
  <c r="O61" i="7"/>
  <c r="P61" i="7"/>
  <c r="Q61" i="7"/>
  <c r="F62" i="7"/>
  <c r="G62" i="7"/>
  <c r="H62" i="7"/>
  <c r="I62" i="7"/>
  <c r="J62" i="7"/>
  <c r="K62" i="7"/>
  <c r="L62" i="7"/>
  <c r="M62" i="7"/>
  <c r="N62" i="7"/>
  <c r="O62" i="7"/>
  <c r="P62" i="7"/>
  <c r="Q62" i="7"/>
  <c r="F63" i="7"/>
  <c r="G63" i="7"/>
  <c r="H63" i="7"/>
  <c r="I63" i="7"/>
  <c r="J63" i="7"/>
  <c r="K63" i="7"/>
  <c r="L63" i="7"/>
  <c r="M63" i="7"/>
  <c r="N63" i="7"/>
  <c r="O63" i="7"/>
  <c r="P63" i="7"/>
  <c r="Q63" i="7"/>
  <c r="F64" i="7"/>
  <c r="G64" i="7"/>
  <c r="H64" i="7"/>
  <c r="I64" i="7"/>
  <c r="J64" i="7"/>
  <c r="K64" i="7"/>
  <c r="L64" i="7"/>
  <c r="M64" i="7"/>
  <c r="N64" i="7"/>
  <c r="O64" i="7"/>
  <c r="P64" i="7"/>
  <c r="Q64" i="7"/>
  <c r="F65" i="7"/>
  <c r="G65" i="7"/>
  <c r="H65" i="7"/>
  <c r="I65" i="7"/>
  <c r="J65" i="7"/>
  <c r="K65" i="7"/>
  <c r="L65" i="7"/>
  <c r="M65" i="7"/>
  <c r="N65" i="7"/>
  <c r="O65" i="7"/>
  <c r="P65" i="7"/>
  <c r="Q65" i="7"/>
  <c r="F66" i="7"/>
  <c r="G66" i="7"/>
  <c r="H66" i="7"/>
  <c r="I66" i="7"/>
  <c r="J66" i="7"/>
  <c r="K66" i="7"/>
  <c r="L66" i="7"/>
  <c r="M66" i="7"/>
  <c r="N66" i="7"/>
  <c r="O66" i="7"/>
  <c r="P66" i="7"/>
  <c r="Q66" i="7"/>
  <c r="F67" i="7"/>
  <c r="G67" i="7"/>
  <c r="H67" i="7"/>
  <c r="I67" i="7"/>
  <c r="J67" i="7"/>
  <c r="K67" i="7"/>
  <c r="L67" i="7"/>
  <c r="M67" i="7"/>
  <c r="N67" i="7"/>
  <c r="O67" i="7"/>
  <c r="P67" i="7"/>
  <c r="Q67" i="7"/>
  <c r="F68" i="7"/>
  <c r="G68" i="7"/>
  <c r="H68" i="7"/>
  <c r="I68" i="7"/>
  <c r="J68" i="7"/>
  <c r="K68" i="7"/>
  <c r="L68" i="7"/>
  <c r="M68" i="7"/>
  <c r="N68" i="7"/>
  <c r="O68" i="7"/>
  <c r="P68" i="7"/>
  <c r="Q68" i="7"/>
  <c r="F69" i="7"/>
  <c r="G69" i="7"/>
  <c r="H69" i="7"/>
  <c r="I69" i="7"/>
  <c r="J69" i="7"/>
  <c r="K69" i="7"/>
  <c r="L69" i="7"/>
  <c r="M69" i="7"/>
  <c r="N69" i="7"/>
  <c r="O69" i="7"/>
  <c r="P69" i="7"/>
  <c r="Q69" i="7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28" i="10"/>
  <c r="D38" i="1"/>
  <c r="E38" i="1"/>
  <c r="F38" i="1"/>
  <c r="G38" i="1"/>
  <c r="H38" i="1"/>
  <c r="I38" i="1"/>
  <c r="J38" i="1"/>
  <c r="K38" i="1"/>
  <c r="K20" i="1"/>
  <c r="D20" i="1"/>
  <c r="E20" i="1"/>
  <c r="F20" i="1"/>
  <c r="G20" i="1"/>
  <c r="H20" i="1"/>
  <c r="I20" i="1"/>
  <c r="J20" i="1"/>
  <c r="AO5" i="11"/>
  <c r="F76" i="7"/>
  <c r="F77" i="7"/>
  <c r="F78" i="7"/>
  <c r="F79" i="7"/>
  <c r="F80" i="7"/>
  <c r="F81" i="7"/>
  <c r="F82" i="7"/>
  <c r="F83" i="7"/>
  <c r="F84" i="7"/>
  <c r="F85" i="7"/>
  <c r="G76" i="7"/>
  <c r="G77" i="7"/>
  <c r="G78" i="7"/>
  <c r="G79" i="7"/>
  <c r="G80" i="7"/>
  <c r="G81" i="7"/>
  <c r="G82" i="7"/>
  <c r="G83" i="7"/>
  <c r="G84" i="7"/>
  <c r="G85" i="7"/>
  <c r="H76" i="7"/>
  <c r="H77" i="7"/>
  <c r="H78" i="7"/>
  <c r="H79" i="7"/>
  <c r="H80" i="7"/>
  <c r="H81" i="7"/>
  <c r="H82" i="7"/>
  <c r="H83" i="7"/>
  <c r="H84" i="7"/>
  <c r="H85" i="7"/>
  <c r="I76" i="7"/>
  <c r="I77" i="7"/>
  <c r="I78" i="7"/>
  <c r="I79" i="7"/>
  <c r="I80" i="7"/>
  <c r="I81" i="7"/>
  <c r="I82" i="7"/>
  <c r="I83" i="7"/>
  <c r="I84" i="7"/>
  <c r="I85" i="7"/>
  <c r="J76" i="7"/>
  <c r="J77" i="7"/>
  <c r="J78" i="7"/>
  <c r="J79" i="7"/>
  <c r="J80" i="7"/>
  <c r="J81" i="7"/>
  <c r="J82" i="7"/>
  <c r="J83" i="7"/>
  <c r="J84" i="7"/>
  <c r="J85" i="7"/>
  <c r="K76" i="7"/>
  <c r="K77" i="7"/>
  <c r="K78" i="7"/>
  <c r="K79" i="7"/>
  <c r="K80" i="7"/>
  <c r="K81" i="7"/>
  <c r="K82" i="7"/>
  <c r="K83" i="7"/>
  <c r="K84" i="7"/>
  <c r="K85" i="7"/>
  <c r="L76" i="7"/>
  <c r="L77" i="7"/>
  <c r="L78" i="7"/>
  <c r="L79" i="7"/>
  <c r="L80" i="7"/>
  <c r="L81" i="7"/>
  <c r="L82" i="7"/>
  <c r="L83" i="7"/>
  <c r="L84" i="7"/>
  <c r="L85" i="7"/>
  <c r="M76" i="7"/>
  <c r="M77" i="7"/>
  <c r="M78" i="7"/>
  <c r="M79" i="7"/>
  <c r="M80" i="7"/>
  <c r="M81" i="7"/>
  <c r="M82" i="7"/>
  <c r="M83" i="7"/>
  <c r="M84" i="7"/>
  <c r="M85" i="7"/>
  <c r="N76" i="7"/>
  <c r="N77" i="7"/>
  <c r="N78" i="7"/>
  <c r="N79" i="7"/>
  <c r="N80" i="7"/>
  <c r="N81" i="7"/>
  <c r="N82" i="7"/>
  <c r="N83" i="7"/>
  <c r="N84" i="7"/>
  <c r="N85" i="7"/>
  <c r="O76" i="7"/>
  <c r="O77" i="7"/>
  <c r="O78" i="7"/>
  <c r="O79" i="7"/>
  <c r="O80" i="7"/>
  <c r="O81" i="7"/>
  <c r="O82" i="7"/>
  <c r="O83" i="7"/>
  <c r="O84" i="7"/>
  <c r="O85" i="7"/>
  <c r="P76" i="7"/>
  <c r="P77" i="7"/>
  <c r="P78" i="7"/>
  <c r="P79" i="7"/>
  <c r="P80" i="7"/>
  <c r="P81" i="7"/>
  <c r="P82" i="7"/>
  <c r="P83" i="7"/>
  <c r="P84" i="7"/>
  <c r="P85" i="7"/>
  <c r="Q76" i="7"/>
  <c r="Q77" i="7"/>
  <c r="Q78" i="7"/>
  <c r="Q79" i="7"/>
  <c r="Q80" i="7"/>
  <c r="Q81" i="7"/>
  <c r="Q82" i="7"/>
  <c r="Q83" i="7"/>
  <c r="Q84" i="7"/>
  <c r="Q85" i="7"/>
  <c r="AP14" i="7"/>
  <c r="AP13" i="7"/>
  <c r="AQ14" i="7"/>
  <c r="AQ15" i="7"/>
  <c r="AS14" i="7"/>
  <c r="AS15" i="7"/>
  <c r="AU14" i="7"/>
  <c r="AU15" i="7"/>
  <c r="AW14" i="7"/>
  <c r="AW15" i="7"/>
  <c r="AY14" i="7"/>
  <c r="AY15" i="7"/>
  <c r="BA14" i="7"/>
  <c r="BA15" i="7"/>
  <c r="BC14" i="7"/>
  <c r="BC15" i="7"/>
  <c r="BE14" i="7"/>
  <c r="BE15" i="7"/>
  <c r="BG14" i="7"/>
  <c r="BG15" i="7"/>
  <c r="BI14" i="7"/>
  <c r="BI15" i="7"/>
  <c r="BK14" i="7"/>
  <c r="BK15" i="7"/>
  <c r="BM14" i="7"/>
  <c r="BM15" i="7"/>
  <c r="BO14" i="7"/>
  <c r="BO15" i="7"/>
  <c r="BQ14" i="7"/>
  <c r="BQ15" i="7"/>
  <c r="BS14" i="7"/>
  <c r="BS15" i="7"/>
  <c r="BU14" i="7"/>
  <c r="BU15" i="7"/>
  <c r="BW14" i="7"/>
  <c r="BW15" i="7"/>
  <c r="BY14" i="7"/>
  <c r="BY15" i="7"/>
  <c r="CA14" i="7"/>
  <c r="CA15" i="7"/>
  <c r="CC14" i="7"/>
  <c r="CC15" i="7"/>
  <c r="CE14" i="7"/>
  <c r="CE15" i="7"/>
  <c r="CG14" i="7"/>
  <c r="CG15" i="7"/>
  <c r="CI14" i="7"/>
  <c r="CI15" i="7"/>
  <c r="CK14" i="7"/>
  <c r="CK15" i="7"/>
  <c r="CM14" i="7"/>
  <c r="CM15" i="7"/>
  <c r="CO14" i="7"/>
  <c r="CO15" i="7"/>
  <c r="CQ14" i="7"/>
  <c r="CQ15" i="7"/>
  <c r="CS14" i="7"/>
  <c r="CS15" i="7"/>
  <c r="CU14" i="7"/>
  <c r="CU15" i="7"/>
  <c r="CW14" i="7"/>
  <c r="CW15" i="7"/>
  <c r="CY14" i="7"/>
  <c r="CY15" i="7"/>
  <c r="DA14" i="7"/>
  <c r="DA15" i="7"/>
  <c r="DC14" i="7"/>
  <c r="DC15" i="7"/>
  <c r="DE14" i="7"/>
  <c r="DE15" i="7"/>
  <c r="DG14" i="7"/>
  <c r="DG15" i="7"/>
  <c r="DI14" i="7"/>
  <c r="DI15" i="7"/>
  <c r="DK14" i="7"/>
  <c r="DK15" i="7"/>
  <c r="DM14" i="7"/>
  <c r="DM15" i="7"/>
  <c r="DO14" i="7"/>
  <c r="DO15" i="7"/>
  <c r="DQ14" i="7"/>
  <c r="DQ15" i="7"/>
  <c r="DS14" i="7"/>
  <c r="DS15" i="7"/>
  <c r="DU14" i="7"/>
  <c r="DU15" i="7"/>
  <c r="DW14" i="7"/>
  <c r="DW15" i="7"/>
  <c r="DY14" i="7"/>
  <c r="DY15" i="7"/>
  <c r="EA14" i="7"/>
  <c r="EA15" i="7"/>
  <c r="EC14" i="7"/>
  <c r="EC15" i="7"/>
  <c r="EE14" i="7"/>
  <c r="EE15" i="7"/>
  <c r="EG14" i="7"/>
  <c r="EG15" i="7"/>
  <c r="EI14" i="7"/>
  <c r="EI15" i="7"/>
  <c r="EK14" i="7"/>
  <c r="EK15" i="7"/>
  <c r="EM14" i="7"/>
  <c r="EM15" i="7"/>
  <c r="EO14" i="7"/>
  <c r="EO15" i="7"/>
  <c r="EQ14" i="7"/>
  <c r="EQ15" i="7"/>
  <c r="ES14" i="7"/>
  <c r="ES15" i="7"/>
  <c r="EU14" i="7"/>
  <c r="EU15" i="7"/>
  <c r="EW14" i="7"/>
  <c r="EW15" i="7"/>
  <c r="EY14" i="7"/>
  <c r="EY15" i="7"/>
  <c r="FA14" i="7"/>
  <c r="FA15" i="7"/>
  <c r="FC14" i="7"/>
  <c r="FC15" i="7"/>
  <c r="FE14" i="7"/>
  <c r="FE15" i="7"/>
  <c r="FG14" i="7"/>
  <c r="FG15" i="7"/>
  <c r="FI14" i="7"/>
  <c r="FI15" i="7"/>
  <c r="FK14" i="7"/>
  <c r="FK15" i="7"/>
  <c r="FM14" i="7"/>
  <c r="FM15" i="7"/>
  <c r="FO14" i="7"/>
  <c r="FO15" i="7"/>
  <c r="FQ14" i="7"/>
  <c r="FQ15" i="7"/>
  <c r="FS14" i="7"/>
  <c r="FS15" i="7"/>
  <c r="FU14" i="7"/>
  <c r="FU15" i="7"/>
  <c r="FW14" i="7"/>
  <c r="FW15" i="7"/>
  <c r="FY14" i="7"/>
  <c r="FY15" i="7"/>
  <c r="GA14" i="7"/>
  <c r="GA15" i="7"/>
  <c r="GC14" i="7"/>
  <c r="GC15" i="7"/>
  <c r="GE14" i="7"/>
  <c r="GE15" i="7"/>
  <c r="GG14" i="7"/>
  <c r="GG15" i="7"/>
  <c r="GI14" i="7"/>
  <c r="GI15" i="7"/>
  <c r="GK14" i="7"/>
  <c r="GK15" i="7"/>
  <c r="GM14" i="7"/>
  <c r="GM15" i="7"/>
  <c r="GO14" i="7"/>
  <c r="GO15" i="7"/>
  <c r="GQ14" i="7"/>
  <c r="GQ15" i="7"/>
  <c r="GS14" i="7"/>
  <c r="GS15" i="7"/>
  <c r="GU14" i="7"/>
  <c r="GU15" i="7"/>
  <c r="GW14" i="7"/>
  <c r="GW15" i="7"/>
  <c r="GY14" i="7"/>
  <c r="GY15" i="7"/>
  <c r="HA14" i="7"/>
  <c r="HA15" i="7"/>
  <c r="HC14" i="7"/>
  <c r="HC15" i="7"/>
  <c r="HE14" i="7"/>
  <c r="HE15" i="7"/>
  <c r="HG14" i="7"/>
  <c r="HG15" i="7"/>
  <c r="HI14" i="7"/>
  <c r="HI15" i="7"/>
  <c r="HK14" i="7"/>
  <c r="HK15" i="7"/>
  <c r="HM14" i="7"/>
  <c r="HM15" i="7"/>
  <c r="HO14" i="7"/>
  <c r="HO15" i="7"/>
  <c r="HQ14" i="7"/>
  <c r="HQ15" i="7"/>
  <c r="HS14" i="7"/>
  <c r="HS15" i="7"/>
  <c r="HU14" i="7"/>
  <c r="HU15" i="7"/>
  <c r="HW14" i="7"/>
  <c r="HW15" i="7"/>
  <c r="HY14" i="7"/>
  <c r="HY15" i="7"/>
  <c r="IA14" i="7"/>
  <c r="IA15" i="7"/>
  <c r="IC14" i="7"/>
  <c r="IC15" i="7"/>
  <c r="IE14" i="7"/>
  <c r="IE15" i="7"/>
  <c r="IG14" i="7"/>
  <c r="IG15" i="7"/>
  <c r="II14" i="7"/>
  <c r="II15" i="7"/>
  <c r="IK14" i="7"/>
  <c r="IK15" i="7"/>
  <c r="IM14" i="7"/>
  <c r="IM15" i="7"/>
  <c r="IO14" i="7"/>
  <c r="IO15" i="7"/>
  <c r="IQ14" i="7"/>
  <c r="IQ15" i="7"/>
  <c r="IS14" i="7"/>
  <c r="IS15" i="7"/>
  <c r="IU14" i="7"/>
  <c r="IU15" i="7"/>
  <c r="IW14" i="7"/>
  <c r="IW15" i="7"/>
  <c r="IY14" i="7"/>
  <c r="IY15" i="7"/>
  <c r="JA14" i="7"/>
  <c r="JA15" i="7"/>
  <c r="JC14" i="7"/>
  <c r="JC15" i="7"/>
  <c r="JE14" i="7"/>
  <c r="JE15" i="7"/>
  <c r="JG14" i="7"/>
  <c r="JG15" i="7"/>
  <c r="JI14" i="7"/>
  <c r="JI15" i="7"/>
  <c r="JK14" i="7"/>
  <c r="JK15" i="7"/>
  <c r="JM14" i="7"/>
  <c r="JM15" i="7"/>
  <c r="JO14" i="7"/>
  <c r="JO15" i="7"/>
  <c r="JQ14" i="7"/>
  <c r="JQ15" i="7"/>
  <c r="JS14" i="7"/>
  <c r="JS15" i="7"/>
  <c r="JU14" i="7"/>
  <c r="JU15" i="7"/>
  <c r="JW14" i="7"/>
  <c r="JW15" i="7"/>
  <c r="JY14" i="7"/>
  <c r="JY15" i="7"/>
  <c r="KA14" i="7"/>
  <c r="KA15" i="7"/>
  <c r="KC14" i="7"/>
  <c r="KC15" i="7"/>
  <c r="KE14" i="7"/>
  <c r="KE15" i="7"/>
  <c r="KG14" i="7"/>
  <c r="KG15" i="7"/>
  <c r="KI14" i="7"/>
  <c r="KI15" i="7"/>
  <c r="KK14" i="7"/>
  <c r="KK15" i="7"/>
  <c r="KM14" i="7"/>
  <c r="KM15" i="7"/>
  <c r="KO14" i="7"/>
  <c r="KO15" i="7"/>
  <c r="KQ14" i="7"/>
  <c r="KQ15" i="7"/>
  <c r="KS14" i="7"/>
  <c r="KS15" i="7"/>
  <c r="KU14" i="7"/>
  <c r="KU15" i="7"/>
  <c r="KW14" i="7"/>
  <c r="KW15" i="7"/>
  <c r="KY14" i="7"/>
  <c r="KY15" i="7"/>
  <c r="LA14" i="7"/>
  <c r="LA15" i="7"/>
  <c r="LC14" i="7"/>
  <c r="LC15" i="7"/>
  <c r="LE14" i="7"/>
  <c r="LE15" i="7"/>
  <c r="LG14" i="7"/>
  <c r="LG15" i="7"/>
  <c r="LI14" i="7"/>
  <c r="LI15" i="7"/>
  <c r="LK14" i="7"/>
  <c r="LK15" i="7"/>
  <c r="LM14" i="7"/>
  <c r="LM15" i="7"/>
  <c r="LO14" i="7"/>
  <c r="LO15" i="7"/>
  <c r="LQ14" i="7"/>
  <c r="LQ15" i="7"/>
  <c r="LS14" i="7"/>
  <c r="LS15" i="7"/>
  <c r="LU14" i="7"/>
  <c r="LU15" i="7"/>
  <c r="LW14" i="7"/>
  <c r="LW15" i="7"/>
  <c r="LY14" i="7"/>
  <c r="LY15" i="7"/>
  <c r="MA14" i="7"/>
  <c r="MA15" i="7"/>
  <c r="MC14" i="7"/>
  <c r="MC15" i="7"/>
  <c r="ME14" i="7"/>
  <c r="ME15" i="7"/>
  <c r="MG14" i="7"/>
  <c r="MG15" i="7"/>
  <c r="MI14" i="7"/>
  <c r="MI15" i="7"/>
  <c r="MK14" i="7"/>
  <c r="MK15" i="7"/>
  <c r="MM14" i="7"/>
  <c r="MM15" i="7"/>
  <c r="MO14" i="7"/>
  <c r="MO15" i="7"/>
  <c r="MQ14" i="7"/>
  <c r="MQ15" i="7"/>
  <c r="MS14" i="7"/>
  <c r="MS15" i="7"/>
  <c r="MU14" i="7"/>
  <c r="MU15" i="7"/>
  <c r="MW14" i="7"/>
  <c r="MW15" i="7"/>
  <c r="MY14" i="7"/>
  <c r="MY15" i="7"/>
  <c r="NA14" i="7"/>
  <c r="NA15" i="7"/>
  <c r="NC14" i="7"/>
  <c r="NC15" i="7"/>
  <c r="NE14" i="7"/>
  <c r="AQ13" i="7"/>
  <c r="AP15" i="7"/>
  <c r="AR14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EG13" i="7"/>
  <c r="EH13" i="7"/>
  <c r="EI13" i="7"/>
  <c r="EJ13" i="7"/>
  <c r="EK13" i="7"/>
  <c r="EL13" i="7"/>
  <c r="EM13" i="7"/>
  <c r="EN13" i="7"/>
  <c r="EO13" i="7"/>
  <c r="EP13" i="7"/>
  <c r="EQ13" i="7"/>
  <c r="ER13" i="7"/>
  <c r="ES13" i="7"/>
  <c r="ET13" i="7"/>
  <c r="EU13" i="7"/>
  <c r="EV13" i="7"/>
  <c r="EW13" i="7"/>
  <c r="EX13" i="7"/>
  <c r="EY13" i="7"/>
  <c r="EZ13" i="7"/>
  <c r="FA13" i="7"/>
  <c r="FB13" i="7"/>
  <c r="FC13" i="7"/>
  <c r="FD13" i="7"/>
  <c r="FE13" i="7"/>
  <c r="FF13" i="7"/>
  <c r="FG13" i="7"/>
  <c r="FH13" i="7"/>
  <c r="FI13" i="7"/>
  <c r="FJ13" i="7"/>
  <c r="FK13" i="7"/>
  <c r="FL13" i="7"/>
  <c r="FM13" i="7"/>
  <c r="FN13" i="7"/>
  <c r="FO13" i="7"/>
  <c r="FP13" i="7"/>
  <c r="FQ13" i="7"/>
  <c r="FR13" i="7"/>
  <c r="FS13" i="7"/>
  <c r="FT13" i="7"/>
  <c r="FU13" i="7"/>
  <c r="FV13" i="7"/>
  <c r="FW13" i="7"/>
  <c r="FX13" i="7"/>
  <c r="FY13" i="7"/>
  <c r="FZ13" i="7"/>
  <c r="GA13" i="7"/>
  <c r="GB13" i="7"/>
  <c r="GC13" i="7"/>
  <c r="GD13" i="7"/>
  <c r="GE13" i="7"/>
  <c r="GF13" i="7"/>
  <c r="GG13" i="7"/>
  <c r="GH13" i="7"/>
  <c r="GI13" i="7"/>
  <c r="GJ13" i="7"/>
  <c r="GK13" i="7"/>
  <c r="GL13" i="7"/>
  <c r="GM13" i="7"/>
  <c r="GN13" i="7"/>
  <c r="GO13" i="7"/>
  <c r="GP13" i="7"/>
  <c r="GQ13" i="7"/>
  <c r="GR13" i="7"/>
  <c r="GS13" i="7"/>
  <c r="GT13" i="7"/>
  <c r="GU13" i="7"/>
  <c r="GV13" i="7"/>
  <c r="GW13" i="7"/>
  <c r="GX13" i="7"/>
  <c r="GY13" i="7"/>
  <c r="GZ13" i="7"/>
  <c r="HA13" i="7"/>
  <c r="HB13" i="7"/>
  <c r="HC13" i="7"/>
  <c r="HD13" i="7"/>
  <c r="HE13" i="7"/>
  <c r="HF13" i="7"/>
  <c r="HG13" i="7"/>
  <c r="HH13" i="7"/>
  <c r="HI13" i="7"/>
  <c r="HJ13" i="7"/>
  <c r="HK13" i="7"/>
  <c r="HL13" i="7"/>
  <c r="HM13" i="7"/>
  <c r="HN13" i="7"/>
  <c r="HO13" i="7"/>
  <c r="HP13" i="7"/>
  <c r="HQ13" i="7"/>
  <c r="HR13" i="7"/>
  <c r="HS13" i="7"/>
  <c r="HT13" i="7"/>
  <c r="HU13" i="7"/>
  <c r="HV13" i="7"/>
  <c r="HW13" i="7"/>
  <c r="HX13" i="7"/>
  <c r="HY13" i="7"/>
  <c r="HZ13" i="7"/>
  <c r="IA13" i="7"/>
  <c r="IB13" i="7"/>
  <c r="IC13" i="7"/>
  <c r="ID13" i="7"/>
  <c r="IE13" i="7"/>
  <c r="IF13" i="7"/>
  <c r="IG13" i="7"/>
  <c r="IH13" i="7"/>
  <c r="II13" i="7"/>
  <c r="IJ13" i="7"/>
  <c r="IK13" i="7"/>
  <c r="IL13" i="7"/>
  <c r="IM13" i="7"/>
  <c r="IN13" i="7"/>
  <c r="IO13" i="7"/>
  <c r="IP13" i="7"/>
  <c r="IQ13" i="7"/>
  <c r="IR13" i="7"/>
  <c r="IS13" i="7"/>
  <c r="IT13" i="7"/>
  <c r="IU13" i="7"/>
  <c r="IV13" i="7"/>
  <c r="IW13" i="7"/>
  <c r="IX13" i="7"/>
  <c r="IY13" i="7"/>
  <c r="IZ13" i="7"/>
  <c r="JA13" i="7"/>
  <c r="JB13" i="7"/>
  <c r="JC13" i="7"/>
  <c r="JD13" i="7"/>
  <c r="JE13" i="7"/>
  <c r="JF13" i="7"/>
  <c r="JG13" i="7"/>
  <c r="JH13" i="7"/>
  <c r="JI13" i="7"/>
  <c r="JJ13" i="7"/>
  <c r="JK13" i="7"/>
  <c r="JL13" i="7"/>
  <c r="JM13" i="7"/>
  <c r="JN13" i="7"/>
  <c r="JO13" i="7"/>
  <c r="JP13" i="7"/>
  <c r="JQ13" i="7"/>
  <c r="JR13" i="7"/>
  <c r="JS13" i="7"/>
  <c r="JT13" i="7"/>
  <c r="JU13" i="7"/>
  <c r="JV13" i="7"/>
  <c r="JW13" i="7"/>
  <c r="JX13" i="7"/>
  <c r="JY13" i="7"/>
  <c r="JZ13" i="7"/>
  <c r="KA13" i="7"/>
  <c r="KB13" i="7"/>
  <c r="KC13" i="7"/>
  <c r="KD13" i="7"/>
  <c r="KE13" i="7"/>
  <c r="KF13" i="7"/>
  <c r="KG13" i="7"/>
  <c r="KH13" i="7"/>
  <c r="KI13" i="7"/>
  <c r="KJ13" i="7"/>
  <c r="KK13" i="7"/>
  <c r="KL13" i="7"/>
  <c r="KM13" i="7"/>
  <c r="KN13" i="7"/>
  <c r="KO13" i="7"/>
  <c r="KP13" i="7"/>
  <c r="KQ13" i="7"/>
  <c r="KR13" i="7"/>
  <c r="KS13" i="7"/>
  <c r="KT13" i="7"/>
  <c r="KU13" i="7"/>
  <c r="KV13" i="7"/>
  <c r="KW13" i="7"/>
  <c r="KX13" i="7"/>
  <c r="KY13" i="7"/>
  <c r="KZ13" i="7"/>
  <c r="LA13" i="7"/>
  <c r="LB13" i="7"/>
  <c r="LC13" i="7"/>
  <c r="LD13" i="7"/>
  <c r="LE13" i="7"/>
  <c r="LF13" i="7"/>
  <c r="LG13" i="7"/>
  <c r="LH13" i="7"/>
  <c r="LI13" i="7"/>
  <c r="LJ13" i="7"/>
  <c r="LK13" i="7"/>
  <c r="LL13" i="7"/>
  <c r="LM13" i="7"/>
  <c r="LN13" i="7"/>
  <c r="LO13" i="7"/>
  <c r="LP13" i="7"/>
  <c r="LQ13" i="7"/>
  <c r="LR13" i="7"/>
  <c r="LS13" i="7"/>
  <c r="LT13" i="7"/>
  <c r="LU13" i="7"/>
  <c r="LV13" i="7"/>
  <c r="LW13" i="7"/>
  <c r="LX13" i="7"/>
  <c r="LY13" i="7"/>
  <c r="LZ13" i="7"/>
  <c r="MA13" i="7"/>
  <c r="MB13" i="7"/>
  <c r="MC13" i="7"/>
  <c r="MD13" i="7"/>
  <c r="ME13" i="7"/>
  <c r="MF13" i="7"/>
  <c r="MG13" i="7"/>
  <c r="MH13" i="7"/>
  <c r="MI13" i="7"/>
  <c r="MJ13" i="7"/>
  <c r="MK13" i="7"/>
  <c r="ML13" i="7"/>
  <c r="MM13" i="7"/>
  <c r="MN13" i="7"/>
  <c r="MO13" i="7"/>
  <c r="MP13" i="7"/>
  <c r="MQ13" i="7"/>
  <c r="MR13" i="7"/>
  <c r="MS13" i="7"/>
  <c r="MT13" i="7"/>
  <c r="MU13" i="7"/>
  <c r="MV13" i="7"/>
  <c r="MW13" i="7"/>
  <c r="MX13" i="7"/>
  <c r="MY13" i="7"/>
  <c r="MZ13" i="7"/>
  <c r="NA13" i="7"/>
  <c r="NB13" i="7"/>
  <c r="NC13" i="7"/>
  <c r="ND13" i="7"/>
  <c r="NE13" i="7"/>
  <c r="NF13" i="7"/>
  <c r="NG13" i="7"/>
  <c r="NH13" i="7"/>
  <c r="NI13" i="7"/>
  <c r="NJ13" i="7"/>
  <c r="NK13" i="7"/>
  <c r="NL13" i="7"/>
  <c r="NM13" i="7"/>
  <c r="NN13" i="7"/>
  <c r="NO13" i="7"/>
  <c r="NP13" i="7"/>
  <c r="NQ13" i="7"/>
  <c r="NR13" i="7"/>
  <c r="NS13" i="7"/>
  <c r="NT13" i="7"/>
  <c r="NU13" i="7"/>
  <c r="NV13" i="7"/>
  <c r="NW13" i="7"/>
  <c r="NX13" i="7"/>
  <c r="NY13" i="7"/>
  <c r="NZ13" i="7"/>
  <c r="OA13" i="7"/>
  <c r="OB13" i="7"/>
  <c r="OC13" i="7"/>
  <c r="OD13" i="7"/>
  <c r="OE13" i="7"/>
  <c r="OF13" i="7"/>
  <c r="OG13" i="7"/>
  <c r="OH13" i="7"/>
  <c r="OI13" i="7"/>
  <c r="OJ13" i="7"/>
  <c r="OK13" i="7"/>
  <c r="OL13" i="7"/>
  <c r="OM13" i="7"/>
  <c r="ON13" i="7"/>
  <c r="OO13" i="7"/>
  <c r="OP13" i="7"/>
  <c r="OQ13" i="7"/>
  <c r="OR13" i="7"/>
  <c r="OS13" i="7"/>
  <c r="OT13" i="7"/>
  <c r="OU13" i="7"/>
  <c r="OV13" i="7"/>
  <c r="OW13" i="7"/>
  <c r="OX13" i="7"/>
  <c r="OY13" i="7"/>
  <c r="OZ13" i="7"/>
  <c r="PA13" i="7"/>
  <c r="PB13" i="7"/>
  <c r="PC13" i="7"/>
  <c r="PD13" i="7"/>
  <c r="PE13" i="7"/>
  <c r="PF13" i="7"/>
  <c r="PG13" i="7"/>
  <c r="PH13" i="7"/>
  <c r="PI13" i="7"/>
  <c r="PJ13" i="7"/>
  <c r="PK13" i="7"/>
  <c r="PL13" i="7"/>
  <c r="PM13" i="7"/>
  <c r="PN13" i="7"/>
  <c r="PO13" i="7"/>
  <c r="PP13" i="7"/>
  <c r="PQ13" i="7"/>
  <c r="PR13" i="7"/>
  <c r="PS13" i="7"/>
  <c r="PT13" i="7"/>
  <c r="PU13" i="7"/>
  <c r="PV13" i="7"/>
  <c r="PW13" i="7"/>
  <c r="PX13" i="7"/>
  <c r="PY13" i="7"/>
  <c r="PZ13" i="7"/>
  <c r="QA13" i="7"/>
  <c r="QB13" i="7"/>
  <c r="QC13" i="7"/>
  <c r="QD13" i="7"/>
  <c r="QE13" i="7"/>
  <c r="QF13" i="7"/>
  <c r="QG13" i="7"/>
  <c r="QH13" i="7"/>
  <c r="QI13" i="7"/>
  <c r="QJ13" i="7"/>
  <c r="QK13" i="7"/>
  <c r="QL13" i="7"/>
  <c r="QM13" i="7"/>
  <c r="QN13" i="7"/>
  <c r="QO13" i="7"/>
  <c r="QP13" i="7"/>
  <c r="QQ13" i="7"/>
  <c r="QR13" i="7"/>
  <c r="QS13" i="7"/>
  <c r="QT13" i="7"/>
  <c r="QU13" i="7"/>
  <c r="QV13" i="7"/>
  <c r="QW13" i="7"/>
  <c r="QX13" i="7"/>
  <c r="QY13" i="7"/>
  <c r="QZ13" i="7"/>
  <c r="RA13" i="7"/>
  <c r="RB13" i="7"/>
  <c r="RC13" i="7"/>
  <c r="RD13" i="7"/>
  <c r="RE13" i="7"/>
  <c r="RF13" i="7"/>
  <c r="RG13" i="7"/>
  <c r="RH13" i="7"/>
  <c r="RI13" i="7"/>
  <c r="RJ13" i="7"/>
  <c r="RK13" i="7"/>
  <c r="RL13" i="7"/>
  <c r="RM13" i="7"/>
  <c r="RN13" i="7"/>
  <c r="RO13" i="7"/>
  <c r="RP13" i="7"/>
  <c r="RQ13" i="7"/>
  <c r="RR13" i="7"/>
  <c r="RS13" i="7"/>
  <c r="RT13" i="7"/>
  <c r="RU13" i="7"/>
  <c r="RV13" i="7"/>
  <c r="RW13" i="7"/>
  <c r="RX13" i="7"/>
  <c r="RY13" i="7"/>
  <c r="RZ13" i="7"/>
  <c r="SA13" i="7"/>
  <c r="SB13" i="7"/>
  <c r="SC13" i="7"/>
  <c r="SD13" i="7"/>
  <c r="SE13" i="7"/>
  <c r="SF13" i="7"/>
  <c r="SG13" i="7"/>
  <c r="SH13" i="7"/>
  <c r="SI13" i="7"/>
  <c r="SJ13" i="7"/>
  <c r="SK13" i="7"/>
  <c r="SL13" i="7"/>
  <c r="SM13" i="7"/>
  <c r="SN13" i="7"/>
  <c r="SO13" i="7"/>
  <c r="SP13" i="7"/>
  <c r="SQ13" i="7"/>
  <c r="SR13" i="7"/>
  <c r="SS13" i="7"/>
  <c r="ST13" i="7"/>
  <c r="SU13" i="7"/>
  <c r="SV13" i="7"/>
  <c r="SW13" i="7"/>
  <c r="SX13" i="7"/>
  <c r="SY13" i="7"/>
  <c r="SZ13" i="7"/>
  <c r="TA13" i="7"/>
  <c r="TB13" i="7"/>
  <c r="TC13" i="7"/>
  <c r="TD13" i="7"/>
  <c r="TE13" i="7"/>
  <c r="TF13" i="7"/>
  <c r="TG13" i="7"/>
  <c r="TH13" i="7"/>
  <c r="TI13" i="7"/>
  <c r="TJ13" i="7"/>
  <c r="TK13" i="7"/>
  <c r="TL13" i="7"/>
  <c r="TM13" i="7"/>
  <c r="TN13" i="7"/>
  <c r="TO13" i="7"/>
  <c r="TP13" i="7"/>
  <c r="TQ13" i="7"/>
  <c r="TR13" i="7"/>
  <c r="TS13" i="7"/>
  <c r="TT13" i="7"/>
  <c r="TU13" i="7"/>
  <c r="TV13" i="7"/>
  <c r="TW13" i="7"/>
  <c r="TX13" i="7"/>
  <c r="TY13" i="7"/>
  <c r="TZ13" i="7"/>
  <c r="UA13" i="7"/>
  <c r="UB13" i="7"/>
  <c r="UC13" i="7"/>
  <c r="UD13" i="7"/>
  <c r="UE13" i="7"/>
  <c r="UF13" i="7"/>
  <c r="UG13" i="7"/>
  <c r="UH13" i="7"/>
  <c r="UI13" i="7"/>
  <c r="UJ13" i="7"/>
  <c r="UK13" i="7"/>
  <c r="UL13" i="7"/>
  <c r="UM13" i="7"/>
  <c r="UN13" i="7"/>
  <c r="UO13" i="7"/>
  <c r="UP13" i="7"/>
  <c r="UQ13" i="7"/>
  <c r="UR13" i="7"/>
  <c r="US13" i="7"/>
  <c r="UT13" i="7"/>
  <c r="UU13" i="7"/>
  <c r="UV13" i="7"/>
  <c r="UW13" i="7"/>
  <c r="UX13" i="7"/>
  <c r="UY13" i="7"/>
  <c r="UZ13" i="7"/>
  <c r="VA13" i="7"/>
  <c r="VB13" i="7"/>
  <c r="VC13" i="7"/>
  <c r="VD13" i="7"/>
  <c r="VE13" i="7"/>
  <c r="VF13" i="7"/>
  <c r="VG13" i="7"/>
  <c r="VH13" i="7"/>
  <c r="VI13" i="7"/>
  <c r="VJ13" i="7"/>
  <c r="VK13" i="7"/>
  <c r="VL13" i="7"/>
  <c r="VM13" i="7"/>
  <c r="VN13" i="7"/>
  <c r="VO13" i="7"/>
  <c r="VP13" i="7"/>
  <c r="VQ13" i="7"/>
  <c r="VR13" i="7"/>
  <c r="VS13" i="7"/>
  <c r="VT13" i="7"/>
  <c r="VU13" i="7"/>
  <c r="VV13" i="7"/>
  <c r="VW13" i="7"/>
  <c r="VX13" i="7"/>
  <c r="VY13" i="7"/>
  <c r="VZ13" i="7"/>
  <c r="WA13" i="7"/>
  <c r="WB13" i="7"/>
  <c r="WC13" i="7"/>
  <c r="WD13" i="7"/>
  <c r="WE13" i="7"/>
  <c r="WF13" i="7"/>
  <c r="WG13" i="7"/>
  <c r="WH13" i="7"/>
  <c r="WI13" i="7"/>
  <c r="WJ13" i="7"/>
  <c r="WK13" i="7"/>
  <c r="WL13" i="7"/>
  <c r="WM13" i="7"/>
  <c r="WN13" i="7"/>
  <c r="WO13" i="7"/>
  <c r="WP13" i="7"/>
  <c r="WQ13" i="7"/>
  <c r="WR13" i="7"/>
  <c r="WS13" i="7"/>
  <c r="WT13" i="7"/>
  <c r="WU13" i="7"/>
  <c r="WV13" i="7"/>
  <c r="WW13" i="7"/>
  <c r="WX13" i="7"/>
  <c r="WY13" i="7"/>
  <c r="WZ13" i="7"/>
  <c r="XA13" i="7"/>
  <c r="XB13" i="7"/>
  <c r="XC13" i="7"/>
  <c r="XD13" i="7"/>
  <c r="XE13" i="7"/>
  <c r="XF13" i="7"/>
  <c r="XG13" i="7"/>
  <c r="XH13" i="7"/>
  <c r="XI13" i="7"/>
  <c r="XJ13" i="7"/>
  <c r="XK13" i="7"/>
  <c r="XL13" i="7"/>
  <c r="XM13" i="7"/>
  <c r="XN13" i="7"/>
  <c r="XO13" i="7"/>
  <c r="XP13" i="7"/>
  <c r="XQ13" i="7"/>
  <c r="XR13" i="7"/>
  <c r="XS13" i="7"/>
  <c r="XT13" i="7"/>
  <c r="XU13" i="7"/>
  <c r="XV13" i="7"/>
  <c r="XW13" i="7"/>
  <c r="XX13" i="7"/>
  <c r="XY13" i="7"/>
  <c r="XZ13" i="7"/>
  <c r="YA13" i="7"/>
  <c r="YB13" i="7"/>
  <c r="YC13" i="7"/>
  <c r="YD13" i="7"/>
  <c r="YE13" i="7"/>
  <c r="YF13" i="7"/>
  <c r="YG13" i="7"/>
  <c r="YH13" i="7"/>
  <c r="YI13" i="7"/>
  <c r="YJ13" i="7"/>
  <c r="YK13" i="7"/>
  <c r="YL13" i="7"/>
  <c r="YM13" i="7"/>
  <c r="YN13" i="7"/>
  <c r="YO13" i="7"/>
  <c r="YP13" i="7"/>
  <c r="YQ13" i="7"/>
  <c r="YR13" i="7"/>
  <c r="YS13" i="7"/>
  <c r="YT13" i="7"/>
  <c r="YU13" i="7"/>
  <c r="YV13" i="7"/>
  <c r="YW13" i="7"/>
  <c r="YX13" i="7"/>
  <c r="YY13" i="7"/>
  <c r="YZ13" i="7"/>
  <c r="ZA13" i="7"/>
  <c r="ZB13" i="7"/>
  <c r="ZC13" i="7"/>
  <c r="ZD13" i="7"/>
  <c r="ZE13" i="7"/>
  <c r="ZF13" i="7"/>
  <c r="ZG13" i="7"/>
  <c r="ZH13" i="7"/>
  <c r="ZI13" i="7"/>
  <c r="ZJ13" i="7"/>
  <c r="ZK13" i="7"/>
  <c r="ZL13" i="7"/>
  <c r="ZM13" i="7"/>
  <c r="ZN13" i="7"/>
  <c r="ZO13" i="7"/>
  <c r="ZP13" i="7"/>
  <c r="ZQ13" i="7"/>
  <c r="ZR13" i="7"/>
  <c r="ZS13" i="7"/>
  <c r="ZT13" i="7"/>
  <c r="ZU13" i="7"/>
  <c r="ZV13" i="7"/>
  <c r="ZW13" i="7"/>
  <c r="ZX13" i="7"/>
  <c r="ZY13" i="7"/>
  <c r="ZZ13" i="7"/>
  <c r="AAA13" i="7"/>
  <c r="AAB13" i="7"/>
  <c r="AAC13" i="7"/>
  <c r="AAD13" i="7"/>
  <c r="AAE13" i="7"/>
  <c r="AAF13" i="7"/>
  <c r="AAG13" i="7"/>
  <c r="AAH13" i="7"/>
  <c r="AAI13" i="7"/>
  <c r="AAJ13" i="7"/>
  <c r="AAK13" i="7"/>
  <c r="AAL13" i="7"/>
  <c r="AAM13" i="7"/>
  <c r="AAN13" i="7"/>
  <c r="AAO13" i="7"/>
  <c r="AAP13" i="7"/>
  <c r="AAQ13" i="7"/>
  <c r="AAR13" i="7"/>
  <c r="AAS13" i="7"/>
  <c r="AAT13" i="7"/>
  <c r="AAU13" i="7"/>
  <c r="AAV13" i="7"/>
  <c r="AAW13" i="7"/>
  <c r="AAX13" i="7"/>
  <c r="AAY13" i="7"/>
  <c r="AAZ13" i="7"/>
  <c r="ABA13" i="7"/>
  <c r="ABB13" i="7"/>
  <c r="ABC13" i="7"/>
  <c r="ABD13" i="7"/>
  <c r="ABE13" i="7"/>
  <c r="ABF13" i="7"/>
  <c r="ABG13" i="7"/>
  <c r="ABH13" i="7"/>
  <c r="ABI13" i="7"/>
  <c r="ABJ13" i="7"/>
  <c r="ABK13" i="7"/>
  <c r="ABL13" i="7"/>
  <c r="ABM13" i="7"/>
  <c r="ABN13" i="7"/>
  <c r="ABO13" i="7"/>
  <c r="ABP13" i="7"/>
  <c r="ABQ13" i="7"/>
  <c r="ABR13" i="7"/>
  <c r="ABS13" i="7"/>
  <c r="ABT13" i="7"/>
  <c r="ABU13" i="7"/>
  <c r="ABV13" i="7"/>
  <c r="ABW13" i="7"/>
  <c r="ABX13" i="7"/>
  <c r="ABY13" i="7"/>
  <c r="ABZ13" i="7"/>
  <c r="ACA13" i="7"/>
  <c r="ACB13" i="7"/>
  <c r="ACC13" i="7"/>
  <c r="ACD13" i="7"/>
  <c r="ACE13" i="7"/>
  <c r="ACF13" i="7"/>
  <c r="ACG13" i="7"/>
  <c r="ACH13" i="7"/>
  <c r="ACI13" i="7"/>
  <c r="ACJ13" i="7"/>
  <c r="ACK13" i="7"/>
  <c r="ACL13" i="7"/>
  <c r="ACM13" i="7"/>
  <c r="ACN13" i="7"/>
  <c r="ACO13" i="7"/>
  <c r="ACP13" i="7"/>
  <c r="ACQ13" i="7"/>
  <c r="ACR13" i="7"/>
  <c r="ACS13" i="7"/>
  <c r="ACT13" i="7"/>
  <c r="ACU13" i="7"/>
  <c r="ACV13" i="7"/>
  <c r="ACW13" i="7"/>
  <c r="ACX13" i="7"/>
  <c r="ACY13" i="7"/>
  <c r="ACZ13" i="7"/>
  <c r="ADA13" i="7"/>
  <c r="ADB13" i="7"/>
  <c r="ADC13" i="7"/>
  <c r="ADD13" i="7"/>
  <c r="ADE13" i="7"/>
  <c r="ADF13" i="7"/>
  <c r="ADG13" i="7"/>
  <c r="ADH13" i="7"/>
  <c r="ADI13" i="7"/>
  <c r="ADJ13" i="7"/>
  <c r="ADK13" i="7"/>
  <c r="ADL13" i="7"/>
  <c r="ADM13" i="7"/>
  <c r="ADN13" i="7"/>
  <c r="ADO13" i="7"/>
  <c r="ADP13" i="7"/>
  <c r="ADQ13" i="7"/>
  <c r="ADR13" i="7"/>
  <c r="ADS13" i="7"/>
  <c r="ADT13" i="7"/>
  <c r="ADU13" i="7"/>
  <c r="ADV13" i="7"/>
  <c r="ADW13" i="7"/>
  <c r="ADX13" i="7"/>
  <c r="ADY13" i="7"/>
  <c r="ADZ13" i="7"/>
  <c r="AEA13" i="7"/>
  <c r="AEB13" i="7"/>
  <c r="AEC13" i="7"/>
  <c r="AED13" i="7"/>
  <c r="AEE13" i="7"/>
  <c r="AEF13" i="7"/>
  <c r="AEG13" i="7"/>
  <c r="AEH13" i="7"/>
  <c r="AEI13" i="7"/>
  <c r="AEJ13" i="7"/>
  <c r="AEK13" i="7"/>
  <c r="AEL13" i="7"/>
  <c r="AEM13" i="7"/>
  <c r="AEN13" i="7"/>
  <c r="AEO13" i="7"/>
  <c r="AEP13" i="7"/>
  <c r="AEQ13" i="7"/>
  <c r="AER13" i="7"/>
  <c r="AES13" i="7"/>
  <c r="AET13" i="7"/>
  <c r="AEU13" i="7"/>
  <c r="AEV13" i="7"/>
  <c r="AEW13" i="7"/>
  <c r="AEX13" i="7"/>
  <c r="AEY13" i="7"/>
  <c r="AEZ13" i="7"/>
  <c r="AFA13" i="7"/>
  <c r="AFB13" i="7"/>
  <c r="AFC13" i="7"/>
  <c r="AFD13" i="7"/>
  <c r="AFE13" i="7"/>
  <c r="AFF13" i="7"/>
  <c r="AFG13" i="7"/>
  <c r="AFH13" i="7"/>
  <c r="AFI13" i="7"/>
  <c r="AFJ13" i="7"/>
  <c r="AFK13" i="7"/>
  <c r="AFL13" i="7"/>
  <c r="AFM13" i="7"/>
  <c r="AFN13" i="7"/>
  <c r="AFO13" i="7"/>
  <c r="AFP13" i="7"/>
  <c r="AFQ13" i="7"/>
  <c r="AFR13" i="7"/>
  <c r="AFS13" i="7"/>
  <c r="AFT13" i="7"/>
  <c r="AFU13" i="7"/>
  <c r="AFV13" i="7"/>
  <c r="AFW13" i="7"/>
  <c r="AFX13" i="7"/>
  <c r="AFY13" i="7"/>
  <c r="AFZ13" i="7"/>
  <c r="AGA13" i="7"/>
  <c r="AGB13" i="7"/>
  <c r="AGC13" i="7"/>
  <c r="AGD13" i="7"/>
  <c r="AGE13" i="7"/>
  <c r="AGF13" i="7"/>
  <c r="AGG13" i="7"/>
  <c r="AGH13" i="7"/>
  <c r="AGI13" i="7"/>
  <c r="AGJ13" i="7"/>
  <c r="AGK13" i="7"/>
  <c r="AGL13" i="7"/>
  <c r="AGM13" i="7"/>
  <c r="AGN13" i="7"/>
  <c r="AGO13" i="7"/>
  <c r="AGP13" i="7"/>
  <c r="AGQ13" i="7"/>
  <c r="AGR13" i="7"/>
  <c r="AGS13" i="7"/>
  <c r="AGT13" i="7"/>
  <c r="AGU13" i="7"/>
  <c r="AGV13" i="7"/>
  <c r="AGW13" i="7"/>
  <c r="AGX13" i="7"/>
  <c r="AGY13" i="7"/>
  <c r="AGZ13" i="7"/>
  <c r="AHA13" i="7"/>
  <c r="AHB13" i="7"/>
  <c r="AHC13" i="7"/>
  <c r="AHD13" i="7"/>
  <c r="AHE13" i="7"/>
  <c r="AHF13" i="7"/>
  <c r="AHG13" i="7"/>
  <c r="AHH13" i="7"/>
  <c r="AHI13" i="7"/>
  <c r="AHJ13" i="7"/>
  <c r="AHK13" i="7"/>
  <c r="AHL13" i="7"/>
  <c r="AHM13" i="7"/>
  <c r="AHN13" i="7"/>
  <c r="AHO13" i="7"/>
  <c r="AHP13" i="7"/>
  <c r="AHQ13" i="7"/>
  <c r="AHR13" i="7"/>
  <c r="AHS13" i="7"/>
  <c r="AHT13" i="7"/>
  <c r="AHU13" i="7"/>
  <c r="AHV13" i="7"/>
  <c r="AHW13" i="7"/>
  <c r="AHX13" i="7"/>
  <c r="AHY13" i="7"/>
  <c r="AHZ13" i="7"/>
  <c r="AIA13" i="7"/>
  <c r="AIB13" i="7"/>
  <c r="AIC13" i="7"/>
  <c r="AID13" i="7"/>
  <c r="AIE13" i="7"/>
  <c r="AIF13" i="7"/>
  <c r="AIG13" i="7"/>
  <c r="AIH13" i="7"/>
  <c r="AII13" i="7"/>
  <c r="AIJ13" i="7"/>
  <c r="AIK13" i="7"/>
  <c r="AIL13" i="7"/>
  <c r="AIM13" i="7"/>
  <c r="AIN13" i="7"/>
  <c r="AIO13" i="7"/>
  <c r="AIP13" i="7"/>
  <c r="AIQ13" i="7"/>
  <c r="AIR13" i="7"/>
  <c r="AIS13" i="7"/>
  <c r="AIT13" i="7"/>
  <c r="AIU13" i="7"/>
  <c r="AIV13" i="7"/>
  <c r="AIW13" i="7"/>
  <c r="AIX13" i="7"/>
  <c r="AIY13" i="7"/>
  <c r="AIZ13" i="7"/>
  <c r="AJA13" i="7"/>
  <c r="AJB13" i="7"/>
  <c r="AJC13" i="7"/>
  <c r="AJD13" i="7"/>
  <c r="AJE13" i="7"/>
  <c r="AJF13" i="7"/>
  <c r="AJG13" i="7"/>
  <c r="AJH13" i="7"/>
  <c r="AJI13" i="7"/>
  <c r="AJJ13" i="7"/>
  <c r="AJK13" i="7"/>
  <c r="AJL13" i="7"/>
  <c r="AJM13" i="7"/>
  <c r="AJN13" i="7"/>
  <c r="AJO13" i="7"/>
  <c r="AJP13" i="7"/>
  <c r="AJQ13" i="7"/>
  <c r="AJR13" i="7"/>
  <c r="AJS13" i="7"/>
  <c r="AJT13" i="7"/>
  <c r="AJU13" i="7"/>
  <c r="AJV13" i="7"/>
  <c r="AJW13" i="7"/>
  <c r="AJX13" i="7"/>
  <c r="AJY13" i="7"/>
  <c r="AJZ13" i="7"/>
  <c r="AKA13" i="7"/>
  <c r="AKB13" i="7"/>
  <c r="AKC13" i="7"/>
  <c r="AKD13" i="7"/>
  <c r="AKE13" i="7"/>
  <c r="AKF13" i="7"/>
  <c r="AKG13" i="7"/>
  <c r="AKH13" i="7"/>
  <c r="AKI13" i="7"/>
  <c r="AKJ13" i="7"/>
  <c r="AKK13" i="7"/>
  <c r="AKL13" i="7"/>
  <c r="AKM13" i="7"/>
  <c r="AKN13" i="7"/>
  <c r="AKO13" i="7"/>
  <c r="AKP13" i="7"/>
  <c r="AKQ13" i="7"/>
  <c r="AKR13" i="7"/>
  <c r="AKS13" i="7"/>
  <c r="AKT13" i="7"/>
  <c r="AKU13" i="7"/>
  <c r="AKV13" i="7"/>
  <c r="AKW13" i="7"/>
  <c r="AKX13" i="7"/>
  <c r="AKY13" i="7"/>
  <c r="AKZ13" i="7"/>
  <c r="ALA13" i="7"/>
  <c r="ALB13" i="7"/>
  <c r="ALC13" i="7"/>
  <c r="ALD13" i="7"/>
  <c r="ALE13" i="7"/>
  <c r="ALF13" i="7"/>
  <c r="ALG13" i="7"/>
  <c r="ALH13" i="7"/>
  <c r="ALI13" i="7"/>
  <c r="ALJ13" i="7"/>
  <c r="ALK13" i="7"/>
  <c r="ALL13" i="7"/>
  <c r="ALM13" i="7"/>
  <c r="ALN13" i="7"/>
  <c r="ALO13" i="7"/>
  <c r="ALP13" i="7"/>
  <c r="ALQ13" i="7"/>
  <c r="ALR13" i="7"/>
  <c r="ALS13" i="7"/>
  <c r="ALT13" i="7"/>
  <c r="ALU13" i="7"/>
  <c r="ALV13" i="7"/>
  <c r="ALW13" i="7"/>
  <c r="ALX13" i="7"/>
  <c r="ALY13" i="7"/>
  <c r="ALZ13" i="7"/>
  <c r="AMA13" i="7"/>
  <c r="AMB13" i="7"/>
  <c r="AMC13" i="7"/>
  <c r="AMD13" i="7"/>
  <c r="AME13" i="7"/>
  <c r="AMF13" i="7"/>
  <c r="AMG13" i="7"/>
  <c r="AMH13" i="7"/>
  <c r="AMI13" i="7"/>
  <c r="AMJ13" i="7"/>
  <c r="AMK13" i="7"/>
  <c r="AML13" i="7"/>
  <c r="AMM13" i="7"/>
  <c r="AMN13" i="7"/>
  <c r="AMO13" i="7"/>
  <c r="AMP13" i="7"/>
  <c r="AMQ13" i="7"/>
  <c r="AMR13" i="7"/>
  <c r="AMS13" i="7"/>
  <c r="AMT13" i="7"/>
  <c r="AMU13" i="7"/>
  <c r="AMV13" i="7"/>
  <c r="AMW13" i="7"/>
  <c r="AMX13" i="7"/>
  <c r="AMY13" i="7"/>
  <c r="AMZ13" i="7"/>
  <c r="ANA13" i="7"/>
  <c r="ANB13" i="7"/>
  <c r="ANC13" i="7"/>
  <c r="AND13" i="7"/>
  <c r="ANE13" i="7"/>
  <c r="ANF13" i="7"/>
  <c r="ANG13" i="7"/>
  <c r="ANH13" i="7"/>
  <c r="ANI13" i="7"/>
  <c r="ANJ13" i="7"/>
  <c r="ANK13" i="7"/>
  <c r="ANL13" i="7"/>
  <c r="ANM13" i="7"/>
  <c r="ANN13" i="7"/>
  <c r="ANO13" i="7"/>
  <c r="ANP13" i="7"/>
  <c r="ANQ13" i="7"/>
  <c r="ANR13" i="7"/>
  <c r="ANS13" i="7"/>
  <c r="ANT13" i="7"/>
  <c r="ANU13" i="7"/>
  <c r="ANV13" i="7"/>
  <c r="ANW13" i="7"/>
  <c r="ANX13" i="7"/>
  <c r="ANY13" i="7"/>
  <c r="ANZ13" i="7"/>
  <c r="AOA13" i="7"/>
  <c r="AOB13" i="7"/>
  <c r="AOC13" i="7"/>
  <c r="AOD13" i="7"/>
  <c r="AOE13" i="7"/>
  <c r="AOF13" i="7"/>
  <c r="AOG13" i="7"/>
  <c r="AOH13" i="7"/>
  <c r="AOI13" i="7"/>
  <c r="AOJ13" i="7"/>
  <c r="AOK13" i="7"/>
  <c r="AOL13" i="7"/>
  <c r="AOM13" i="7"/>
  <c r="AON13" i="7"/>
  <c r="AOO13" i="7"/>
  <c r="AOP13" i="7"/>
  <c r="AOQ13" i="7"/>
  <c r="AOR13" i="7"/>
  <c r="AOS13" i="7"/>
  <c r="AOT13" i="7"/>
  <c r="AOU13" i="7"/>
  <c r="AOV13" i="7"/>
  <c r="AOW13" i="7"/>
  <c r="AOX13" i="7"/>
  <c r="AOY13" i="7"/>
  <c r="AOZ13" i="7"/>
  <c r="APA13" i="7"/>
  <c r="APB13" i="7"/>
  <c r="APC13" i="7"/>
  <c r="APD13" i="7"/>
  <c r="APE13" i="7"/>
  <c r="APF13" i="7"/>
  <c r="APG13" i="7"/>
  <c r="APH13" i="7"/>
  <c r="API13" i="7"/>
  <c r="APJ13" i="7"/>
  <c r="APK13" i="7"/>
  <c r="APL13" i="7"/>
  <c r="APM13" i="7"/>
  <c r="APN13" i="7"/>
  <c r="APO13" i="7"/>
  <c r="APP13" i="7"/>
  <c r="APQ13" i="7"/>
  <c r="APR13" i="7"/>
  <c r="APS13" i="7"/>
  <c r="APT13" i="7"/>
  <c r="APU13" i="7"/>
  <c r="APV13" i="7"/>
  <c r="APW13" i="7"/>
  <c r="APX13" i="7"/>
  <c r="APY13" i="7"/>
  <c r="APZ13" i="7"/>
  <c r="AQA13" i="7"/>
  <c r="AQB13" i="7"/>
  <c r="AQC13" i="7"/>
  <c r="AQD13" i="7"/>
  <c r="AQE13" i="7"/>
  <c r="AQF13" i="7"/>
  <c r="AQG13" i="7"/>
  <c r="AQH13" i="7"/>
  <c r="AQI13" i="7"/>
  <c r="AQJ13" i="7"/>
  <c r="AQK13" i="7"/>
  <c r="AQL13" i="7"/>
  <c r="AQM13" i="7"/>
  <c r="AQN13" i="7"/>
  <c r="AQO13" i="7"/>
  <c r="AQP13" i="7"/>
  <c r="AQQ13" i="7"/>
  <c r="AQR13" i="7"/>
  <c r="AQS13" i="7"/>
  <c r="AQT13" i="7"/>
  <c r="AQU13" i="7"/>
  <c r="AQV13" i="7"/>
  <c r="AQW13" i="7"/>
  <c r="AQX13" i="7"/>
  <c r="AQY13" i="7"/>
  <c r="AQZ13" i="7"/>
  <c r="ARA13" i="7"/>
  <c r="ARB13" i="7"/>
  <c r="ARC13" i="7"/>
  <c r="ARD13" i="7"/>
  <c r="ARE13" i="7"/>
  <c r="ARF13" i="7"/>
  <c r="ARG13" i="7"/>
  <c r="ARH13" i="7"/>
  <c r="ARI13" i="7"/>
  <c r="ARJ13" i="7"/>
  <c r="ARK13" i="7"/>
  <c r="ARL13" i="7"/>
  <c r="ARM13" i="7"/>
  <c r="ARN13" i="7"/>
  <c r="ARO13" i="7"/>
  <c r="ARP13" i="7"/>
  <c r="ARQ13" i="7"/>
  <c r="ARR13" i="7"/>
  <c r="ARS13" i="7"/>
  <c r="ART13" i="7"/>
  <c r="ARU13" i="7"/>
  <c r="ARV13" i="7"/>
  <c r="ARW13" i="7"/>
  <c r="ARX13" i="7"/>
  <c r="ARY13" i="7"/>
  <c r="ARZ13" i="7"/>
  <c r="ASA13" i="7"/>
  <c r="ASB13" i="7"/>
  <c r="ASC13" i="7"/>
  <c r="ASD13" i="7"/>
  <c r="ASE13" i="7"/>
  <c r="ASF13" i="7"/>
  <c r="ASG13" i="7"/>
  <c r="ASH13" i="7"/>
  <c r="ASI13" i="7"/>
  <c r="ASJ13" i="7"/>
  <c r="ASK13" i="7"/>
  <c r="ASL13" i="7"/>
  <c r="ASM13" i="7"/>
  <c r="ASN13" i="7"/>
  <c r="ASO13" i="7"/>
  <c r="ASP13" i="7"/>
  <c r="ASQ13" i="7"/>
  <c r="ASR13" i="7"/>
  <c r="ASS13" i="7"/>
  <c r="AST13" i="7"/>
  <c r="ASU13" i="7"/>
  <c r="ASV13" i="7"/>
  <c r="ASW13" i="7"/>
  <c r="ASX13" i="7"/>
  <c r="ASY13" i="7"/>
  <c r="ASZ13" i="7"/>
  <c r="ATA13" i="7"/>
  <c r="ATB13" i="7"/>
  <c r="ATC13" i="7"/>
  <c r="ATD13" i="7"/>
  <c r="ATE13" i="7"/>
  <c r="ATF13" i="7"/>
  <c r="ATG13" i="7"/>
  <c r="ATH13" i="7"/>
  <c r="ATI13" i="7"/>
  <c r="ATJ13" i="7"/>
  <c r="ATK13" i="7"/>
  <c r="ATL13" i="7"/>
  <c r="ATM13" i="7"/>
  <c r="ATN13" i="7"/>
  <c r="ATO13" i="7"/>
  <c r="ATP13" i="7"/>
  <c r="ATQ13" i="7"/>
  <c r="ATR13" i="7"/>
  <c r="ATS13" i="7"/>
  <c r="ATT13" i="7"/>
  <c r="ATU13" i="7"/>
  <c r="ATV13" i="7"/>
  <c r="ATW13" i="7"/>
  <c r="ATX13" i="7"/>
  <c r="ATY13" i="7"/>
  <c r="ATZ13" i="7"/>
  <c r="AUA13" i="7"/>
  <c r="AUB13" i="7"/>
  <c r="AUC13" i="7"/>
  <c r="AUD13" i="7"/>
  <c r="AUE13" i="7"/>
  <c r="AUF13" i="7"/>
  <c r="AUG13" i="7"/>
  <c r="AUH13" i="7"/>
  <c r="AUI13" i="7"/>
  <c r="AUJ13" i="7"/>
  <c r="AUK13" i="7"/>
  <c r="AUL13" i="7"/>
  <c r="AUM13" i="7"/>
  <c r="AUN13" i="7"/>
  <c r="AUO13" i="7"/>
  <c r="AUP13" i="7"/>
  <c r="AUQ13" i="7"/>
  <c r="AUR13" i="7"/>
  <c r="AUS13" i="7"/>
  <c r="C101" i="7"/>
  <c r="D101" i="7"/>
  <c r="AP77" i="7"/>
  <c r="AP78" i="7"/>
  <c r="AP79" i="7"/>
  <c r="AP80" i="7"/>
  <c r="AP81" i="7"/>
  <c r="AP82" i="7"/>
  <c r="AP83" i="7"/>
  <c r="AP84" i="7"/>
  <c r="AP85" i="7"/>
  <c r="AP76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55" i="7"/>
  <c r="D40" i="1"/>
  <c r="E40" i="1"/>
  <c r="F40" i="1"/>
  <c r="G40" i="1"/>
  <c r="H40" i="1"/>
  <c r="I40" i="1"/>
  <c r="J40" i="1"/>
  <c r="K40" i="1"/>
  <c r="D37" i="1"/>
  <c r="E37" i="1"/>
  <c r="F37" i="1"/>
  <c r="G37" i="1"/>
  <c r="H37" i="1"/>
  <c r="I37" i="1"/>
  <c r="J37" i="1"/>
  <c r="K37" i="1"/>
  <c r="G89" i="14"/>
  <c r="H89" i="14"/>
  <c r="I89" i="14"/>
  <c r="J89" i="14"/>
  <c r="K89" i="14"/>
  <c r="L89" i="14"/>
  <c r="M89" i="14"/>
  <c r="N89" i="14"/>
  <c r="O89" i="14"/>
  <c r="P89" i="14"/>
  <c r="Q89" i="14"/>
  <c r="F89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B2" i="13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B33" i="1"/>
  <c r="D31" i="1"/>
  <c r="C35" i="1"/>
  <c r="C33" i="1"/>
  <c r="E31" i="1"/>
  <c r="D35" i="1"/>
  <c r="D33" i="1"/>
  <c r="F31" i="1"/>
  <c r="E35" i="1"/>
  <c r="E33" i="1"/>
  <c r="G31" i="1"/>
  <c r="F35" i="1"/>
  <c r="F33" i="1"/>
  <c r="H31" i="1"/>
  <c r="G35" i="1"/>
  <c r="G33" i="1"/>
  <c r="I31" i="1"/>
  <c r="H35" i="1"/>
  <c r="H33" i="1"/>
  <c r="J31" i="1"/>
  <c r="I35" i="1"/>
  <c r="I33" i="1"/>
  <c r="K31" i="1"/>
  <c r="J35" i="1"/>
  <c r="J33" i="1"/>
  <c r="K35" i="1"/>
  <c r="K33" i="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2" i="13"/>
  <c r="AB15" i="13"/>
  <c r="D2" i="13"/>
  <c r="AC15" i="13"/>
  <c r="E2" i="13"/>
  <c r="AD15" i="13"/>
  <c r="F2" i="13"/>
  <c r="K14" i="14"/>
  <c r="H2" i="13"/>
  <c r="AG15" i="13"/>
  <c r="I2" i="13"/>
  <c r="J2" i="13"/>
  <c r="K2" i="13"/>
  <c r="U14" i="14"/>
  <c r="L2" i="13"/>
  <c r="AK15" i="13"/>
  <c r="P18" i="7"/>
  <c r="M2" i="13"/>
  <c r="G2" i="13"/>
  <c r="AF15" i="13"/>
  <c r="D16" i="10"/>
  <c r="D15" i="10"/>
  <c r="C20" i="10"/>
  <c r="C22" i="10"/>
  <c r="C23" i="10"/>
  <c r="D71" i="10"/>
  <c r="AD48" i="10"/>
  <c r="C54" i="10"/>
  <c r="D70" i="10"/>
  <c r="E15" i="10"/>
  <c r="F15" i="10"/>
  <c r="G15" i="10"/>
  <c r="H15" i="10"/>
  <c r="I15" i="10"/>
  <c r="J15" i="10"/>
  <c r="K15" i="10"/>
  <c r="L15" i="10"/>
  <c r="M15" i="10"/>
  <c r="N15" i="10"/>
  <c r="O15" i="10"/>
  <c r="E16" i="10"/>
  <c r="F16" i="10"/>
  <c r="G16" i="10"/>
  <c r="H16" i="10"/>
  <c r="I16" i="10"/>
  <c r="J16" i="10"/>
  <c r="K16" i="10"/>
  <c r="L16" i="10"/>
  <c r="M16" i="10"/>
  <c r="N16" i="10"/>
  <c r="O16" i="10"/>
  <c r="C94" i="14"/>
  <c r="C95" i="14"/>
  <c r="C98" i="14"/>
  <c r="C99" i="14"/>
  <c r="C101" i="14"/>
  <c r="C100" i="14"/>
  <c r="C97" i="14"/>
  <c r="C96" i="14"/>
  <c r="AO49" i="14"/>
  <c r="AN49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Q87" i="14"/>
  <c r="G87" i="14"/>
  <c r="H87" i="14"/>
  <c r="I87" i="14"/>
  <c r="J87" i="14"/>
  <c r="K87" i="14"/>
  <c r="L87" i="14"/>
  <c r="M87" i="14"/>
  <c r="N87" i="14"/>
  <c r="O87" i="14"/>
  <c r="P87" i="14"/>
  <c r="F87" i="14"/>
  <c r="W14" i="14"/>
  <c r="Q14" i="14"/>
  <c r="O14" i="14"/>
  <c r="M14" i="14"/>
  <c r="I14" i="14"/>
  <c r="E14" i="14"/>
  <c r="C14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Y14" i="13"/>
  <c r="W14" i="13"/>
  <c r="U14" i="13"/>
  <c r="Q14" i="13"/>
  <c r="O14" i="13"/>
  <c r="M14" i="13"/>
  <c r="I14" i="13"/>
  <c r="E14" i="13"/>
  <c r="C14" i="13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F75" i="7"/>
  <c r="AS74" i="7"/>
  <c r="AU73" i="7"/>
  <c r="AV73" i="7"/>
  <c r="AU74" i="7"/>
  <c r="AW73" i="7"/>
  <c r="AY74" i="7"/>
  <c r="BB73" i="7"/>
  <c r="BC74" i="7"/>
  <c r="BE73" i="7"/>
  <c r="BE74" i="7"/>
  <c r="BG73" i="7"/>
  <c r="BG74" i="7"/>
  <c r="BJ73" i="7"/>
  <c r="BK74" i="7"/>
  <c r="BM73" i="7"/>
  <c r="BM74" i="7"/>
  <c r="BO73" i="7"/>
  <c r="BO74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CQ73" i="7"/>
  <c r="CR73" i="7"/>
  <c r="CS73" i="7"/>
  <c r="CT73" i="7"/>
  <c r="CU73" i="7"/>
  <c r="CV73" i="7"/>
  <c r="CW73" i="7"/>
  <c r="CX73" i="7"/>
  <c r="CY73" i="7"/>
  <c r="CZ73" i="7"/>
  <c r="DA73" i="7"/>
  <c r="DB73" i="7"/>
  <c r="DC73" i="7"/>
  <c r="DD73" i="7"/>
  <c r="DE73" i="7"/>
  <c r="DF73" i="7"/>
  <c r="DG73" i="7"/>
  <c r="DH73" i="7"/>
  <c r="DI73" i="7"/>
  <c r="DJ73" i="7"/>
  <c r="DK73" i="7"/>
  <c r="DL73" i="7"/>
  <c r="DM73" i="7"/>
  <c r="DN73" i="7"/>
  <c r="DO73" i="7"/>
  <c r="DP73" i="7"/>
  <c r="DQ73" i="7"/>
  <c r="DR73" i="7"/>
  <c r="DS73" i="7"/>
  <c r="DT73" i="7"/>
  <c r="DU73" i="7"/>
  <c r="DV73" i="7"/>
  <c r="DW73" i="7"/>
  <c r="DX73" i="7"/>
  <c r="DY73" i="7"/>
  <c r="DZ73" i="7"/>
  <c r="EA73" i="7"/>
  <c r="EB73" i="7"/>
  <c r="EC73" i="7"/>
  <c r="ED73" i="7"/>
  <c r="EE73" i="7"/>
  <c r="EF73" i="7"/>
  <c r="EG73" i="7"/>
  <c r="EH73" i="7"/>
  <c r="EI73" i="7"/>
  <c r="EJ73" i="7"/>
  <c r="EK73" i="7"/>
  <c r="EL73" i="7"/>
  <c r="EM73" i="7"/>
  <c r="EN73" i="7"/>
  <c r="EO73" i="7"/>
  <c r="EP73" i="7"/>
  <c r="EQ73" i="7"/>
  <c r="ER73" i="7"/>
  <c r="ES73" i="7"/>
  <c r="ET73" i="7"/>
  <c r="EU73" i="7"/>
  <c r="EV73" i="7"/>
  <c r="EW73" i="7"/>
  <c r="EX73" i="7"/>
  <c r="EY73" i="7"/>
  <c r="EZ73" i="7"/>
  <c r="FA73" i="7"/>
  <c r="FB73" i="7"/>
  <c r="FC73" i="7"/>
  <c r="FD73" i="7"/>
  <c r="FE73" i="7"/>
  <c r="FF73" i="7"/>
  <c r="FG73" i="7"/>
  <c r="FH73" i="7"/>
  <c r="FI73" i="7"/>
  <c r="FJ73" i="7"/>
  <c r="FK73" i="7"/>
  <c r="FL73" i="7"/>
  <c r="FM73" i="7"/>
  <c r="FN73" i="7"/>
  <c r="FO73" i="7"/>
  <c r="FP73" i="7"/>
  <c r="FQ73" i="7"/>
  <c r="FR73" i="7"/>
  <c r="FS73" i="7"/>
  <c r="FT73" i="7"/>
  <c r="FU73" i="7"/>
  <c r="FV73" i="7"/>
  <c r="FW73" i="7"/>
  <c r="FX73" i="7"/>
  <c r="FY73" i="7"/>
  <c r="FZ73" i="7"/>
  <c r="GA73" i="7"/>
  <c r="GB73" i="7"/>
  <c r="GC73" i="7"/>
  <c r="GD73" i="7"/>
  <c r="GE73" i="7"/>
  <c r="GF73" i="7"/>
  <c r="GG73" i="7"/>
  <c r="GH73" i="7"/>
  <c r="GI73" i="7"/>
  <c r="GJ73" i="7"/>
  <c r="GK73" i="7"/>
  <c r="GL73" i="7"/>
  <c r="GM73" i="7"/>
  <c r="GN73" i="7"/>
  <c r="GO73" i="7"/>
  <c r="GP73" i="7"/>
  <c r="GQ73" i="7"/>
  <c r="GR73" i="7"/>
  <c r="GS73" i="7"/>
  <c r="GT73" i="7"/>
  <c r="GU73" i="7"/>
  <c r="GV73" i="7"/>
  <c r="GW73" i="7"/>
  <c r="GX73" i="7"/>
  <c r="GY73" i="7"/>
  <c r="GZ73" i="7"/>
  <c r="HA73" i="7"/>
  <c r="HB73" i="7"/>
  <c r="HC73" i="7"/>
  <c r="HD73" i="7"/>
  <c r="HE73" i="7"/>
  <c r="HF73" i="7"/>
  <c r="HG73" i="7"/>
  <c r="HH73" i="7"/>
  <c r="HI73" i="7"/>
  <c r="HJ73" i="7"/>
  <c r="HK73" i="7"/>
  <c r="HL73" i="7"/>
  <c r="HM73" i="7"/>
  <c r="HN73" i="7"/>
  <c r="HO73" i="7"/>
  <c r="HP73" i="7"/>
  <c r="HQ73" i="7"/>
  <c r="HR73" i="7"/>
  <c r="HS73" i="7"/>
  <c r="HT73" i="7"/>
  <c r="HU73" i="7"/>
  <c r="HV73" i="7"/>
  <c r="HW73" i="7"/>
  <c r="HX73" i="7"/>
  <c r="HY73" i="7"/>
  <c r="HZ73" i="7"/>
  <c r="IA73" i="7"/>
  <c r="IB73" i="7"/>
  <c r="IC73" i="7"/>
  <c r="ID73" i="7"/>
  <c r="IE73" i="7"/>
  <c r="IF73" i="7"/>
  <c r="IG73" i="7"/>
  <c r="IH73" i="7"/>
  <c r="II73" i="7"/>
  <c r="IJ73" i="7"/>
  <c r="IK73" i="7"/>
  <c r="IL73" i="7"/>
  <c r="IM73" i="7"/>
  <c r="IN73" i="7"/>
  <c r="IO73" i="7"/>
  <c r="IP73" i="7"/>
  <c r="IQ73" i="7"/>
  <c r="IR73" i="7"/>
  <c r="IS73" i="7"/>
  <c r="IT73" i="7"/>
  <c r="IU73" i="7"/>
  <c r="IV73" i="7"/>
  <c r="IW73" i="7"/>
  <c r="IX73" i="7"/>
  <c r="IY73" i="7"/>
  <c r="IZ73" i="7"/>
  <c r="JA73" i="7"/>
  <c r="JB73" i="7"/>
  <c r="JC73" i="7"/>
  <c r="JD73" i="7"/>
  <c r="JE73" i="7"/>
  <c r="JF73" i="7"/>
  <c r="JG73" i="7"/>
  <c r="JH73" i="7"/>
  <c r="JI73" i="7"/>
  <c r="JJ73" i="7"/>
  <c r="JK73" i="7"/>
  <c r="JL73" i="7"/>
  <c r="JM73" i="7"/>
  <c r="JN73" i="7"/>
  <c r="JO73" i="7"/>
  <c r="JP73" i="7"/>
  <c r="JQ73" i="7"/>
  <c r="JR73" i="7"/>
  <c r="JS73" i="7"/>
  <c r="JT73" i="7"/>
  <c r="JU73" i="7"/>
  <c r="JV73" i="7"/>
  <c r="JW73" i="7"/>
  <c r="JX73" i="7"/>
  <c r="JY73" i="7"/>
  <c r="JZ73" i="7"/>
  <c r="KA73" i="7"/>
  <c r="KB73" i="7"/>
  <c r="KC73" i="7"/>
  <c r="KD73" i="7"/>
  <c r="KE73" i="7"/>
  <c r="KF73" i="7"/>
  <c r="KG73" i="7"/>
  <c r="KH73" i="7"/>
  <c r="KI73" i="7"/>
  <c r="KJ73" i="7"/>
  <c r="KK73" i="7"/>
  <c r="KL73" i="7"/>
  <c r="KM73" i="7"/>
  <c r="KN73" i="7"/>
  <c r="KO73" i="7"/>
  <c r="KP73" i="7"/>
  <c r="KQ73" i="7"/>
  <c r="KR73" i="7"/>
  <c r="KS73" i="7"/>
  <c r="KT73" i="7"/>
  <c r="KU73" i="7"/>
  <c r="KV73" i="7"/>
  <c r="KW73" i="7"/>
  <c r="KX73" i="7"/>
  <c r="KY73" i="7"/>
  <c r="KZ73" i="7"/>
  <c r="LA73" i="7"/>
  <c r="LB73" i="7"/>
  <c r="LC73" i="7"/>
  <c r="LD73" i="7"/>
  <c r="LE73" i="7"/>
  <c r="LF73" i="7"/>
  <c r="LG73" i="7"/>
  <c r="LH73" i="7"/>
  <c r="LI73" i="7"/>
  <c r="LJ73" i="7"/>
  <c r="LK73" i="7"/>
  <c r="LL73" i="7"/>
  <c r="LM73" i="7"/>
  <c r="LN73" i="7"/>
  <c r="LO73" i="7"/>
  <c r="LP73" i="7"/>
  <c r="LQ73" i="7"/>
  <c r="LR73" i="7"/>
  <c r="LS73" i="7"/>
  <c r="LT73" i="7"/>
  <c r="LU73" i="7"/>
  <c r="LV73" i="7"/>
  <c r="LW73" i="7"/>
  <c r="LX73" i="7"/>
  <c r="LY73" i="7"/>
  <c r="LZ73" i="7"/>
  <c r="MA73" i="7"/>
  <c r="MB73" i="7"/>
  <c r="MC73" i="7"/>
  <c r="MD73" i="7"/>
  <c r="ME73" i="7"/>
  <c r="MF73" i="7"/>
  <c r="MG73" i="7"/>
  <c r="MH73" i="7"/>
  <c r="MI73" i="7"/>
  <c r="MJ73" i="7"/>
  <c r="MK73" i="7"/>
  <c r="ML73" i="7"/>
  <c r="MM73" i="7"/>
  <c r="MN73" i="7"/>
  <c r="MO73" i="7"/>
  <c r="MP73" i="7"/>
  <c r="MQ73" i="7"/>
  <c r="MR73" i="7"/>
  <c r="MS73" i="7"/>
  <c r="MT73" i="7"/>
  <c r="MU73" i="7"/>
  <c r="MV73" i="7"/>
  <c r="MW73" i="7"/>
  <c r="MX73" i="7"/>
  <c r="MY73" i="7"/>
  <c r="MZ73" i="7"/>
  <c r="NA73" i="7"/>
  <c r="NB73" i="7"/>
  <c r="NC73" i="7"/>
  <c r="ND73" i="7"/>
  <c r="NE73" i="7"/>
  <c r="NF73" i="7"/>
  <c r="NG73" i="7"/>
  <c r="NH73" i="7"/>
  <c r="NI73" i="7"/>
  <c r="NJ73" i="7"/>
  <c r="NK73" i="7"/>
  <c r="NL73" i="7"/>
  <c r="NM73" i="7"/>
  <c r="NN73" i="7"/>
  <c r="NO73" i="7"/>
  <c r="NP73" i="7"/>
  <c r="NQ73" i="7"/>
  <c r="NR73" i="7"/>
  <c r="NS73" i="7"/>
  <c r="NT73" i="7"/>
  <c r="NU73" i="7"/>
  <c r="NV73" i="7"/>
  <c r="NW73" i="7"/>
  <c r="NX73" i="7"/>
  <c r="NY73" i="7"/>
  <c r="NZ73" i="7"/>
  <c r="OA73" i="7"/>
  <c r="OB73" i="7"/>
  <c r="OC73" i="7"/>
  <c r="OD73" i="7"/>
  <c r="OE73" i="7"/>
  <c r="OF73" i="7"/>
  <c r="OG73" i="7"/>
  <c r="OH73" i="7"/>
  <c r="OI73" i="7"/>
  <c r="OJ73" i="7"/>
  <c r="OK73" i="7"/>
  <c r="OL73" i="7"/>
  <c r="OM73" i="7"/>
  <c r="ON73" i="7"/>
  <c r="OO73" i="7"/>
  <c r="OP73" i="7"/>
  <c r="OQ73" i="7"/>
  <c r="OR73" i="7"/>
  <c r="OS73" i="7"/>
  <c r="OT73" i="7"/>
  <c r="OU73" i="7"/>
  <c r="OV73" i="7"/>
  <c r="OW73" i="7"/>
  <c r="OX73" i="7"/>
  <c r="OY73" i="7"/>
  <c r="OZ73" i="7"/>
  <c r="PA73" i="7"/>
  <c r="PB73" i="7"/>
  <c r="PC73" i="7"/>
  <c r="PD73" i="7"/>
  <c r="PE73" i="7"/>
  <c r="PF73" i="7"/>
  <c r="PG73" i="7"/>
  <c r="PH73" i="7"/>
  <c r="PI73" i="7"/>
  <c r="PJ73" i="7"/>
  <c r="PK73" i="7"/>
  <c r="PL73" i="7"/>
  <c r="PM73" i="7"/>
  <c r="PN73" i="7"/>
  <c r="PO73" i="7"/>
  <c r="PP73" i="7"/>
  <c r="PQ73" i="7"/>
  <c r="PR73" i="7"/>
  <c r="PS73" i="7"/>
  <c r="PT73" i="7"/>
  <c r="PU73" i="7"/>
  <c r="PV73" i="7"/>
  <c r="PW73" i="7"/>
  <c r="PX73" i="7"/>
  <c r="PY73" i="7"/>
  <c r="PZ73" i="7"/>
  <c r="QA73" i="7"/>
  <c r="QB73" i="7"/>
  <c r="QC73" i="7"/>
  <c r="QD73" i="7"/>
  <c r="QE73" i="7"/>
  <c r="QF73" i="7"/>
  <c r="QG73" i="7"/>
  <c r="QH73" i="7"/>
  <c r="QI73" i="7"/>
  <c r="QJ73" i="7"/>
  <c r="QK73" i="7"/>
  <c r="QL73" i="7"/>
  <c r="QM73" i="7"/>
  <c r="QN73" i="7"/>
  <c r="QO73" i="7"/>
  <c r="QP73" i="7"/>
  <c r="QQ73" i="7"/>
  <c r="QR73" i="7"/>
  <c r="QS73" i="7"/>
  <c r="QT73" i="7"/>
  <c r="QU73" i="7"/>
  <c r="QV73" i="7"/>
  <c r="QW73" i="7"/>
  <c r="QX73" i="7"/>
  <c r="QY73" i="7"/>
  <c r="QZ73" i="7"/>
  <c r="RA73" i="7"/>
  <c r="RB73" i="7"/>
  <c r="RC73" i="7"/>
  <c r="RD73" i="7"/>
  <c r="RE73" i="7"/>
  <c r="RF73" i="7"/>
  <c r="RG73" i="7"/>
  <c r="RH73" i="7"/>
  <c r="RI73" i="7"/>
  <c r="RJ73" i="7"/>
  <c r="RK73" i="7"/>
  <c r="RL73" i="7"/>
  <c r="RM73" i="7"/>
  <c r="RN73" i="7"/>
  <c r="RO73" i="7"/>
  <c r="RP73" i="7"/>
  <c r="RQ73" i="7"/>
  <c r="RR73" i="7"/>
  <c r="RS73" i="7"/>
  <c r="RT73" i="7"/>
  <c r="RU73" i="7"/>
  <c r="RV73" i="7"/>
  <c r="RW73" i="7"/>
  <c r="RX73" i="7"/>
  <c r="RY73" i="7"/>
  <c r="RZ73" i="7"/>
  <c r="SA73" i="7"/>
  <c r="SB73" i="7"/>
  <c r="SC73" i="7"/>
  <c r="SD73" i="7"/>
  <c r="SE73" i="7"/>
  <c r="SF73" i="7"/>
  <c r="SG73" i="7"/>
  <c r="SH73" i="7"/>
  <c r="SI73" i="7"/>
  <c r="SJ73" i="7"/>
  <c r="SK73" i="7"/>
  <c r="SL73" i="7"/>
  <c r="SM73" i="7"/>
  <c r="SN73" i="7"/>
  <c r="SO73" i="7"/>
  <c r="SP73" i="7"/>
  <c r="SQ73" i="7"/>
  <c r="SR73" i="7"/>
  <c r="SS73" i="7"/>
  <c r="ST73" i="7"/>
  <c r="SU73" i="7"/>
  <c r="SV73" i="7"/>
  <c r="SW73" i="7"/>
  <c r="SX73" i="7"/>
  <c r="SY73" i="7"/>
  <c r="SZ73" i="7"/>
  <c r="TA73" i="7"/>
  <c r="TB73" i="7"/>
  <c r="TC73" i="7"/>
  <c r="TD73" i="7"/>
  <c r="TE73" i="7"/>
  <c r="TF73" i="7"/>
  <c r="TG73" i="7"/>
  <c r="TH73" i="7"/>
  <c r="TI73" i="7"/>
  <c r="TJ73" i="7"/>
  <c r="TK73" i="7"/>
  <c r="TL73" i="7"/>
  <c r="TM73" i="7"/>
  <c r="TN73" i="7"/>
  <c r="TO73" i="7"/>
  <c r="TP73" i="7"/>
  <c r="TQ73" i="7"/>
  <c r="TR73" i="7"/>
  <c r="TS73" i="7"/>
  <c r="TT73" i="7"/>
  <c r="TU73" i="7"/>
  <c r="TV73" i="7"/>
  <c r="TW73" i="7"/>
  <c r="TX73" i="7"/>
  <c r="TY73" i="7"/>
  <c r="TZ73" i="7"/>
  <c r="UA73" i="7"/>
  <c r="UB73" i="7"/>
  <c r="UC73" i="7"/>
  <c r="UD73" i="7"/>
  <c r="UE73" i="7"/>
  <c r="UF73" i="7"/>
  <c r="UG73" i="7"/>
  <c r="UH73" i="7"/>
  <c r="UI73" i="7"/>
  <c r="UJ73" i="7"/>
  <c r="UK73" i="7"/>
  <c r="UL73" i="7"/>
  <c r="UM73" i="7"/>
  <c r="UN73" i="7"/>
  <c r="UO73" i="7"/>
  <c r="UP73" i="7"/>
  <c r="UQ73" i="7"/>
  <c r="UR73" i="7"/>
  <c r="US73" i="7"/>
  <c r="UT73" i="7"/>
  <c r="UU73" i="7"/>
  <c r="UV73" i="7"/>
  <c r="UW73" i="7"/>
  <c r="UX73" i="7"/>
  <c r="UY73" i="7"/>
  <c r="UZ73" i="7"/>
  <c r="VA73" i="7"/>
  <c r="VB73" i="7"/>
  <c r="VC73" i="7"/>
  <c r="VD73" i="7"/>
  <c r="VE73" i="7"/>
  <c r="VF73" i="7"/>
  <c r="VG73" i="7"/>
  <c r="VH73" i="7"/>
  <c r="VI73" i="7"/>
  <c r="VJ73" i="7"/>
  <c r="VK73" i="7"/>
  <c r="VL73" i="7"/>
  <c r="VM73" i="7"/>
  <c r="VN73" i="7"/>
  <c r="VO73" i="7"/>
  <c r="VP73" i="7"/>
  <c r="VQ73" i="7"/>
  <c r="VR73" i="7"/>
  <c r="VS73" i="7"/>
  <c r="VT73" i="7"/>
  <c r="VU73" i="7"/>
  <c r="VV73" i="7"/>
  <c r="VW73" i="7"/>
  <c r="VX73" i="7"/>
  <c r="VY73" i="7"/>
  <c r="VZ73" i="7"/>
  <c r="WA73" i="7"/>
  <c r="WB73" i="7"/>
  <c r="WC73" i="7"/>
  <c r="WD73" i="7"/>
  <c r="WE73" i="7"/>
  <c r="WF73" i="7"/>
  <c r="WG73" i="7"/>
  <c r="WH73" i="7"/>
  <c r="WI73" i="7"/>
  <c r="WJ73" i="7"/>
  <c r="WK73" i="7"/>
  <c r="WL73" i="7"/>
  <c r="WM73" i="7"/>
  <c r="WN73" i="7"/>
  <c r="WO73" i="7"/>
  <c r="WP73" i="7"/>
  <c r="WQ73" i="7"/>
  <c r="WR73" i="7"/>
  <c r="WS73" i="7"/>
  <c r="WT73" i="7"/>
  <c r="WU73" i="7"/>
  <c r="WV73" i="7"/>
  <c r="WW73" i="7"/>
  <c r="WX73" i="7"/>
  <c r="WY73" i="7"/>
  <c r="WZ73" i="7"/>
  <c r="XA73" i="7"/>
  <c r="XB73" i="7"/>
  <c r="XC73" i="7"/>
  <c r="XD73" i="7"/>
  <c r="XE73" i="7"/>
  <c r="XF73" i="7"/>
  <c r="XG73" i="7"/>
  <c r="XH73" i="7"/>
  <c r="XI73" i="7"/>
  <c r="XJ73" i="7"/>
  <c r="XK73" i="7"/>
  <c r="XL73" i="7"/>
  <c r="XM73" i="7"/>
  <c r="XN73" i="7"/>
  <c r="XO73" i="7"/>
  <c r="XP73" i="7"/>
  <c r="XQ73" i="7"/>
  <c r="XR73" i="7"/>
  <c r="XS73" i="7"/>
  <c r="XT73" i="7"/>
  <c r="XU73" i="7"/>
  <c r="XV73" i="7"/>
  <c r="XW73" i="7"/>
  <c r="XX73" i="7"/>
  <c r="XY73" i="7"/>
  <c r="XZ73" i="7"/>
  <c r="YA73" i="7"/>
  <c r="YB73" i="7"/>
  <c r="YC73" i="7"/>
  <c r="YD73" i="7"/>
  <c r="YE73" i="7"/>
  <c r="YF73" i="7"/>
  <c r="YG73" i="7"/>
  <c r="YH73" i="7"/>
  <c r="YI73" i="7"/>
  <c r="YJ73" i="7"/>
  <c r="YK73" i="7"/>
  <c r="YL73" i="7"/>
  <c r="YM73" i="7"/>
  <c r="YN73" i="7"/>
  <c r="YO73" i="7"/>
  <c r="YP73" i="7"/>
  <c r="YQ73" i="7"/>
  <c r="YR73" i="7"/>
  <c r="YS73" i="7"/>
  <c r="YT73" i="7"/>
  <c r="YU73" i="7"/>
  <c r="YV73" i="7"/>
  <c r="YW73" i="7"/>
  <c r="YX73" i="7"/>
  <c r="YY73" i="7"/>
  <c r="YZ73" i="7"/>
  <c r="ZA73" i="7"/>
  <c r="ZB73" i="7"/>
  <c r="ZC73" i="7"/>
  <c r="ZD73" i="7"/>
  <c r="ZE73" i="7"/>
  <c r="ZF73" i="7"/>
  <c r="ZG73" i="7"/>
  <c r="ZH73" i="7"/>
  <c r="ZI73" i="7"/>
  <c r="ZJ73" i="7"/>
  <c r="ZK73" i="7"/>
  <c r="ZL73" i="7"/>
  <c r="ZM73" i="7"/>
  <c r="ZN73" i="7"/>
  <c r="ZO73" i="7"/>
  <c r="ZP73" i="7"/>
  <c r="ZQ73" i="7"/>
  <c r="ZR73" i="7"/>
  <c r="ZS73" i="7"/>
  <c r="ZT73" i="7"/>
  <c r="ZU73" i="7"/>
  <c r="ZV73" i="7"/>
  <c r="ZW73" i="7"/>
  <c r="ZX73" i="7"/>
  <c r="ZY73" i="7"/>
  <c r="ZZ73" i="7"/>
  <c r="AAA73" i="7"/>
  <c r="AAB73" i="7"/>
  <c r="AAC73" i="7"/>
  <c r="AAD73" i="7"/>
  <c r="AAE73" i="7"/>
  <c r="AAF73" i="7"/>
  <c r="AAG73" i="7"/>
  <c r="AAH73" i="7"/>
  <c r="AAI73" i="7"/>
  <c r="AAJ73" i="7"/>
  <c r="AAK73" i="7"/>
  <c r="AAL73" i="7"/>
  <c r="AAM73" i="7"/>
  <c r="AAN73" i="7"/>
  <c r="AAO73" i="7"/>
  <c r="AAP73" i="7"/>
  <c r="AAQ73" i="7"/>
  <c r="AAR73" i="7"/>
  <c r="AAS73" i="7"/>
  <c r="AAT73" i="7"/>
  <c r="AAU73" i="7"/>
  <c r="AAV73" i="7"/>
  <c r="AAW73" i="7"/>
  <c r="AAX73" i="7"/>
  <c r="AAY73" i="7"/>
  <c r="AAZ73" i="7"/>
  <c r="ABA73" i="7"/>
  <c r="ABB73" i="7"/>
  <c r="ABC73" i="7"/>
  <c r="ABD73" i="7"/>
  <c r="ABE73" i="7"/>
  <c r="ABF73" i="7"/>
  <c r="ABG73" i="7"/>
  <c r="ABH73" i="7"/>
  <c r="ABI73" i="7"/>
  <c r="ABJ73" i="7"/>
  <c r="ABK73" i="7"/>
  <c r="ABL73" i="7"/>
  <c r="ABM73" i="7"/>
  <c r="ABN73" i="7"/>
  <c r="ABO73" i="7"/>
  <c r="ABP73" i="7"/>
  <c r="ABQ73" i="7"/>
  <c r="ABR73" i="7"/>
  <c r="ABS73" i="7"/>
  <c r="ABT73" i="7"/>
  <c r="ABU73" i="7"/>
  <c r="ABV73" i="7"/>
  <c r="ABW73" i="7"/>
  <c r="ABX73" i="7"/>
  <c r="ABY73" i="7"/>
  <c r="ABZ73" i="7"/>
  <c r="ACA73" i="7"/>
  <c r="ACB73" i="7"/>
  <c r="ACC73" i="7"/>
  <c r="ACD73" i="7"/>
  <c r="ACE73" i="7"/>
  <c r="ACF73" i="7"/>
  <c r="ACG73" i="7"/>
  <c r="ACH73" i="7"/>
  <c r="ACI73" i="7"/>
  <c r="ACJ73" i="7"/>
  <c r="ACK73" i="7"/>
  <c r="ACL73" i="7"/>
  <c r="ACM73" i="7"/>
  <c r="ACN73" i="7"/>
  <c r="ACO73" i="7"/>
  <c r="ACP73" i="7"/>
  <c r="ACQ73" i="7"/>
  <c r="ACR73" i="7"/>
  <c r="ACS73" i="7"/>
  <c r="ACT73" i="7"/>
  <c r="ACU73" i="7"/>
  <c r="ACV73" i="7"/>
  <c r="ACW73" i="7"/>
  <c r="ACX73" i="7"/>
  <c r="ACY73" i="7"/>
  <c r="ACZ73" i="7"/>
  <c r="ADA73" i="7"/>
  <c r="ADB73" i="7"/>
  <c r="ADC73" i="7"/>
  <c r="ADD73" i="7"/>
  <c r="ADE73" i="7"/>
  <c r="ADF73" i="7"/>
  <c r="ADG73" i="7"/>
  <c r="ADH73" i="7"/>
  <c r="ADI73" i="7"/>
  <c r="ADJ73" i="7"/>
  <c r="ADK73" i="7"/>
  <c r="ADL73" i="7"/>
  <c r="ADM73" i="7"/>
  <c r="ADN73" i="7"/>
  <c r="ADO73" i="7"/>
  <c r="ADP73" i="7"/>
  <c r="ADQ73" i="7"/>
  <c r="ADR73" i="7"/>
  <c r="ADS73" i="7"/>
  <c r="ADT73" i="7"/>
  <c r="ADU73" i="7"/>
  <c r="ADV73" i="7"/>
  <c r="ADW73" i="7"/>
  <c r="ADX73" i="7"/>
  <c r="ADY73" i="7"/>
  <c r="ADZ73" i="7"/>
  <c r="AEA73" i="7"/>
  <c r="AEB73" i="7"/>
  <c r="AEC73" i="7"/>
  <c r="AED73" i="7"/>
  <c r="AEE73" i="7"/>
  <c r="AEF73" i="7"/>
  <c r="AEG73" i="7"/>
  <c r="AEH73" i="7"/>
  <c r="AEI73" i="7"/>
  <c r="AEJ73" i="7"/>
  <c r="AEK73" i="7"/>
  <c r="AEL73" i="7"/>
  <c r="AEM73" i="7"/>
  <c r="AEN73" i="7"/>
  <c r="AEO73" i="7"/>
  <c r="AEP73" i="7"/>
  <c r="AEQ73" i="7"/>
  <c r="AER73" i="7"/>
  <c r="AES73" i="7"/>
  <c r="AET73" i="7"/>
  <c r="AEU73" i="7"/>
  <c r="AEV73" i="7"/>
  <c r="AEW73" i="7"/>
  <c r="AEX73" i="7"/>
  <c r="AEY73" i="7"/>
  <c r="AEZ73" i="7"/>
  <c r="AFA73" i="7"/>
  <c r="AFB73" i="7"/>
  <c r="AFC73" i="7"/>
  <c r="AFD73" i="7"/>
  <c r="AFE73" i="7"/>
  <c r="AFF73" i="7"/>
  <c r="AFG73" i="7"/>
  <c r="AFH73" i="7"/>
  <c r="AFI73" i="7"/>
  <c r="AFJ73" i="7"/>
  <c r="AFK73" i="7"/>
  <c r="AFL73" i="7"/>
  <c r="AFM73" i="7"/>
  <c r="AFN73" i="7"/>
  <c r="AFO73" i="7"/>
  <c r="AFP73" i="7"/>
  <c r="AFQ73" i="7"/>
  <c r="AFR73" i="7"/>
  <c r="AFS73" i="7"/>
  <c r="AFT73" i="7"/>
  <c r="AFU73" i="7"/>
  <c r="AFV73" i="7"/>
  <c r="AFW73" i="7"/>
  <c r="AFX73" i="7"/>
  <c r="AFY73" i="7"/>
  <c r="AFZ73" i="7"/>
  <c r="AGA73" i="7"/>
  <c r="AGB73" i="7"/>
  <c r="AGC73" i="7"/>
  <c r="AGD73" i="7"/>
  <c r="AGE73" i="7"/>
  <c r="AGF73" i="7"/>
  <c r="AGG73" i="7"/>
  <c r="AGH73" i="7"/>
  <c r="AGI73" i="7"/>
  <c r="AGJ73" i="7"/>
  <c r="AGK73" i="7"/>
  <c r="AGL73" i="7"/>
  <c r="AGM73" i="7"/>
  <c r="AGN73" i="7"/>
  <c r="AGO73" i="7"/>
  <c r="AGP73" i="7"/>
  <c r="AGQ73" i="7"/>
  <c r="AGR73" i="7"/>
  <c r="AGS73" i="7"/>
  <c r="AGT73" i="7"/>
  <c r="AGU73" i="7"/>
  <c r="AGV73" i="7"/>
  <c r="AGW73" i="7"/>
  <c r="AGX73" i="7"/>
  <c r="AGY73" i="7"/>
  <c r="AGZ73" i="7"/>
  <c r="AHA73" i="7"/>
  <c r="AHB73" i="7"/>
  <c r="AHC73" i="7"/>
  <c r="AHD73" i="7"/>
  <c r="AHE73" i="7"/>
  <c r="AHF73" i="7"/>
  <c r="AHG73" i="7"/>
  <c r="AHH73" i="7"/>
  <c r="AHI73" i="7"/>
  <c r="AHJ73" i="7"/>
  <c r="AHK73" i="7"/>
  <c r="AHL73" i="7"/>
  <c r="AHM73" i="7"/>
  <c r="AHN73" i="7"/>
  <c r="AHO73" i="7"/>
  <c r="AHP73" i="7"/>
  <c r="AHQ73" i="7"/>
  <c r="AHR73" i="7"/>
  <c r="AHS73" i="7"/>
  <c r="AHT73" i="7"/>
  <c r="AHU73" i="7"/>
  <c r="AHV73" i="7"/>
  <c r="AHW73" i="7"/>
  <c r="AHX73" i="7"/>
  <c r="AHY73" i="7"/>
  <c r="AHZ73" i="7"/>
  <c r="AIA73" i="7"/>
  <c r="AIB73" i="7"/>
  <c r="AIC73" i="7"/>
  <c r="AID73" i="7"/>
  <c r="AIE73" i="7"/>
  <c r="AIF73" i="7"/>
  <c r="AIG73" i="7"/>
  <c r="AIH73" i="7"/>
  <c r="AII73" i="7"/>
  <c r="AIJ73" i="7"/>
  <c r="AIK73" i="7"/>
  <c r="AIL73" i="7"/>
  <c r="AIM73" i="7"/>
  <c r="AIN73" i="7"/>
  <c r="AIO73" i="7"/>
  <c r="AIP73" i="7"/>
  <c r="AIQ73" i="7"/>
  <c r="AIR73" i="7"/>
  <c r="AIS73" i="7"/>
  <c r="AIT73" i="7"/>
  <c r="AIU73" i="7"/>
  <c r="AIV73" i="7"/>
  <c r="AIW73" i="7"/>
  <c r="AIX73" i="7"/>
  <c r="AIY73" i="7"/>
  <c r="AIZ73" i="7"/>
  <c r="AJA73" i="7"/>
  <c r="AJB73" i="7"/>
  <c r="AJC73" i="7"/>
  <c r="AJD73" i="7"/>
  <c r="AJE73" i="7"/>
  <c r="AJF73" i="7"/>
  <c r="AJG73" i="7"/>
  <c r="AJH73" i="7"/>
  <c r="AJI73" i="7"/>
  <c r="AJJ73" i="7"/>
  <c r="AJK73" i="7"/>
  <c r="AJL73" i="7"/>
  <c r="AJM73" i="7"/>
  <c r="AJN73" i="7"/>
  <c r="AJO73" i="7"/>
  <c r="AJP73" i="7"/>
  <c r="AJQ73" i="7"/>
  <c r="AJR73" i="7"/>
  <c r="AJS73" i="7"/>
  <c r="AJT73" i="7"/>
  <c r="AJU73" i="7"/>
  <c r="AJV73" i="7"/>
  <c r="AJW73" i="7"/>
  <c r="AJX73" i="7"/>
  <c r="AJY73" i="7"/>
  <c r="AJZ73" i="7"/>
  <c r="AKA73" i="7"/>
  <c r="AKB73" i="7"/>
  <c r="AKC73" i="7"/>
  <c r="AKD73" i="7"/>
  <c r="AKE73" i="7"/>
  <c r="AKF73" i="7"/>
  <c r="AKG73" i="7"/>
  <c r="AKH73" i="7"/>
  <c r="AKI73" i="7"/>
  <c r="AKJ73" i="7"/>
  <c r="AKK73" i="7"/>
  <c r="AKL73" i="7"/>
  <c r="AKM73" i="7"/>
  <c r="AKN73" i="7"/>
  <c r="AKO73" i="7"/>
  <c r="AKP73" i="7"/>
  <c r="AKQ73" i="7"/>
  <c r="AKR73" i="7"/>
  <c r="AKS73" i="7"/>
  <c r="AKT73" i="7"/>
  <c r="AKU73" i="7"/>
  <c r="AKV73" i="7"/>
  <c r="AKW73" i="7"/>
  <c r="AKX73" i="7"/>
  <c r="AKY73" i="7"/>
  <c r="AKZ73" i="7"/>
  <c r="ALA73" i="7"/>
  <c r="ALB73" i="7"/>
  <c r="ALC73" i="7"/>
  <c r="ALD73" i="7"/>
  <c r="ALE73" i="7"/>
  <c r="ALF73" i="7"/>
  <c r="ALG73" i="7"/>
  <c r="ALH73" i="7"/>
  <c r="ALI73" i="7"/>
  <c r="ALJ73" i="7"/>
  <c r="ALK73" i="7"/>
  <c r="ALL73" i="7"/>
  <c r="ALM73" i="7"/>
  <c r="ALN73" i="7"/>
  <c r="ALO73" i="7"/>
  <c r="ALP73" i="7"/>
  <c r="ALQ73" i="7"/>
  <c r="ALR73" i="7"/>
  <c r="ALS73" i="7"/>
  <c r="ALT73" i="7"/>
  <c r="ALU73" i="7"/>
  <c r="ALV73" i="7"/>
  <c r="ALW73" i="7"/>
  <c r="ALX73" i="7"/>
  <c r="ALY73" i="7"/>
  <c r="ALZ73" i="7"/>
  <c r="AMA73" i="7"/>
  <c r="AMB73" i="7"/>
  <c r="AMC73" i="7"/>
  <c r="AMD73" i="7"/>
  <c r="AME73" i="7"/>
  <c r="AMF73" i="7"/>
  <c r="AMG73" i="7"/>
  <c r="AMH73" i="7"/>
  <c r="AMI73" i="7"/>
  <c r="AMJ73" i="7"/>
  <c r="AMK73" i="7"/>
  <c r="AML73" i="7"/>
  <c r="AMM73" i="7"/>
  <c r="AMN73" i="7"/>
  <c r="AMO73" i="7"/>
  <c r="AMP73" i="7"/>
  <c r="AMQ73" i="7"/>
  <c r="AMR73" i="7"/>
  <c r="AMS73" i="7"/>
  <c r="AMT73" i="7"/>
  <c r="AMU73" i="7"/>
  <c r="AMV73" i="7"/>
  <c r="AMW73" i="7"/>
  <c r="AMX73" i="7"/>
  <c r="AMY73" i="7"/>
  <c r="AMZ73" i="7"/>
  <c r="ANA73" i="7"/>
  <c r="ANB73" i="7"/>
  <c r="ANC73" i="7"/>
  <c r="AND73" i="7"/>
  <c r="ANE73" i="7"/>
  <c r="ANF73" i="7"/>
  <c r="ANG73" i="7"/>
  <c r="ANH73" i="7"/>
  <c r="ANI73" i="7"/>
  <c r="ANJ73" i="7"/>
  <c r="ANK73" i="7"/>
  <c r="ANL73" i="7"/>
  <c r="ANM73" i="7"/>
  <c r="ANN73" i="7"/>
  <c r="ANO73" i="7"/>
  <c r="ANP73" i="7"/>
  <c r="ANQ73" i="7"/>
  <c r="ANR73" i="7"/>
  <c r="ANS73" i="7"/>
  <c r="ANT73" i="7"/>
  <c r="ANU73" i="7"/>
  <c r="ANV73" i="7"/>
  <c r="ANW73" i="7"/>
  <c r="ANX73" i="7"/>
  <c r="ANY73" i="7"/>
  <c r="ANZ73" i="7"/>
  <c r="AOA73" i="7"/>
  <c r="AOB73" i="7"/>
  <c r="AOC73" i="7"/>
  <c r="AOD73" i="7"/>
  <c r="AOE73" i="7"/>
  <c r="AOF73" i="7"/>
  <c r="AOG73" i="7"/>
  <c r="AOH73" i="7"/>
  <c r="AOI73" i="7"/>
  <c r="AOJ73" i="7"/>
  <c r="AOK73" i="7"/>
  <c r="AOL73" i="7"/>
  <c r="AOM73" i="7"/>
  <c r="AON73" i="7"/>
  <c r="AOO73" i="7"/>
  <c r="AOP73" i="7"/>
  <c r="AOQ73" i="7"/>
  <c r="AOR73" i="7"/>
  <c r="AOS73" i="7"/>
  <c r="AOT73" i="7"/>
  <c r="AOU73" i="7"/>
  <c r="AOV73" i="7"/>
  <c r="AOW73" i="7"/>
  <c r="AOX73" i="7"/>
  <c r="AOY73" i="7"/>
  <c r="AOZ73" i="7"/>
  <c r="APA73" i="7"/>
  <c r="APB73" i="7"/>
  <c r="APC73" i="7"/>
  <c r="APD73" i="7"/>
  <c r="APE73" i="7"/>
  <c r="APF73" i="7"/>
  <c r="APG73" i="7"/>
  <c r="APH73" i="7"/>
  <c r="API73" i="7"/>
  <c r="APJ73" i="7"/>
  <c r="APK73" i="7"/>
  <c r="APL73" i="7"/>
  <c r="APM73" i="7"/>
  <c r="APN73" i="7"/>
  <c r="APO73" i="7"/>
  <c r="APP73" i="7"/>
  <c r="APQ73" i="7"/>
  <c r="APR73" i="7"/>
  <c r="APS73" i="7"/>
  <c r="APT73" i="7"/>
  <c r="APU73" i="7"/>
  <c r="APV73" i="7"/>
  <c r="APW73" i="7"/>
  <c r="APX73" i="7"/>
  <c r="APY73" i="7"/>
  <c r="APZ73" i="7"/>
  <c r="AQA73" i="7"/>
  <c r="AQB73" i="7"/>
  <c r="AQC73" i="7"/>
  <c r="AQD73" i="7"/>
  <c r="AQE73" i="7"/>
  <c r="AQF73" i="7"/>
  <c r="AQG73" i="7"/>
  <c r="AQH73" i="7"/>
  <c r="AQI73" i="7"/>
  <c r="AQJ73" i="7"/>
  <c r="AQK73" i="7"/>
  <c r="AQL73" i="7"/>
  <c r="AQM73" i="7"/>
  <c r="AQN73" i="7"/>
  <c r="AQO73" i="7"/>
  <c r="AQP73" i="7"/>
  <c r="AQQ73" i="7"/>
  <c r="AQR73" i="7"/>
  <c r="AQS73" i="7"/>
  <c r="AQT73" i="7"/>
  <c r="AQU73" i="7"/>
  <c r="AQV73" i="7"/>
  <c r="AQW73" i="7"/>
  <c r="AQX73" i="7"/>
  <c r="AQY73" i="7"/>
  <c r="AQZ73" i="7"/>
  <c r="ARA73" i="7"/>
  <c r="ARB73" i="7"/>
  <c r="ARC73" i="7"/>
  <c r="ARD73" i="7"/>
  <c r="ARE73" i="7"/>
  <c r="ARF73" i="7"/>
  <c r="ARG73" i="7"/>
  <c r="ARH73" i="7"/>
  <c r="ARI73" i="7"/>
  <c r="ARJ73" i="7"/>
  <c r="ARK73" i="7"/>
  <c r="ARL73" i="7"/>
  <c r="ARM73" i="7"/>
  <c r="ARN73" i="7"/>
  <c r="ARO73" i="7"/>
  <c r="ARP73" i="7"/>
  <c r="ARQ73" i="7"/>
  <c r="ARR73" i="7"/>
  <c r="ARS73" i="7"/>
  <c r="ART73" i="7"/>
  <c r="ARU73" i="7"/>
  <c r="ARV73" i="7"/>
  <c r="ARW73" i="7"/>
  <c r="ARX73" i="7"/>
  <c r="ARY73" i="7"/>
  <c r="ARZ73" i="7"/>
  <c r="ASA73" i="7"/>
  <c r="ASB73" i="7"/>
  <c r="ASC73" i="7"/>
  <c r="ASD73" i="7"/>
  <c r="ASE73" i="7"/>
  <c r="ASF73" i="7"/>
  <c r="ASG73" i="7"/>
  <c r="ASH73" i="7"/>
  <c r="ASI73" i="7"/>
  <c r="ASJ73" i="7"/>
  <c r="ASK73" i="7"/>
  <c r="ASL73" i="7"/>
  <c r="ASM73" i="7"/>
  <c r="ASN73" i="7"/>
  <c r="ASO73" i="7"/>
  <c r="ASP73" i="7"/>
  <c r="ASQ73" i="7"/>
  <c r="ASR73" i="7"/>
  <c r="ASS73" i="7"/>
  <c r="AST73" i="7"/>
  <c r="ASU73" i="7"/>
  <c r="ASV73" i="7"/>
  <c r="ASW73" i="7"/>
  <c r="ASX73" i="7"/>
  <c r="ASY73" i="7"/>
  <c r="ASZ73" i="7"/>
  <c r="ATA73" i="7"/>
  <c r="ATB73" i="7"/>
  <c r="ATC73" i="7"/>
  <c r="ATD73" i="7"/>
  <c r="ATE73" i="7"/>
  <c r="ATF73" i="7"/>
  <c r="ATG73" i="7"/>
  <c r="ATH73" i="7"/>
  <c r="ATI73" i="7"/>
  <c r="ATJ73" i="7"/>
  <c r="ATK73" i="7"/>
  <c r="ATL73" i="7"/>
  <c r="ATM73" i="7"/>
  <c r="ATN73" i="7"/>
  <c r="ATO73" i="7"/>
  <c r="ATP73" i="7"/>
  <c r="ATQ73" i="7"/>
  <c r="ATR73" i="7"/>
  <c r="ATS73" i="7"/>
  <c r="ATT73" i="7"/>
  <c r="ATU73" i="7"/>
  <c r="ATV73" i="7"/>
  <c r="ATW73" i="7"/>
  <c r="ATX73" i="7"/>
  <c r="ATY73" i="7"/>
  <c r="ATZ73" i="7"/>
  <c r="AUA73" i="7"/>
  <c r="AUB73" i="7"/>
  <c r="AUC73" i="7"/>
  <c r="AUD73" i="7"/>
  <c r="AUE73" i="7"/>
  <c r="AUF73" i="7"/>
  <c r="AUG73" i="7"/>
  <c r="AUH73" i="7"/>
  <c r="AUI73" i="7"/>
  <c r="AUJ73" i="7"/>
  <c r="AUK73" i="7"/>
  <c r="AUL73" i="7"/>
  <c r="AUM73" i="7"/>
  <c r="AUN73" i="7"/>
  <c r="AUO73" i="7"/>
  <c r="AUP73" i="7"/>
  <c r="AUQ73" i="7"/>
  <c r="AUR73" i="7"/>
  <c r="AUS73" i="7"/>
  <c r="AUT73" i="7"/>
  <c r="AUU73" i="7"/>
  <c r="AUV73" i="7"/>
  <c r="AUW73" i="7"/>
  <c r="AUX73" i="7"/>
  <c r="G75" i="7"/>
  <c r="I75" i="7"/>
  <c r="J75" i="7"/>
  <c r="K75" i="7"/>
  <c r="L75" i="7"/>
  <c r="M75" i="7"/>
  <c r="N75" i="7"/>
  <c r="O75" i="7"/>
  <c r="P75" i="7"/>
  <c r="Q75" i="7"/>
  <c r="B14" i="1"/>
  <c r="B12" i="1"/>
  <c r="C11" i="1"/>
  <c r="C12" i="1"/>
  <c r="D11" i="1"/>
  <c r="D12" i="1"/>
  <c r="E11" i="1"/>
  <c r="E12" i="1"/>
  <c r="F11" i="1"/>
  <c r="F12" i="1"/>
  <c r="G11" i="1"/>
  <c r="G12" i="1"/>
  <c r="H11" i="1"/>
  <c r="H12" i="1"/>
  <c r="I11" i="1"/>
  <c r="I12" i="1"/>
  <c r="J11" i="1"/>
  <c r="J12" i="1"/>
  <c r="K11" i="1"/>
  <c r="K12" i="1"/>
  <c r="L11" i="1"/>
  <c r="L12" i="1"/>
  <c r="M11" i="1"/>
  <c r="M12" i="1"/>
  <c r="N11" i="1"/>
  <c r="N12" i="1"/>
  <c r="O11" i="1"/>
  <c r="C13" i="1"/>
  <c r="D7" i="11"/>
  <c r="AO7" i="11"/>
  <c r="D8" i="11"/>
  <c r="AO8" i="11"/>
  <c r="D9" i="11"/>
  <c r="AO9" i="11"/>
  <c r="D10" i="11"/>
  <c r="AO10" i="11"/>
  <c r="D11" i="11"/>
  <c r="AO11" i="11"/>
  <c r="D12" i="11"/>
  <c r="AO12" i="11"/>
  <c r="D13" i="11"/>
  <c r="AO13" i="11"/>
  <c r="D14" i="11"/>
  <c r="AO14" i="11"/>
  <c r="D15" i="11"/>
  <c r="AO15" i="11"/>
  <c r="D16" i="11"/>
  <c r="AO16" i="11"/>
  <c r="D17" i="11"/>
  <c r="AO17" i="11"/>
  <c r="D18" i="11"/>
  <c r="AO18" i="11"/>
  <c r="D19" i="11"/>
  <c r="AO19" i="11"/>
  <c r="D20" i="11"/>
  <c r="AO20" i="11"/>
  <c r="D21" i="11"/>
  <c r="AO21" i="11"/>
  <c r="D22" i="11"/>
  <c r="AO22" i="11"/>
  <c r="D23" i="11"/>
  <c r="AO23" i="11"/>
  <c r="D24" i="11"/>
  <c r="AO24" i="11"/>
  <c r="D25" i="11"/>
  <c r="AO25" i="11"/>
  <c r="D26" i="11"/>
  <c r="AO26" i="11"/>
  <c r="D27" i="11"/>
  <c r="AO27" i="11"/>
  <c r="D28" i="11"/>
  <c r="AO28" i="11"/>
  <c r="D29" i="11"/>
  <c r="AO29" i="11"/>
  <c r="D30" i="11"/>
  <c r="AO30" i="11"/>
  <c r="D31" i="11"/>
  <c r="AO31" i="11"/>
  <c r="D32" i="11"/>
  <c r="AO32" i="11"/>
  <c r="D33" i="11"/>
  <c r="AO33" i="11"/>
  <c r="D34" i="11"/>
  <c r="AO34" i="11"/>
  <c r="G54" i="7"/>
  <c r="H54" i="7"/>
  <c r="I54" i="7"/>
  <c r="K54" i="7"/>
  <c r="L54" i="7"/>
  <c r="M54" i="7"/>
  <c r="O54" i="7"/>
  <c r="P54" i="7"/>
  <c r="Q54" i="7"/>
  <c r="F54" i="7"/>
  <c r="AG18" i="7"/>
  <c r="AH18" i="7"/>
  <c r="AI18" i="7"/>
  <c r="AJ18" i="7"/>
  <c r="AK18" i="7"/>
  <c r="AL18" i="7"/>
  <c r="AM18" i="7"/>
  <c r="AN18" i="7"/>
  <c r="AO18" i="7"/>
  <c r="AE18" i="7"/>
  <c r="AD18" i="7"/>
  <c r="S18" i="7"/>
  <c r="T18" i="7"/>
  <c r="U18" i="7"/>
  <c r="W18" i="7"/>
  <c r="X18" i="7"/>
  <c r="Y18" i="7"/>
  <c r="AA18" i="7"/>
  <c r="AB18" i="7"/>
  <c r="AC18" i="7"/>
  <c r="R18" i="7"/>
  <c r="AP17" i="7"/>
  <c r="AQ16" i="7"/>
  <c r="D68" i="10"/>
  <c r="D67" i="10"/>
  <c r="C6" i="11"/>
  <c r="AO6" i="11"/>
  <c r="D6" i="11"/>
  <c r="J6" i="11"/>
  <c r="D5" i="11"/>
  <c r="C5" i="11"/>
  <c r="J5" i="11"/>
  <c r="C68" i="1"/>
  <c r="G68" i="1"/>
  <c r="K68" i="1"/>
  <c r="F69" i="1"/>
  <c r="J69" i="1"/>
  <c r="E70" i="1"/>
  <c r="I70" i="1"/>
  <c r="D71" i="1"/>
  <c r="H71" i="1"/>
  <c r="C72" i="1"/>
  <c r="G72" i="1"/>
  <c r="K72" i="1"/>
  <c r="F73" i="1"/>
  <c r="J73" i="1"/>
  <c r="E74" i="1"/>
  <c r="I74" i="1"/>
  <c r="D75" i="1"/>
  <c r="H75" i="1"/>
  <c r="C76" i="1"/>
  <c r="G76" i="1"/>
  <c r="K76" i="1"/>
  <c r="F77" i="1"/>
  <c r="J77" i="1"/>
  <c r="E78" i="1"/>
  <c r="I78" i="1"/>
  <c r="D79" i="1"/>
  <c r="H79" i="1"/>
  <c r="F68" i="1"/>
  <c r="D70" i="1"/>
  <c r="G71" i="1"/>
  <c r="J72" i="1"/>
  <c r="I73" i="1"/>
  <c r="C75" i="1"/>
  <c r="J76" i="1"/>
  <c r="D78" i="1"/>
  <c r="G79" i="1"/>
  <c r="D68" i="1"/>
  <c r="H68" i="1"/>
  <c r="C69" i="1"/>
  <c r="G69" i="1"/>
  <c r="K69" i="1"/>
  <c r="F70" i="1"/>
  <c r="J70" i="1"/>
  <c r="E71" i="1"/>
  <c r="I71" i="1"/>
  <c r="D72" i="1"/>
  <c r="H72" i="1"/>
  <c r="C73" i="1"/>
  <c r="G73" i="1"/>
  <c r="K73" i="1"/>
  <c r="F74" i="1"/>
  <c r="J74" i="1"/>
  <c r="E75" i="1"/>
  <c r="I75" i="1"/>
  <c r="D76" i="1"/>
  <c r="H76" i="1"/>
  <c r="C77" i="1"/>
  <c r="G77" i="1"/>
  <c r="K77" i="1"/>
  <c r="F78" i="1"/>
  <c r="J78" i="1"/>
  <c r="E79" i="1"/>
  <c r="I79" i="1"/>
  <c r="E69" i="1"/>
  <c r="H70" i="1"/>
  <c r="K71" i="1"/>
  <c r="D74" i="1"/>
  <c r="G75" i="1"/>
  <c r="K75" i="1"/>
  <c r="E77" i="1"/>
  <c r="H78" i="1"/>
  <c r="K79" i="1"/>
  <c r="E68" i="1"/>
  <c r="I68" i="1"/>
  <c r="D69" i="1"/>
  <c r="H69" i="1"/>
  <c r="C70" i="1"/>
  <c r="G70" i="1"/>
  <c r="K70" i="1"/>
  <c r="F71" i="1"/>
  <c r="J71" i="1"/>
  <c r="E72" i="1"/>
  <c r="I72" i="1"/>
  <c r="D73" i="1"/>
  <c r="H73" i="1"/>
  <c r="C74" i="1"/>
  <c r="G74" i="1"/>
  <c r="K74" i="1"/>
  <c r="F75" i="1"/>
  <c r="J75" i="1"/>
  <c r="E76" i="1"/>
  <c r="I76" i="1"/>
  <c r="D77" i="1"/>
  <c r="H77" i="1"/>
  <c r="C78" i="1"/>
  <c r="G78" i="1"/>
  <c r="K78" i="1"/>
  <c r="F79" i="1"/>
  <c r="J79" i="1"/>
  <c r="J68" i="1"/>
  <c r="I69" i="1"/>
  <c r="C71" i="1"/>
  <c r="F72" i="1"/>
  <c r="E73" i="1"/>
  <c r="H74" i="1"/>
  <c r="F76" i="1"/>
  <c r="I77" i="1"/>
  <c r="C79" i="1"/>
  <c r="B79" i="1"/>
  <c r="B78" i="1"/>
  <c r="B77" i="1"/>
  <c r="B76" i="1"/>
  <c r="B75" i="1"/>
  <c r="B74" i="1"/>
  <c r="B73" i="1"/>
  <c r="B72" i="1"/>
  <c r="B71" i="1"/>
  <c r="B70" i="1"/>
  <c r="B69" i="1"/>
  <c r="B68" i="1"/>
  <c r="C54" i="1"/>
  <c r="G54" i="1"/>
  <c r="K54" i="1"/>
  <c r="F55" i="1"/>
  <c r="J55" i="1"/>
  <c r="E56" i="1"/>
  <c r="I56" i="1"/>
  <c r="D57" i="1"/>
  <c r="H57" i="1"/>
  <c r="C58" i="1"/>
  <c r="G58" i="1"/>
  <c r="K58" i="1"/>
  <c r="F59" i="1"/>
  <c r="J59" i="1"/>
  <c r="E60" i="1"/>
  <c r="I60" i="1"/>
  <c r="D61" i="1"/>
  <c r="H61" i="1"/>
  <c r="C62" i="1"/>
  <c r="G62" i="1"/>
  <c r="K62" i="1"/>
  <c r="F63" i="1"/>
  <c r="J63" i="1"/>
  <c r="E64" i="1"/>
  <c r="I64" i="1"/>
  <c r="D65" i="1"/>
  <c r="H65" i="1"/>
  <c r="F54" i="1"/>
  <c r="I55" i="1"/>
  <c r="H56" i="1"/>
  <c r="K57" i="1"/>
  <c r="J58" i="1"/>
  <c r="D60" i="1"/>
  <c r="K61" i="1"/>
  <c r="J62" i="1"/>
  <c r="D64" i="1"/>
  <c r="G65" i="1"/>
  <c r="D54" i="1"/>
  <c r="H54" i="1"/>
  <c r="C55" i="1"/>
  <c r="G55" i="1"/>
  <c r="K55" i="1"/>
  <c r="F56" i="1"/>
  <c r="J56" i="1"/>
  <c r="E57" i="1"/>
  <c r="I57" i="1"/>
  <c r="D58" i="1"/>
  <c r="H58" i="1"/>
  <c r="C59" i="1"/>
  <c r="G59" i="1"/>
  <c r="K59" i="1"/>
  <c r="F60" i="1"/>
  <c r="J60" i="1"/>
  <c r="E61" i="1"/>
  <c r="I61" i="1"/>
  <c r="D62" i="1"/>
  <c r="H62" i="1"/>
  <c r="C63" i="1"/>
  <c r="G63" i="1"/>
  <c r="K63" i="1"/>
  <c r="F64" i="1"/>
  <c r="J64" i="1"/>
  <c r="E65" i="1"/>
  <c r="I65" i="1"/>
  <c r="J54" i="1"/>
  <c r="D56" i="1"/>
  <c r="C57" i="1"/>
  <c r="F58" i="1"/>
  <c r="E59" i="1"/>
  <c r="H60" i="1"/>
  <c r="G61" i="1"/>
  <c r="E63" i="1"/>
  <c r="H64" i="1"/>
  <c r="K65" i="1"/>
  <c r="E54" i="1"/>
  <c r="I54" i="1"/>
  <c r="D55" i="1"/>
  <c r="H55" i="1"/>
  <c r="C56" i="1"/>
  <c r="G56" i="1"/>
  <c r="K56" i="1"/>
  <c r="F57" i="1"/>
  <c r="J57" i="1"/>
  <c r="E58" i="1"/>
  <c r="I58" i="1"/>
  <c r="D59" i="1"/>
  <c r="H59" i="1"/>
  <c r="C60" i="1"/>
  <c r="G60" i="1"/>
  <c r="K60" i="1"/>
  <c r="F61" i="1"/>
  <c r="J61" i="1"/>
  <c r="E62" i="1"/>
  <c r="I62" i="1"/>
  <c r="D63" i="1"/>
  <c r="H63" i="1"/>
  <c r="C64" i="1"/>
  <c r="G64" i="1"/>
  <c r="K64" i="1"/>
  <c r="F65" i="1"/>
  <c r="J65" i="1"/>
  <c r="E55" i="1"/>
  <c r="G57" i="1"/>
  <c r="I59" i="1"/>
  <c r="C61" i="1"/>
  <c r="F62" i="1"/>
  <c r="I63" i="1"/>
  <c r="C65" i="1"/>
  <c r="B65" i="1"/>
  <c r="B64" i="1"/>
  <c r="B63" i="1"/>
  <c r="B62" i="1"/>
  <c r="B61" i="1"/>
  <c r="B60" i="1"/>
  <c r="B59" i="1"/>
  <c r="B58" i="1"/>
  <c r="B57" i="1"/>
  <c r="B56" i="1"/>
  <c r="B55" i="1"/>
  <c r="B54" i="1"/>
  <c r="C41" i="1"/>
  <c r="G41" i="1"/>
  <c r="K41" i="1"/>
  <c r="F42" i="1"/>
  <c r="J42" i="1"/>
  <c r="E43" i="1"/>
  <c r="I43" i="1"/>
  <c r="D44" i="1"/>
  <c r="H44" i="1"/>
  <c r="C45" i="1"/>
  <c r="G45" i="1"/>
  <c r="K45" i="1"/>
  <c r="F46" i="1"/>
  <c r="J46" i="1"/>
  <c r="E47" i="1"/>
  <c r="I47" i="1"/>
  <c r="D48" i="1"/>
  <c r="H48" i="1"/>
  <c r="C49" i="1"/>
  <c r="G49" i="1"/>
  <c r="K49" i="1"/>
  <c r="F50" i="1"/>
  <c r="J50" i="1"/>
  <c r="E51" i="1"/>
  <c r="I51" i="1"/>
  <c r="D52" i="1"/>
  <c r="H52" i="1"/>
  <c r="E42" i="1"/>
  <c r="G44" i="1"/>
  <c r="J45" i="1"/>
  <c r="D47" i="1"/>
  <c r="G48" i="1"/>
  <c r="J49" i="1"/>
  <c r="D51" i="1"/>
  <c r="G52" i="1"/>
  <c r="K52" i="1"/>
  <c r="D41" i="1"/>
  <c r="H41" i="1"/>
  <c r="C42" i="1"/>
  <c r="G42" i="1"/>
  <c r="K42" i="1"/>
  <c r="F43" i="1"/>
  <c r="J43" i="1"/>
  <c r="E44" i="1"/>
  <c r="I44" i="1"/>
  <c r="D45" i="1"/>
  <c r="H45" i="1"/>
  <c r="C46" i="1"/>
  <c r="G46" i="1"/>
  <c r="K46" i="1"/>
  <c r="F47" i="1"/>
  <c r="J47" i="1"/>
  <c r="E48" i="1"/>
  <c r="I48" i="1"/>
  <c r="D49" i="1"/>
  <c r="H49" i="1"/>
  <c r="C50" i="1"/>
  <c r="G50" i="1"/>
  <c r="K50" i="1"/>
  <c r="F51" i="1"/>
  <c r="J51" i="1"/>
  <c r="E52" i="1"/>
  <c r="I52" i="1"/>
  <c r="J41" i="1"/>
  <c r="I42" i="1"/>
  <c r="H43" i="1"/>
  <c r="K44" i="1"/>
  <c r="E46" i="1"/>
  <c r="H47" i="1"/>
  <c r="K48" i="1"/>
  <c r="E50" i="1"/>
  <c r="H51" i="1"/>
  <c r="E41" i="1"/>
  <c r="I41" i="1"/>
  <c r="D42" i="1"/>
  <c r="H42" i="1"/>
  <c r="C43" i="1"/>
  <c r="G43" i="1"/>
  <c r="K43" i="1"/>
  <c r="F44" i="1"/>
  <c r="J44" i="1"/>
  <c r="E45" i="1"/>
  <c r="I45" i="1"/>
  <c r="D46" i="1"/>
  <c r="H46" i="1"/>
  <c r="C47" i="1"/>
  <c r="G47" i="1"/>
  <c r="K47" i="1"/>
  <c r="F48" i="1"/>
  <c r="J48" i="1"/>
  <c r="E49" i="1"/>
  <c r="I49" i="1"/>
  <c r="D50" i="1"/>
  <c r="H50" i="1"/>
  <c r="C51" i="1"/>
  <c r="G51" i="1"/>
  <c r="K51" i="1"/>
  <c r="F52" i="1"/>
  <c r="J52" i="1"/>
  <c r="F41" i="1"/>
  <c r="D43" i="1"/>
  <c r="C44" i="1"/>
  <c r="F45" i="1"/>
  <c r="I46" i="1"/>
  <c r="C48" i="1"/>
  <c r="F49" i="1"/>
  <c r="I50" i="1"/>
  <c r="C52" i="1"/>
  <c r="B52" i="1"/>
  <c r="B51" i="1"/>
  <c r="B50" i="1"/>
  <c r="B49" i="1"/>
  <c r="B48" i="1"/>
  <c r="B47" i="1"/>
  <c r="B45" i="1"/>
  <c r="B46" i="1"/>
  <c r="B44" i="1"/>
  <c r="B43" i="1"/>
  <c r="B42" i="1"/>
  <c r="B41" i="1"/>
  <c r="C23" i="1"/>
  <c r="G23" i="1"/>
  <c r="K23" i="1"/>
  <c r="F24" i="1"/>
  <c r="J24" i="1"/>
  <c r="E25" i="1"/>
  <c r="I25" i="1"/>
  <c r="D26" i="1"/>
  <c r="H26" i="1"/>
  <c r="C27" i="1"/>
  <c r="G27" i="1"/>
  <c r="K27" i="1"/>
  <c r="F28" i="1"/>
  <c r="J28" i="1"/>
  <c r="E29" i="1"/>
  <c r="I29" i="1"/>
  <c r="D30" i="1"/>
  <c r="H30" i="1"/>
  <c r="F23" i="1"/>
  <c r="D25" i="1"/>
  <c r="C26" i="1"/>
  <c r="F27" i="1"/>
  <c r="I28" i="1"/>
  <c r="C30" i="1"/>
  <c r="D23" i="1"/>
  <c r="H23" i="1"/>
  <c r="C24" i="1"/>
  <c r="G24" i="1"/>
  <c r="K24" i="1"/>
  <c r="F25" i="1"/>
  <c r="J25" i="1"/>
  <c r="E26" i="1"/>
  <c r="I26" i="1"/>
  <c r="D27" i="1"/>
  <c r="H27" i="1"/>
  <c r="C28" i="1"/>
  <c r="G28" i="1"/>
  <c r="K28" i="1"/>
  <c r="F29" i="1"/>
  <c r="J29" i="1"/>
  <c r="E30" i="1"/>
  <c r="I30" i="1"/>
  <c r="E24" i="1"/>
  <c r="I24" i="1"/>
  <c r="H25" i="1"/>
  <c r="K26" i="1"/>
  <c r="E28" i="1"/>
  <c r="H29" i="1"/>
  <c r="K30" i="1"/>
  <c r="E23" i="1"/>
  <c r="I23" i="1"/>
  <c r="D24" i="1"/>
  <c r="H24" i="1"/>
  <c r="C25" i="1"/>
  <c r="G25" i="1"/>
  <c r="K25" i="1"/>
  <c r="F26" i="1"/>
  <c r="J26" i="1"/>
  <c r="E27" i="1"/>
  <c r="I27" i="1"/>
  <c r="D28" i="1"/>
  <c r="H28" i="1"/>
  <c r="C29" i="1"/>
  <c r="G29" i="1"/>
  <c r="K29" i="1"/>
  <c r="F30" i="1"/>
  <c r="J30" i="1"/>
  <c r="J23" i="1"/>
  <c r="G26" i="1"/>
  <c r="J27" i="1"/>
  <c r="D29" i="1"/>
  <c r="G30" i="1"/>
  <c r="B30" i="1"/>
  <c r="B28" i="1"/>
  <c r="B29" i="1"/>
  <c r="B27" i="1"/>
  <c r="B25" i="1"/>
  <c r="B26" i="1"/>
  <c r="B23" i="1"/>
  <c r="B24" i="1"/>
  <c r="S14" i="14"/>
  <c r="AI15" i="13"/>
  <c r="AF18" i="7"/>
  <c r="AW74" i="7"/>
  <c r="AY73" i="7"/>
  <c r="K14" i="13"/>
  <c r="S14" i="13"/>
  <c r="K18" i="7"/>
  <c r="M18" i="7"/>
  <c r="AH15" i="13"/>
  <c r="I18" i="7"/>
  <c r="G18" i="7"/>
  <c r="J18" i="7"/>
  <c r="AE15" i="13"/>
  <c r="Z18" i="7"/>
  <c r="V18" i="7"/>
  <c r="N54" i="7"/>
  <c r="J54" i="7"/>
  <c r="H75" i="7"/>
  <c r="O18" i="7"/>
  <c r="AJ15" i="13"/>
  <c r="L18" i="7"/>
  <c r="F18" i="7"/>
  <c r="AA15" i="13"/>
  <c r="BI74" i="7"/>
  <c r="BK73" i="7"/>
  <c r="BA74" i="7"/>
  <c r="BC73" i="7"/>
  <c r="G14" i="13"/>
  <c r="G14" i="14"/>
  <c r="Q18" i="7"/>
  <c r="AL15" i="13"/>
  <c r="N18" i="7"/>
  <c r="H18" i="7"/>
  <c r="Y14" i="14"/>
  <c r="BD73" i="7"/>
  <c r="AX73" i="7"/>
  <c r="BN73" i="7"/>
  <c r="BL73" i="7"/>
  <c r="BF73" i="7"/>
  <c r="BQ73" i="7"/>
  <c r="BI73" i="7"/>
  <c r="BA73" i="7"/>
  <c r="C38" i="1"/>
  <c r="C20" i="1"/>
  <c r="C37" i="1"/>
  <c r="B38" i="1"/>
  <c r="B20" i="1"/>
  <c r="B37" i="1"/>
  <c r="BP73" i="7"/>
  <c r="BH73" i="7"/>
  <c r="C25" i="7"/>
  <c r="P86" i="7"/>
  <c r="C28" i="7"/>
  <c r="C36" i="7"/>
  <c r="C20" i="7"/>
  <c r="C44" i="7"/>
  <c r="H86" i="7"/>
  <c r="C32" i="7"/>
  <c r="L86" i="7"/>
  <c r="C40" i="7"/>
  <c r="C24" i="7"/>
  <c r="C22" i="7"/>
  <c r="C48" i="7"/>
  <c r="AR15" i="7"/>
  <c r="AT14" i="7"/>
  <c r="AR16" i="7"/>
  <c r="AR17" i="7"/>
  <c r="AC54" i="10"/>
  <c r="D13" i="1"/>
  <c r="D14" i="1"/>
  <c r="C14" i="1"/>
  <c r="O12" i="1"/>
  <c r="P11" i="1"/>
  <c r="J34" i="1"/>
  <c r="H34" i="1"/>
  <c r="G34" i="1"/>
  <c r="F32" i="1"/>
  <c r="G32" i="1"/>
  <c r="E34" i="1"/>
  <c r="E32" i="1"/>
  <c r="D32" i="1"/>
  <c r="I34" i="1"/>
  <c r="H32" i="1"/>
  <c r="I32" i="1"/>
  <c r="D34" i="1"/>
  <c r="J32" i="1"/>
  <c r="K34" i="1"/>
  <c r="K36" i="1"/>
  <c r="F34" i="1"/>
  <c r="I86" i="7"/>
  <c r="F86" i="7"/>
  <c r="C42" i="7"/>
  <c r="C34" i="7"/>
  <c r="C26" i="7"/>
  <c r="C46" i="7"/>
  <c r="C38" i="7"/>
  <c r="C30" i="7"/>
  <c r="AS16" i="7"/>
  <c r="K86" i="7"/>
  <c r="NE15" i="7"/>
  <c r="NG14" i="7"/>
  <c r="C19" i="7"/>
  <c r="C23" i="7"/>
  <c r="C27" i="7"/>
  <c r="C31" i="7"/>
  <c r="C35" i="7"/>
  <c r="C39" i="7"/>
  <c r="C43" i="7"/>
  <c r="C47" i="7"/>
  <c r="C21" i="7"/>
  <c r="C29" i="7"/>
  <c r="C33" i="7"/>
  <c r="C37" i="7"/>
  <c r="C41" i="7"/>
  <c r="C45" i="7"/>
  <c r="G86" i="7"/>
  <c r="Q86" i="7"/>
  <c r="N86" i="7"/>
  <c r="O86" i="7"/>
  <c r="M86" i="7"/>
  <c r="J86" i="7"/>
  <c r="CE5" i="11"/>
  <c r="BX5" i="11"/>
  <c r="CD5" i="11"/>
  <c r="BK5" i="11"/>
  <c r="BM5" i="11"/>
  <c r="BN5" i="11"/>
  <c r="CG5" i="11"/>
  <c r="BD5" i="11"/>
  <c r="CI5" i="11"/>
  <c r="CC5" i="11"/>
  <c r="BV5" i="11"/>
  <c r="CA5" i="11"/>
  <c r="BH5" i="11"/>
  <c r="BJ5" i="11"/>
  <c r="BT5" i="11"/>
  <c r="BZ5" i="11"/>
  <c r="BU5" i="11"/>
  <c r="BF5" i="11"/>
  <c r="BY5" i="11"/>
  <c r="BC5" i="11"/>
  <c r="CL5" i="11"/>
  <c r="BR5" i="11"/>
  <c r="BI5" i="11"/>
  <c r="BG5" i="11"/>
  <c r="BW5" i="11"/>
  <c r="CJ5" i="11"/>
  <c r="BO5" i="11"/>
  <c r="BL5" i="11"/>
  <c r="CB5" i="11"/>
  <c r="BE5" i="11"/>
  <c r="BQ5" i="11"/>
  <c r="BP5" i="11"/>
  <c r="BB5" i="11"/>
  <c r="CH5" i="11"/>
  <c r="CF5" i="11"/>
  <c r="CK5" i="11"/>
  <c r="BS5" i="11"/>
  <c r="AZ73" i="7"/>
  <c r="C40" i="1"/>
  <c r="B40" i="1"/>
  <c r="E13" i="1"/>
  <c r="E14" i="1"/>
  <c r="AT15" i="7"/>
  <c r="AV14" i="7"/>
  <c r="AV15" i="7"/>
  <c r="AX14" i="7"/>
  <c r="AX15" i="7"/>
  <c r="AZ14" i="7"/>
  <c r="AZ15" i="7"/>
  <c r="BB14" i="7"/>
  <c r="AT16" i="7"/>
  <c r="AU16" i="7"/>
  <c r="J36" i="1"/>
  <c r="P12" i="1"/>
  <c r="Q11" i="1"/>
  <c r="H36" i="1"/>
  <c r="G36" i="1"/>
  <c r="D36" i="1"/>
  <c r="F36" i="1"/>
  <c r="I36" i="1"/>
  <c r="E36" i="1"/>
  <c r="NG15" i="7"/>
  <c r="NI14" i="7"/>
  <c r="C100" i="7"/>
  <c r="D100" i="7"/>
  <c r="C95" i="7"/>
  <c r="F13" i="1"/>
  <c r="G13" i="1"/>
  <c r="C3" i="1"/>
  <c r="C31" i="1"/>
  <c r="B35" i="1"/>
  <c r="AT17" i="7"/>
  <c r="AV16" i="7"/>
  <c r="AW16" i="7"/>
  <c r="AX16" i="7"/>
  <c r="Q12" i="1"/>
  <c r="R11" i="1"/>
  <c r="F14" i="1"/>
  <c r="D95" i="7"/>
  <c r="BB15" i="7"/>
  <c r="BD14" i="7"/>
  <c r="NI15" i="7"/>
  <c r="NK14" i="7"/>
  <c r="BA5" i="11"/>
  <c r="B90" i="1"/>
  <c r="C90" i="1"/>
  <c r="B91" i="1"/>
  <c r="C91" i="1"/>
  <c r="E3" i="1"/>
  <c r="C32" i="1"/>
  <c r="B32" i="1"/>
  <c r="B36" i="1"/>
  <c r="C34" i="1"/>
  <c r="AV17" i="7"/>
  <c r="R12" i="1"/>
  <c r="S11" i="1"/>
  <c r="G14" i="1"/>
  <c r="H13" i="1"/>
  <c r="AB14" i="10"/>
  <c r="I14" i="10"/>
  <c r="V14" i="10"/>
  <c r="Y14" i="10"/>
  <c r="M14" i="10"/>
  <c r="H14" i="10"/>
  <c r="N14" i="10"/>
  <c r="L14" i="10"/>
  <c r="T14" i="10"/>
  <c r="W14" i="10"/>
  <c r="O14" i="10"/>
  <c r="D14" i="10"/>
  <c r="R14" i="10"/>
  <c r="G14" i="10"/>
  <c r="S14" i="10"/>
  <c r="J14" i="10"/>
  <c r="E14" i="10"/>
  <c r="K14" i="10"/>
  <c r="Z14" i="10"/>
  <c r="AA14" i="10"/>
  <c r="U14" i="10"/>
  <c r="Q14" i="10"/>
  <c r="Q15" i="10"/>
  <c r="F14" i="10"/>
  <c r="X14" i="10"/>
  <c r="NK15" i="7"/>
  <c r="NM14" i="7"/>
  <c r="AX17" i="7"/>
  <c r="AY16" i="7"/>
  <c r="AZ16" i="7"/>
  <c r="BD15" i="7"/>
  <c r="BF14" i="7"/>
  <c r="D90" i="1"/>
  <c r="E90" i="1"/>
  <c r="D91" i="1"/>
  <c r="E91" i="1"/>
  <c r="C36" i="1"/>
  <c r="C2" i="1"/>
  <c r="C53" i="10"/>
  <c r="AC53" i="10"/>
  <c r="C69" i="10"/>
  <c r="H14" i="1"/>
  <c r="I13" i="1"/>
  <c r="S12" i="1"/>
  <c r="T11" i="1"/>
  <c r="R15" i="10"/>
  <c r="S15" i="10"/>
  <c r="T15" i="10"/>
  <c r="U15" i="10"/>
  <c r="V15" i="10"/>
  <c r="W15" i="10"/>
  <c r="X15" i="10"/>
  <c r="Y15" i="10"/>
  <c r="Z15" i="10"/>
  <c r="AA15" i="10"/>
  <c r="AB15" i="10"/>
  <c r="BF15" i="7"/>
  <c r="BH14" i="7"/>
  <c r="AZ17" i="7"/>
  <c r="BA16" i="7"/>
  <c r="BB16" i="7"/>
  <c r="NM15" i="7"/>
  <c r="NO14" i="7"/>
  <c r="C55" i="10"/>
  <c r="AC55" i="10"/>
  <c r="J13" i="1"/>
  <c r="I14" i="1"/>
  <c r="T12" i="1"/>
  <c r="U11" i="1"/>
  <c r="BB17" i="7"/>
  <c r="BC16" i="7"/>
  <c r="BD16" i="7"/>
  <c r="NO15" i="7"/>
  <c r="NQ14" i="7"/>
  <c r="BH15" i="7"/>
  <c r="BJ14" i="7"/>
  <c r="C62" i="10"/>
  <c r="C63" i="10"/>
  <c r="C71" i="10"/>
  <c r="U12" i="1"/>
  <c r="V11" i="1"/>
  <c r="J14" i="1"/>
  <c r="K13" i="1"/>
  <c r="BJ15" i="7"/>
  <c r="BL14" i="7"/>
  <c r="BD17" i="7"/>
  <c r="BE16" i="7"/>
  <c r="BF16" i="7"/>
  <c r="NQ15" i="7"/>
  <c r="NS14" i="7"/>
  <c r="C70" i="10"/>
  <c r="V12" i="1"/>
  <c r="W11" i="1"/>
  <c r="L13" i="1"/>
  <c r="K14" i="1"/>
  <c r="NS15" i="7"/>
  <c r="NU14" i="7"/>
  <c r="BG16" i="7"/>
  <c r="BH16" i="7"/>
  <c r="BF17" i="7"/>
  <c r="BL15" i="7"/>
  <c r="BN14" i="7"/>
  <c r="M13" i="1"/>
  <c r="L14" i="1"/>
  <c r="W12" i="1"/>
  <c r="X11" i="1"/>
  <c r="BI16" i="7"/>
  <c r="BJ16" i="7"/>
  <c r="BH17" i="7"/>
  <c r="NU15" i="7"/>
  <c r="NW14" i="7"/>
  <c r="BN15" i="7"/>
  <c r="BP14" i="7"/>
  <c r="X12" i="1"/>
  <c r="Y11" i="1"/>
  <c r="M14" i="1"/>
  <c r="N13" i="1"/>
  <c r="NW15" i="7"/>
  <c r="NY14" i="7"/>
  <c r="BP15" i="7"/>
  <c r="BR14" i="7"/>
  <c r="BK16" i="7"/>
  <c r="BL16" i="7"/>
  <c r="BJ17" i="7"/>
  <c r="O13" i="1"/>
  <c r="N14" i="1"/>
  <c r="Y12" i="1"/>
  <c r="Z11" i="1"/>
  <c r="BR15" i="7"/>
  <c r="BT14" i="7"/>
  <c r="BM16" i="7"/>
  <c r="BN16" i="7"/>
  <c r="BL17" i="7"/>
  <c r="NY15" i="7"/>
  <c r="OA14" i="7"/>
  <c r="Z12" i="1"/>
  <c r="AA11" i="1"/>
  <c r="O14" i="1"/>
  <c r="P13" i="1"/>
  <c r="BO16" i="7"/>
  <c r="BP16" i="7"/>
  <c r="BN17" i="7"/>
  <c r="OA15" i="7"/>
  <c r="OC14" i="7"/>
  <c r="BT15" i="7"/>
  <c r="BV14" i="7"/>
  <c r="P14" i="1"/>
  <c r="Q13" i="1"/>
  <c r="AA12" i="1"/>
  <c r="AB11" i="1"/>
  <c r="OC15" i="7"/>
  <c r="OE14" i="7"/>
  <c r="BV15" i="7"/>
  <c r="BX14" i="7"/>
  <c r="BP17" i="7"/>
  <c r="BQ16" i="7"/>
  <c r="BR16" i="7"/>
  <c r="R13" i="1"/>
  <c r="Q14" i="1"/>
  <c r="AB12" i="1"/>
  <c r="AC11" i="1"/>
  <c r="BX15" i="7"/>
  <c r="BZ14" i="7"/>
  <c r="BR17" i="7"/>
  <c r="BS16" i="7"/>
  <c r="BT16" i="7"/>
  <c r="OE15" i="7"/>
  <c r="OG14" i="7"/>
  <c r="AC12" i="1"/>
  <c r="AD11" i="1"/>
  <c r="R14" i="1"/>
  <c r="S13" i="1"/>
  <c r="OG15" i="7"/>
  <c r="OI14" i="7"/>
  <c r="BT17" i="7"/>
  <c r="BU16" i="7"/>
  <c r="BV16" i="7"/>
  <c r="BZ15" i="7"/>
  <c r="CB14" i="7"/>
  <c r="AD12" i="1"/>
  <c r="AE11" i="1"/>
  <c r="S14" i="1"/>
  <c r="T13" i="1"/>
  <c r="BV17" i="7"/>
  <c r="BW16" i="7"/>
  <c r="BX16" i="7"/>
  <c r="CB15" i="7"/>
  <c r="CD14" i="7"/>
  <c r="OI15" i="7"/>
  <c r="OK14" i="7"/>
  <c r="T14" i="1"/>
  <c r="U13" i="1"/>
  <c r="AE12" i="1"/>
  <c r="AF11" i="1"/>
  <c r="CD15" i="7"/>
  <c r="CF14" i="7"/>
  <c r="BX17" i="7"/>
  <c r="BY16" i="7"/>
  <c r="BZ16" i="7"/>
  <c r="OK15" i="7"/>
  <c r="OM14" i="7"/>
  <c r="U14" i="1"/>
  <c r="V13" i="1"/>
  <c r="AF12" i="1"/>
  <c r="AG11" i="1"/>
  <c r="OM15" i="7"/>
  <c r="OO14" i="7"/>
  <c r="BZ17" i="7"/>
  <c r="CA16" i="7"/>
  <c r="CB16" i="7"/>
  <c r="CF15" i="7"/>
  <c r="CH14" i="7"/>
  <c r="AG12" i="1"/>
  <c r="AH11" i="1"/>
  <c r="W13" i="1"/>
  <c r="V14" i="1"/>
  <c r="CC16" i="7"/>
  <c r="CD16" i="7"/>
  <c r="CB17" i="7"/>
  <c r="CH15" i="7"/>
  <c r="CJ14" i="7"/>
  <c r="OO15" i="7"/>
  <c r="OQ14" i="7"/>
  <c r="X13" i="1"/>
  <c r="W14" i="1"/>
  <c r="AH12" i="1"/>
  <c r="AI11" i="1"/>
  <c r="CJ15" i="7"/>
  <c r="CL14" i="7"/>
  <c r="OQ15" i="7"/>
  <c r="OS14" i="7"/>
  <c r="CE16" i="7"/>
  <c r="CF16" i="7"/>
  <c r="CD17" i="7"/>
  <c r="AI12" i="1"/>
  <c r="AJ11" i="1"/>
  <c r="X14" i="1"/>
  <c r="Y13" i="1"/>
  <c r="OS15" i="7"/>
  <c r="OU14" i="7"/>
  <c r="CF17" i="7"/>
  <c r="CG16" i="7"/>
  <c r="CH16" i="7"/>
  <c r="CL15" i="7"/>
  <c r="CN14" i="7"/>
  <c r="AJ12" i="1"/>
  <c r="AK11" i="1"/>
  <c r="Z13" i="1"/>
  <c r="Y14" i="1"/>
  <c r="CI16" i="7"/>
  <c r="CJ16" i="7"/>
  <c r="CH17" i="7"/>
  <c r="CN15" i="7"/>
  <c r="CP14" i="7"/>
  <c r="OU15" i="7"/>
  <c r="OW14" i="7"/>
  <c r="AK12" i="1"/>
  <c r="AL11" i="1"/>
  <c r="Z14" i="1"/>
  <c r="AA13" i="1"/>
  <c r="CP15" i="7"/>
  <c r="CR14" i="7"/>
  <c r="OW15" i="7"/>
  <c r="OY14" i="7"/>
  <c r="CJ17" i="7"/>
  <c r="CK16" i="7"/>
  <c r="CL16" i="7"/>
  <c r="AL12" i="1"/>
  <c r="AM11" i="1"/>
  <c r="AA14" i="1"/>
  <c r="AB13" i="1"/>
  <c r="CM16" i="7"/>
  <c r="CN16" i="7"/>
  <c r="CL17" i="7"/>
  <c r="OY15" i="7"/>
  <c r="PA14" i="7"/>
  <c r="CR15" i="7"/>
  <c r="CT14" i="7"/>
  <c r="AC13" i="1"/>
  <c r="AB14" i="1"/>
  <c r="AM12" i="1"/>
  <c r="AN11" i="1"/>
  <c r="PA15" i="7"/>
  <c r="PC14" i="7"/>
  <c r="CT15" i="7"/>
  <c r="CV14" i="7"/>
  <c r="CN17" i="7"/>
  <c r="CO16" i="7"/>
  <c r="CP16" i="7"/>
  <c r="AN12" i="1"/>
  <c r="AO11" i="1"/>
  <c r="AC14" i="1"/>
  <c r="AD13" i="1"/>
  <c r="CQ16" i="7"/>
  <c r="CR16" i="7"/>
  <c r="CP17" i="7"/>
  <c r="CV15" i="7"/>
  <c r="CX14" i="7"/>
  <c r="PC15" i="7"/>
  <c r="PE14" i="7"/>
  <c r="AD14" i="1"/>
  <c r="AE13" i="1"/>
  <c r="AO12" i="1"/>
  <c r="AP11" i="1"/>
  <c r="CX15" i="7"/>
  <c r="CZ14" i="7"/>
  <c r="PE15" i="7"/>
  <c r="PG14" i="7"/>
  <c r="CR17" i="7"/>
  <c r="CS16" i="7"/>
  <c r="CT16" i="7"/>
  <c r="AE14" i="1"/>
  <c r="AF13" i="1"/>
  <c r="AP12" i="1"/>
  <c r="AQ11" i="1"/>
  <c r="CU16" i="7"/>
  <c r="CV16" i="7"/>
  <c r="CT17" i="7"/>
  <c r="PG15" i="7"/>
  <c r="PI14" i="7"/>
  <c r="CZ15" i="7"/>
  <c r="DB14" i="7"/>
  <c r="AQ12" i="1"/>
  <c r="AR11" i="1"/>
  <c r="AF14" i="1"/>
  <c r="AG13" i="1"/>
  <c r="PI15" i="7"/>
  <c r="PK14" i="7"/>
  <c r="DB15" i="7"/>
  <c r="DD14" i="7"/>
  <c r="CV17" i="7"/>
  <c r="CW16" i="7"/>
  <c r="CX16" i="7"/>
  <c r="AR12" i="1"/>
  <c r="AS11" i="1"/>
  <c r="AG14" i="1"/>
  <c r="AH13" i="1"/>
  <c r="CX17" i="7"/>
  <c r="CY16" i="7"/>
  <c r="CZ16" i="7"/>
  <c r="DD15" i="7"/>
  <c r="DF14" i="7"/>
  <c r="PK15" i="7"/>
  <c r="PM14" i="7"/>
  <c r="AS12" i="1"/>
  <c r="AT11" i="1"/>
  <c r="AH14" i="1"/>
  <c r="AI13" i="1"/>
  <c r="PM15" i="7"/>
  <c r="PO14" i="7"/>
  <c r="DF15" i="7"/>
  <c r="DH14" i="7"/>
  <c r="CZ17" i="7"/>
  <c r="DA16" i="7"/>
  <c r="DB16" i="7"/>
  <c r="AT12" i="1"/>
  <c r="AU11" i="1"/>
  <c r="AJ13" i="1"/>
  <c r="AI14" i="1"/>
  <c r="DC16" i="7"/>
  <c r="DD16" i="7"/>
  <c r="DB17" i="7"/>
  <c r="DH15" i="7"/>
  <c r="DJ14" i="7"/>
  <c r="PO15" i="7"/>
  <c r="PQ14" i="7"/>
  <c r="AK13" i="1"/>
  <c r="AJ14" i="1"/>
  <c r="AU12" i="1"/>
  <c r="AV11" i="1"/>
  <c r="DJ15" i="7"/>
  <c r="DL14" i="7"/>
  <c r="PQ15" i="7"/>
  <c r="PS14" i="7"/>
  <c r="DE16" i="7"/>
  <c r="DF16" i="7"/>
  <c r="DD17" i="7"/>
  <c r="AV12" i="1"/>
  <c r="AW11" i="1"/>
  <c r="AK14" i="1"/>
  <c r="AL13" i="1"/>
  <c r="DF17" i="7"/>
  <c r="DG16" i="7"/>
  <c r="DH16" i="7"/>
  <c r="PS15" i="7"/>
  <c r="PU14" i="7"/>
  <c r="DL15" i="7"/>
  <c r="DN14" i="7"/>
  <c r="AW12" i="1"/>
  <c r="AX11" i="1"/>
  <c r="AM13" i="1"/>
  <c r="AL14" i="1"/>
  <c r="PU15" i="7"/>
  <c r="PW14" i="7"/>
  <c r="DI16" i="7"/>
  <c r="DJ16" i="7"/>
  <c r="DH17" i="7"/>
  <c r="DN15" i="7"/>
  <c r="DP14" i="7"/>
  <c r="AM14" i="1"/>
  <c r="AN13" i="1"/>
  <c r="AX12" i="1"/>
  <c r="AY11" i="1"/>
  <c r="DP15" i="7"/>
  <c r="DR14" i="7"/>
  <c r="DK16" i="7"/>
  <c r="DL16" i="7"/>
  <c r="DJ17" i="7"/>
  <c r="PW15" i="7"/>
  <c r="PY14" i="7"/>
  <c r="AY12" i="1"/>
  <c r="AZ11" i="1"/>
  <c r="AN14" i="1"/>
  <c r="AO13" i="1"/>
  <c r="DL17" i="7"/>
  <c r="DM16" i="7"/>
  <c r="DN16" i="7"/>
  <c r="PY15" i="7"/>
  <c r="QA14" i="7"/>
  <c r="DR15" i="7"/>
  <c r="DT14" i="7"/>
  <c r="AZ12" i="1"/>
  <c r="BA11" i="1"/>
  <c r="AO14" i="1"/>
  <c r="AP13" i="1"/>
  <c r="QA15" i="7"/>
  <c r="QC14" i="7"/>
  <c r="DO16" i="7"/>
  <c r="DP16" i="7"/>
  <c r="DN17" i="7"/>
  <c r="DT15" i="7"/>
  <c r="DV14" i="7"/>
  <c r="BA12" i="1"/>
  <c r="BB11" i="1"/>
  <c r="AQ13" i="1"/>
  <c r="AP14" i="1"/>
  <c r="DV15" i="7"/>
  <c r="DX14" i="7"/>
  <c r="DP17" i="7"/>
  <c r="DQ16" i="7"/>
  <c r="DR16" i="7"/>
  <c r="QC15" i="7"/>
  <c r="QE14" i="7"/>
  <c r="BB12" i="1"/>
  <c r="BC11" i="1"/>
  <c r="AR13" i="1"/>
  <c r="AQ14" i="1"/>
  <c r="QE15" i="7"/>
  <c r="QG14" i="7"/>
  <c r="DS16" i="7"/>
  <c r="DT16" i="7"/>
  <c r="DR17" i="7"/>
  <c r="DX15" i="7"/>
  <c r="DZ14" i="7"/>
  <c r="AR14" i="1"/>
  <c r="AS13" i="1"/>
  <c r="BC12" i="1"/>
  <c r="BD11" i="1"/>
  <c r="DT17" i="7"/>
  <c r="DU16" i="7"/>
  <c r="DV16" i="7"/>
  <c r="DZ15" i="7"/>
  <c r="EB14" i="7"/>
  <c r="QG15" i="7"/>
  <c r="QI14" i="7"/>
  <c r="AS14" i="1"/>
  <c r="AT13" i="1"/>
  <c r="BD12" i="1"/>
  <c r="BE11" i="1"/>
  <c r="EB15" i="7"/>
  <c r="ED14" i="7"/>
  <c r="QI15" i="7"/>
  <c r="QK14" i="7"/>
  <c r="DW16" i="7"/>
  <c r="DX16" i="7"/>
  <c r="DV17" i="7"/>
  <c r="BE12" i="1"/>
  <c r="BF11" i="1"/>
  <c r="AU13" i="1"/>
  <c r="AT14" i="1"/>
  <c r="QK15" i="7"/>
  <c r="QM14" i="7"/>
  <c r="DY16" i="7"/>
  <c r="DZ16" i="7"/>
  <c r="DX17" i="7"/>
  <c r="ED15" i="7"/>
  <c r="EF14" i="7"/>
  <c r="AU14" i="1"/>
  <c r="AV13" i="1"/>
  <c r="BF12" i="1"/>
  <c r="BG11" i="1"/>
  <c r="EA16" i="7"/>
  <c r="EB16" i="7"/>
  <c r="DZ17" i="7"/>
  <c r="EF15" i="7"/>
  <c r="EH14" i="7"/>
  <c r="QM15" i="7"/>
  <c r="QO14" i="7"/>
  <c r="BG12" i="1"/>
  <c r="BH11" i="1"/>
  <c r="AW13" i="1"/>
  <c r="AV14" i="1"/>
  <c r="QO15" i="7"/>
  <c r="QQ14" i="7"/>
  <c r="EH15" i="7"/>
  <c r="EJ14" i="7"/>
  <c r="EB17" i="7"/>
  <c r="EC16" i="7"/>
  <c r="ED16" i="7"/>
  <c r="BH12" i="1"/>
  <c r="BI11" i="1"/>
  <c r="AW14" i="1"/>
  <c r="AX13" i="1"/>
  <c r="EE16" i="7"/>
  <c r="EF16" i="7"/>
  <c r="ED17" i="7"/>
  <c r="EJ15" i="7"/>
  <c r="EL14" i="7"/>
  <c r="QQ15" i="7"/>
  <c r="QS14" i="7"/>
  <c r="BI12" i="1"/>
  <c r="BJ11" i="1"/>
  <c r="AY13" i="1"/>
  <c r="AX14" i="1"/>
  <c r="EG16" i="7"/>
  <c r="EH16" i="7"/>
  <c r="EF17" i="7"/>
  <c r="QS15" i="7"/>
  <c r="QU14" i="7"/>
  <c r="EL15" i="7"/>
  <c r="EN14" i="7"/>
  <c r="BJ12" i="1"/>
  <c r="BK11" i="1"/>
  <c r="AZ13" i="1"/>
  <c r="AY14" i="1"/>
  <c r="EN15" i="7"/>
  <c r="EP14" i="7"/>
  <c r="EI16" i="7"/>
  <c r="EJ16" i="7"/>
  <c r="EH17" i="7"/>
  <c r="QU15" i="7"/>
  <c r="QW14" i="7"/>
  <c r="BA13" i="1"/>
  <c r="AZ14" i="1"/>
  <c r="BK12" i="1"/>
  <c r="BL11" i="1"/>
  <c r="QW15" i="7"/>
  <c r="QY14" i="7"/>
  <c r="EK16" i="7"/>
  <c r="EL16" i="7"/>
  <c r="EJ17" i="7"/>
  <c r="EP15" i="7"/>
  <c r="ER14" i="7"/>
  <c r="BL12" i="1"/>
  <c r="BM11" i="1"/>
  <c r="BA14" i="1"/>
  <c r="BB13" i="1"/>
  <c r="ER15" i="7"/>
  <c r="ET14" i="7"/>
  <c r="EM16" i="7"/>
  <c r="EN16" i="7"/>
  <c r="EL17" i="7"/>
  <c r="QY15" i="7"/>
  <c r="RA14" i="7"/>
  <c r="BM12" i="1"/>
  <c r="BN11" i="1"/>
  <c r="BC13" i="1"/>
  <c r="BB14" i="1"/>
  <c r="ET15" i="7"/>
  <c r="EV14" i="7"/>
  <c r="RA15" i="7"/>
  <c r="RC14" i="7"/>
  <c r="EO16" i="7"/>
  <c r="EP16" i="7"/>
  <c r="EN17" i="7"/>
  <c r="BC14" i="1"/>
  <c r="BD13" i="1"/>
  <c r="BN12" i="1"/>
  <c r="BO11" i="1"/>
  <c r="EQ16" i="7"/>
  <c r="ER16" i="7"/>
  <c r="EP17" i="7"/>
  <c r="RC15" i="7"/>
  <c r="RE14" i="7"/>
  <c r="EV15" i="7"/>
  <c r="EX14" i="7"/>
  <c r="BO12" i="1"/>
  <c r="BP11" i="1"/>
  <c r="BE13" i="1"/>
  <c r="BD14" i="1"/>
  <c r="EX15" i="7"/>
  <c r="EZ14" i="7"/>
  <c r="RE15" i="7"/>
  <c r="RG14" i="7"/>
  <c r="ER17" i="7"/>
  <c r="ES16" i="7"/>
  <c r="ET16" i="7"/>
  <c r="BP12" i="1"/>
  <c r="BQ11" i="1"/>
  <c r="BE14" i="1"/>
  <c r="BF13" i="1"/>
  <c r="EU16" i="7"/>
  <c r="EV16" i="7"/>
  <c r="ET17" i="7"/>
  <c r="RG15" i="7"/>
  <c r="RI14" i="7"/>
  <c r="EZ15" i="7"/>
  <c r="FB14" i="7"/>
  <c r="BQ12" i="1"/>
  <c r="BR11" i="1"/>
  <c r="BG13" i="1"/>
  <c r="BF14" i="1"/>
  <c r="FB15" i="7"/>
  <c r="FD14" i="7"/>
  <c r="RI15" i="7"/>
  <c r="RK14" i="7"/>
  <c r="EV17" i="7"/>
  <c r="EW16" i="7"/>
  <c r="EX16" i="7"/>
  <c r="BH13" i="1"/>
  <c r="BG14" i="1"/>
  <c r="BR12" i="1"/>
  <c r="BS11" i="1"/>
  <c r="RK15" i="7"/>
  <c r="RM14" i="7"/>
  <c r="EX17" i="7"/>
  <c r="EY16" i="7"/>
  <c r="EZ16" i="7"/>
  <c r="FD15" i="7"/>
  <c r="FF14" i="7"/>
  <c r="BS12" i="1"/>
  <c r="BT11" i="1"/>
  <c r="BH14" i="1"/>
  <c r="BI13" i="1"/>
  <c r="FF15" i="7"/>
  <c r="FH14" i="7"/>
  <c r="EZ17" i="7"/>
  <c r="FA16" i="7"/>
  <c r="FB16" i="7"/>
  <c r="RM15" i="7"/>
  <c r="RO14" i="7"/>
  <c r="BT12" i="1"/>
  <c r="BU11" i="1"/>
  <c r="BI14" i="1"/>
  <c r="BJ13" i="1"/>
  <c r="RO15" i="7"/>
  <c r="RQ14" i="7"/>
  <c r="FC16" i="7"/>
  <c r="FD16" i="7"/>
  <c r="FB17" i="7"/>
  <c r="FH15" i="7"/>
  <c r="FJ14" i="7"/>
  <c r="BJ14" i="1"/>
  <c r="BK13" i="1"/>
  <c r="BU12" i="1"/>
  <c r="BV11" i="1"/>
  <c r="FJ15" i="7"/>
  <c r="FL14" i="7"/>
  <c r="FE16" i="7"/>
  <c r="FF16" i="7"/>
  <c r="FD17" i="7"/>
  <c r="RQ15" i="7"/>
  <c r="RS14" i="7"/>
  <c r="BV12" i="1"/>
  <c r="BW11" i="1"/>
  <c r="BK14" i="1"/>
  <c r="BL13" i="1"/>
  <c r="FG16" i="7"/>
  <c r="FH16" i="7"/>
  <c r="FF17" i="7"/>
  <c r="RS15" i="7"/>
  <c r="RU14" i="7"/>
  <c r="FL15" i="7"/>
  <c r="FN14" i="7"/>
  <c r="BL14" i="1"/>
  <c r="BM13" i="1"/>
  <c r="BW12" i="1"/>
  <c r="BX11" i="1"/>
  <c r="RU15" i="7"/>
  <c r="RW14" i="7"/>
  <c r="FN15" i="7"/>
  <c r="FP14" i="7"/>
  <c r="FH17" i="7"/>
  <c r="FI16" i="7"/>
  <c r="FJ16" i="7"/>
  <c r="BM14" i="1"/>
  <c r="BN13" i="1"/>
  <c r="BX12" i="1"/>
  <c r="BY11" i="1"/>
  <c r="FK16" i="7"/>
  <c r="FL16" i="7"/>
  <c r="FJ17" i="7"/>
  <c r="FP15" i="7"/>
  <c r="FR14" i="7"/>
  <c r="RW15" i="7"/>
  <c r="RY14" i="7"/>
  <c r="BY12" i="1"/>
  <c r="BZ11" i="1"/>
  <c r="BO13" i="1"/>
  <c r="BN14" i="1"/>
  <c r="FL17" i="7"/>
  <c r="FM16" i="7"/>
  <c r="FN16" i="7"/>
  <c r="FR15" i="7"/>
  <c r="FT14" i="7"/>
  <c r="RY15" i="7"/>
  <c r="SA14" i="7"/>
  <c r="BZ12" i="1"/>
  <c r="CA11" i="1"/>
  <c r="BP13" i="1"/>
  <c r="BO14" i="1"/>
  <c r="FT15" i="7"/>
  <c r="FV14" i="7"/>
  <c r="SA15" i="7"/>
  <c r="SC14" i="7"/>
  <c r="FO16" i="7"/>
  <c r="FP16" i="7"/>
  <c r="FN17" i="7"/>
  <c r="BQ13" i="1"/>
  <c r="BP14" i="1"/>
  <c r="CA12" i="1"/>
  <c r="CB11" i="1"/>
  <c r="SC15" i="7"/>
  <c r="SE14" i="7"/>
  <c r="FQ16" i="7"/>
  <c r="FR16" i="7"/>
  <c r="FP17" i="7"/>
  <c r="FV15" i="7"/>
  <c r="FX14" i="7"/>
  <c r="CB12" i="1"/>
  <c r="CC11" i="1"/>
  <c r="BQ14" i="1"/>
  <c r="BR13" i="1"/>
  <c r="SE15" i="7"/>
  <c r="SG14" i="7"/>
  <c r="FR17" i="7"/>
  <c r="FS16" i="7"/>
  <c r="FT16" i="7"/>
  <c r="FX15" i="7"/>
  <c r="FZ14" i="7"/>
  <c r="CC12" i="1"/>
  <c r="CD11" i="1"/>
  <c r="BR14" i="1"/>
  <c r="BS13" i="1"/>
  <c r="FU16" i="7"/>
  <c r="FV16" i="7"/>
  <c r="FT17" i="7"/>
  <c r="FZ15" i="7"/>
  <c r="GB14" i="7"/>
  <c r="SG15" i="7"/>
  <c r="SI14" i="7"/>
  <c r="CD12" i="1"/>
  <c r="CE11" i="1"/>
  <c r="BT13" i="1"/>
  <c r="BS14" i="1"/>
  <c r="GB15" i="7"/>
  <c r="GD14" i="7"/>
  <c r="SI15" i="7"/>
  <c r="SK14" i="7"/>
  <c r="FW16" i="7"/>
  <c r="FX16" i="7"/>
  <c r="FV17" i="7"/>
  <c r="BU13" i="1"/>
  <c r="BT14" i="1"/>
  <c r="CE12" i="1"/>
  <c r="CF11" i="1"/>
  <c r="SK15" i="7"/>
  <c r="SM14" i="7"/>
  <c r="FX17" i="7"/>
  <c r="FY16" i="7"/>
  <c r="FZ16" i="7"/>
  <c r="GD15" i="7"/>
  <c r="GF14" i="7"/>
  <c r="CF12" i="1"/>
  <c r="CG11" i="1"/>
  <c r="BV13" i="1"/>
  <c r="BU14" i="1"/>
  <c r="SM15" i="7"/>
  <c r="SO14" i="7"/>
  <c r="FZ17" i="7"/>
  <c r="GA16" i="7"/>
  <c r="GB16" i="7"/>
  <c r="GF15" i="7"/>
  <c r="GH14" i="7"/>
  <c r="BV14" i="1"/>
  <c r="BW13" i="1"/>
  <c r="CG12" i="1"/>
  <c r="CH11" i="1"/>
  <c r="GB17" i="7"/>
  <c r="GC16" i="7"/>
  <c r="GD16" i="7"/>
  <c r="GH15" i="7"/>
  <c r="GJ14" i="7"/>
  <c r="SO15" i="7"/>
  <c r="SQ14" i="7"/>
  <c r="CH12" i="1"/>
  <c r="CI11" i="1"/>
  <c r="BW14" i="1"/>
  <c r="BX13" i="1"/>
  <c r="GJ15" i="7"/>
  <c r="GL14" i="7"/>
  <c r="SQ15" i="7"/>
  <c r="SS14" i="7"/>
  <c r="GD17" i="7"/>
  <c r="GE16" i="7"/>
  <c r="GF16" i="7"/>
  <c r="BY13" i="1"/>
  <c r="BX14" i="1"/>
  <c r="CI12" i="1"/>
  <c r="CJ11" i="1"/>
  <c r="SS15" i="7"/>
  <c r="SU14" i="7"/>
  <c r="GF17" i="7"/>
  <c r="GG16" i="7"/>
  <c r="GH16" i="7"/>
  <c r="GL15" i="7"/>
  <c r="GN14" i="7"/>
  <c r="CJ12" i="1"/>
  <c r="CK11" i="1"/>
  <c r="BY14" i="1"/>
  <c r="BZ13" i="1"/>
  <c r="GN15" i="7"/>
  <c r="GP14" i="7"/>
  <c r="GH17" i="7"/>
  <c r="GI16" i="7"/>
  <c r="GJ16" i="7"/>
  <c r="SU15" i="7"/>
  <c r="SW14" i="7"/>
  <c r="CK12" i="1"/>
  <c r="CL11" i="1"/>
  <c r="BZ14" i="1"/>
  <c r="CA13" i="1"/>
  <c r="SW15" i="7"/>
  <c r="SY14" i="7"/>
  <c r="GK16" i="7"/>
  <c r="GL16" i="7"/>
  <c r="GJ17" i="7"/>
  <c r="GP15" i="7"/>
  <c r="GR14" i="7"/>
  <c r="CA14" i="1"/>
  <c r="CB13" i="1"/>
  <c r="CL12" i="1"/>
  <c r="CM11" i="1"/>
  <c r="GM16" i="7"/>
  <c r="GN16" i="7"/>
  <c r="GL17" i="7"/>
  <c r="GR15" i="7"/>
  <c r="GT14" i="7"/>
  <c r="SY15" i="7"/>
  <c r="TA14" i="7"/>
  <c r="CB14" i="1"/>
  <c r="CC13" i="1"/>
  <c r="CM12" i="1"/>
  <c r="CN11" i="1"/>
  <c r="TA15" i="7"/>
  <c r="TC14" i="7"/>
  <c r="GT15" i="7"/>
  <c r="GV14" i="7"/>
  <c r="GN17" i="7"/>
  <c r="GO16" i="7"/>
  <c r="GP16" i="7"/>
  <c r="CN12" i="1"/>
  <c r="CO11" i="1"/>
  <c r="CC14" i="1"/>
  <c r="CD13" i="1"/>
  <c r="GQ16" i="7"/>
  <c r="GR16" i="7"/>
  <c r="GP17" i="7"/>
  <c r="GV15" i="7"/>
  <c r="GX14" i="7"/>
  <c r="TC15" i="7"/>
  <c r="TE14" i="7"/>
  <c r="CO12" i="1"/>
  <c r="CP11" i="1"/>
  <c r="CD14" i="1"/>
  <c r="CE13" i="1"/>
  <c r="TE15" i="7"/>
  <c r="TG14" i="7"/>
  <c r="GX15" i="7"/>
  <c r="GZ14" i="7"/>
  <c r="GS16" i="7"/>
  <c r="GT16" i="7"/>
  <c r="GR17" i="7"/>
  <c r="CF13" i="1"/>
  <c r="CE14" i="1"/>
  <c r="CP12" i="1"/>
  <c r="CQ11" i="1"/>
  <c r="GU16" i="7"/>
  <c r="GV16" i="7"/>
  <c r="GT17" i="7"/>
  <c r="GZ15" i="7"/>
  <c r="HB14" i="7"/>
  <c r="TG15" i="7"/>
  <c r="TI14" i="7"/>
  <c r="CQ12" i="1"/>
  <c r="CR11" i="1"/>
  <c r="CG13" i="1"/>
  <c r="CF14" i="1"/>
  <c r="TI15" i="7"/>
  <c r="TK14" i="7"/>
  <c r="HB15" i="7"/>
  <c r="HD14" i="7"/>
  <c r="GW16" i="7"/>
  <c r="GX16" i="7"/>
  <c r="GV17" i="7"/>
  <c r="CR12" i="1"/>
  <c r="CS11" i="1"/>
  <c r="CH13" i="1"/>
  <c r="CG14" i="1"/>
  <c r="GX17" i="7"/>
  <c r="GY16" i="7"/>
  <c r="GZ16" i="7"/>
  <c r="HD15" i="7"/>
  <c r="HF14" i="7"/>
  <c r="TK15" i="7"/>
  <c r="TM14" i="7"/>
  <c r="CS12" i="1"/>
  <c r="CT11" i="1"/>
  <c r="CI13" i="1"/>
  <c r="CH14" i="1"/>
  <c r="HF15" i="7"/>
  <c r="HH14" i="7"/>
  <c r="HA16" i="7"/>
  <c r="HB16" i="7"/>
  <c r="GZ17" i="7"/>
  <c r="TM15" i="7"/>
  <c r="TO14" i="7"/>
  <c r="CJ13" i="1"/>
  <c r="CI14" i="1"/>
  <c r="CT12" i="1"/>
  <c r="CU11" i="1"/>
  <c r="HC16" i="7"/>
  <c r="HD16" i="7"/>
  <c r="HB17" i="7"/>
  <c r="TO15" i="7"/>
  <c r="TQ14" i="7"/>
  <c r="HH15" i="7"/>
  <c r="HJ14" i="7"/>
  <c r="CU12" i="1"/>
  <c r="CV11" i="1"/>
  <c r="CJ14" i="1"/>
  <c r="CK13" i="1"/>
  <c r="HE16" i="7"/>
  <c r="HF16" i="7"/>
  <c r="HD17" i="7"/>
  <c r="TQ15" i="7"/>
  <c r="TS14" i="7"/>
  <c r="HJ15" i="7"/>
  <c r="HL14" i="7"/>
  <c r="CK14" i="1"/>
  <c r="CL13" i="1"/>
  <c r="CV12" i="1"/>
  <c r="CW11" i="1"/>
  <c r="HG16" i="7"/>
  <c r="HH16" i="7"/>
  <c r="HF17" i="7"/>
  <c r="TS15" i="7"/>
  <c r="TU14" i="7"/>
  <c r="HL15" i="7"/>
  <c r="HN14" i="7"/>
  <c r="CW12" i="1"/>
  <c r="CX11" i="1"/>
  <c r="CL14" i="1"/>
  <c r="CM13" i="1"/>
  <c r="HH17" i="7"/>
  <c r="HI16" i="7"/>
  <c r="HJ16" i="7"/>
  <c r="TU15" i="7"/>
  <c r="TW14" i="7"/>
  <c r="HN15" i="7"/>
  <c r="HP14" i="7"/>
  <c r="CN13" i="1"/>
  <c r="CM14" i="1"/>
  <c r="CX12" i="1"/>
  <c r="CY11" i="1"/>
  <c r="HP15" i="7"/>
  <c r="HR14" i="7"/>
  <c r="TW15" i="7"/>
  <c r="TY14" i="7"/>
  <c r="HJ17" i="7"/>
  <c r="HK16" i="7"/>
  <c r="HL16" i="7"/>
  <c r="CY12" i="1"/>
  <c r="CZ11" i="1"/>
  <c r="CN14" i="1"/>
  <c r="CO13" i="1"/>
  <c r="TY15" i="7"/>
  <c r="UA14" i="7"/>
  <c r="HL17" i="7"/>
  <c r="HM16" i="7"/>
  <c r="HN16" i="7"/>
  <c r="HR15" i="7"/>
  <c r="HT14" i="7"/>
  <c r="CZ12" i="1"/>
  <c r="DA11" i="1"/>
  <c r="CO14" i="1"/>
  <c r="CP13" i="1"/>
  <c r="HT15" i="7"/>
  <c r="HV14" i="7"/>
  <c r="HO16" i="7"/>
  <c r="HP16" i="7"/>
  <c r="HN17" i="7"/>
  <c r="UA15" i="7"/>
  <c r="UC14" i="7"/>
  <c r="DA12" i="1"/>
  <c r="DB11" i="1"/>
  <c r="CQ13" i="1"/>
  <c r="CP14" i="1"/>
  <c r="HQ16" i="7"/>
  <c r="HR16" i="7"/>
  <c r="HP17" i="7"/>
  <c r="UC15" i="7"/>
  <c r="UE14" i="7"/>
  <c r="HV15" i="7"/>
  <c r="HX14" i="7"/>
  <c r="CR13" i="1"/>
  <c r="CQ14" i="1"/>
  <c r="DB12" i="1"/>
  <c r="DC11" i="1"/>
  <c r="HX15" i="7"/>
  <c r="HZ14" i="7"/>
  <c r="UE15" i="7"/>
  <c r="UG14" i="7"/>
  <c r="HS16" i="7"/>
  <c r="HT16" i="7"/>
  <c r="HR17" i="7"/>
  <c r="DC12" i="1"/>
  <c r="DD11" i="1"/>
  <c r="CR14" i="1"/>
  <c r="CS13" i="1"/>
  <c r="HT17" i="7"/>
  <c r="HU16" i="7"/>
  <c r="HV16" i="7"/>
  <c r="UG15" i="7"/>
  <c r="UI14" i="7"/>
  <c r="HZ15" i="7"/>
  <c r="IB14" i="7"/>
  <c r="DD12" i="1"/>
  <c r="DE11" i="1"/>
  <c r="CT13" i="1"/>
  <c r="CS14" i="1"/>
  <c r="UI15" i="7"/>
  <c r="UK14" i="7"/>
  <c r="HW16" i="7"/>
  <c r="HX16" i="7"/>
  <c r="HV17" i="7"/>
  <c r="IB15" i="7"/>
  <c r="ID14" i="7"/>
  <c r="CU13" i="1"/>
  <c r="CT14" i="1"/>
  <c r="DE12" i="1"/>
  <c r="DF11" i="1"/>
  <c r="ID15" i="7"/>
  <c r="IF14" i="7"/>
  <c r="HX17" i="7"/>
  <c r="HY16" i="7"/>
  <c r="HZ16" i="7"/>
  <c r="UK15" i="7"/>
  <c r="UM14" i="7"/>
  <c r="DF12" i="1"/>
  <c r="DG11" i="1"/>
  <c r="CV13" i="1"/>
  <c r="CU14" i="1"/>
  <c r="UM15" i="7"/>
  <c r="UO14" i="7"/>
  <c r="HZ17" i="7"/>
  <c r="IA16" i="7"/>
  <c r="IB16" i="7"/>
  <c r="IF15" i="7"/>
  <c r="IH14" i="7"/>
  <c r="DG12" i="1"/>
  <c r="DH11" i="1"/>
  <c r="CW13" i="1"/>
  <c r="CV14" i="1"/>
  <c r="IH15" i="7"/>
  <c r="IJ14" i="7"/>
  <c r="IB17" i="7"/>
  <c r="IC16" i="7"/>
  <c r="ID16" i="7"/>
  <c r="UO15" i="7"/>
  <c r="UQ14" i="7"/>
  <c r="DH12" i="1"/>
  <c r="DI11" i="1"/>
  <c r="CW14" i="1"/>
  <c r="CX13" i="1"/>
  <c r="UQ15" i="7"/>
  <c r="US14" i="7"/>
  <c r="IE16" i="7"/>
  <c r="IF16" i="7"/>
  <c r="ID17" i="7"/>
  <c r="IJ15" i="7"/>
  <c r="IL14" i="7"/>
  <c r="DI12" i="1"/>
  <c r="DJ11" i="1"/>
  <c r="CY13" i="1"/>
  <c r="CX14" i="1"/>
  <c r="IG16" i="7"/>
  <c r="IH16" i="7"/>
  <c r="IF17" i="7"/>
  <c r="IL15" i="7"/>
  <c r="IN14" i="7"/>
  <c r="US15" i="7"/>
  <c r="UU14" i="7"/>
  <c r="DJ12" i="1"/>
  <c r="DK11" i="1"/>
  <c r="CY14" i="1"/>
  <c r="CZ13" i="1"/>
  <c r="IN15" i="7"/>
  <c r="IP14" i="7"/>
  <c r="UU15" i="7"/>
  <c r="UW14" i="7"/>
  <c r="IH17" i="7"/>
  <c r="II16" i="7"/>
  <c r="IJ16" i="7"/>
  <c r="DK12" i="1"/>
  <c r="DL11" i="1"/>
  <c r="CZ14" i="1"/>
  <c r="DA13" i="1"/>
  <c r="UW15" i="7"/>
  <c r="UY14" i="7"/>
  <c r="IJ17" i="7"/>
  <c r="IK16" i="7"/>
  <c r="IL16" i="7"/>
  <c r="IP15" i="7"/>
  <c r="IR14" i="7"/>
  <c r="DL12" i="1"/>
  <c r="DM11" i="1"/>
  <c r="DA14" i="1"/>
  <c r="DB13" i="1"/>
  <c r="IL17" i="7"/>
  <c r="IM16" i="7"/>
  <c r="IN16" i="7"/>
  <c r="IR15" i="7"/>
  <c r="IT14" i="7"/>
  <c r="UY15" i="7"/>
  <c r="VA14" i="7"/>
  <c r="DM12" i="1"/>
  <c r="DN11" i="1"/>
  <c r="DB14" i="1"/>
  <c r="DC13" i="1"/>
  <c r="IT15" i="7"/>
  <c r="IV14" i="7"/>
  <c r="IN17" i="7"/>
  <c r="IO16" i="7"/>
  <c r="IP16" i="7"/>
  <c r="VA15" i="7"/>
  <c r="VC14" i="7"/>
  <c r="DN12" i="1"/>
  <c r="DO11" i="1"/>
  <c r="DC14" i="1"/>
  <c r="DD13" i="1"/>
  <c r="VC15" i="7"/>
  <c r="VE14" i="7"/>
  <c r="IQ16" i="7"/>
  <c r="IR16" i="7"/>
  <c r="IP17" i="7"/>
  <c r="IV15" i="7"/>
  <c r="IX14" i="7"/>
  <c r="DO12" i="1"/>
  <c r="DP11" i="1"/>
  <c r="DD14" i="1"/>
  <c r="DE13" i="1"/>
  <c r="IX15" i="7"/>
  <c r="IZ14" i="7"/>
  <c r="IS16" i="7"/>
  <c r="IT16" i="7"/>
  <c r="IR17" i="7"/>
  <c r="VE15" i="7"/>
  <c r="VG14" i="7"/>
  <c r="DP12" i="1"/>
  <c r="DQ11" i="1"/>
  <c r="DF13" i="1"/>
  <c r="DE14" i="1"/>
  <c r="VG15" i="7"/>
  <c r="VI14" i="7"/>
  <c r="IU16" i="7"/>
  <c r="IV16" i="7"/>
  <c r="IT17" i="7"/>
  <c r="IZ15" i="7"/>
  <c r="JB14" i="7"/>
  <c r="DQ12" i="1"/>
  <c r="DR11" i="1"/>
  <c r="DG13" i="1"/>
  <c r="DF14" i="1"/>
  <c r="JB15" i="7"/>
  <c r="JD14" i="7"/>
  <c r="IW16" i="7"/>
  <c r="IX16" i="7"/>
  <c r="IV17" i="7"/>
  <c r="VI15" i="7"/>
  <c r="VK14" i="7"/>
  <c r="DR12" i="1"/>
  <c r="DS11" i="1"/>
  <c r="DH13" i="1"/>
  <c r="DG14" i="1"/>
  <c r="VK15" i="7"/>
  <c r="VM14" i="7"/>
  <c r="IX17" i="7"/>
  <c r="IY16" i="7"/>
  <c r="IZ16" i="7"/>
  <c r="JD15" i="7"/>
  <c r="JF14" i="7"/>
  <c r="DS12" i="1"/>
  <c r="DT11" i="1"/>
  <c r="DI13" i="1"/>
  <c r="DH14" i="1"/>
  <c r="JF15" i="7"/>
  <c r="JH14" i="7"/>
  <c r="IZ17" i="7"/>
  <c r="JA16" i="7"/>
  <c r="JB16" i="7"/>
  <c r="VM15" i="7"/>
  <c r="VO14" i="7"/>
  <c r="DT12" i="1"/>
  <c r="DU11" i="1"/>
  <c r="DJ13" i="1"/>
  <c r="DI14" i="1"/>
  <c r="VO15" i="7"/>
  <c r="VQ14" i="7"/>
  <c r="JC16" i="7"/>
  <c r="JD16" i="7"/>
  <c r="JB17" i="7"/>
  <c r="JH15" i="7"/>
  <c r="JJ14" i="7"/>
  <c r="DU12" i="1"/>
  <c r="DV11" i="1"/>
  <c r="DK13" i="1"/>
  <c r="DJ14" i="1"/>
  <c r="JJ15" i="7"/>
  <c r="JL14" i="7"/>
  <c r="JD17" i="7"/>
  <c r="JE16" i="7"/>
  <c r="JF16" i="7"/>
  <c r="VQ15" i="7"/>
  <c r="VS14" i="7"/>
  <c r="DV12" i="1"/>
  <c r="DW11" i="1"/>
  <c r="DL13" i="1"/>
  <c r="DK14" i="1"/>
  <c r="VS15" i="7"/>
  <c r="VU14" i="7"/>
  <c r="JF17" i="7"/>
  <c r="JG16" i="7"/>
  <c r="JH16" i="7"/>
  <c r="JL15" i="7"/>
  <c r="JN14" i="7"/>
  <c r="DW12" i="1"/>
  <c r="DX11" i="1"/>
  <c r="DM13" i="1"/>
  <c r="DL14" i="1"/>
  <c r="JN15" i="7"/>
  <c r="JP14" i="7"/>
  <c r="JH17" i="7"/>
  <c r="JI16" i="7"/>
  <c r="JJ16" i="7"/>
  <c r="VU15" i="7"/>
  <c r="VW14" i="7"/>
  <c r="DX12" i="1"/>
  <c r="DY11" i="1"/>
  <c r="DN13" i="1"/>
  <c r="DM14" i="1"/>
  <c r="JP15" i="7"/>
  <c r="JR14" i="7"/>
  <c r="VW15" i="7"/>
  <c r="VY14" i="7"/>
  <c r="JK16" i="7"/>
  <c r="JL16" i="7"/>
  <c r="JJ17" i="7"/>
  <c r="DY12" i="1"/>
  <c r="DZ11" i="1"/>
  <c r="DO13" i="1"/>
  <c r="DN14" i="1"/>
  <c r="VY15" i="7"/>
  <c r="WA14" i="7"/>
  <c r="JM16" i="7"/>
  <c r="JN16" i="7"/>
  <c r="JL17" i="7"/>
  <c r="JR15" i="7"/>
  <c r="JT14" i="7"/>
  <c r="DP13" i="1"/>
  <c r="DO14" i="1"/>
  <c r="DZ12" i="1"/>
  <c r="EA11" i="1"/>
  <c r="JO16" i="7"/>
  <c r="JP16" i="7"/>
  <c r="JN17" i="7"/>
  <c r="JT15" i="7"/>
  <c r="JV14" i="7"/>
  <c r="WA15" i="7"/>
  <c r="WC14" i="7"/>
  <c r="EA12" i="1"/>
  <c r="EB11" i="1"/>
  <c r="DP14" i="1"/>
  <c r="DQ13" i="1"/>
  <c r="JP17" i="7"/>
  <c r="JQ16" i="7"/>
  <c r="JR16" i="7"/>
  <c r="JV15" i="7"/>
  <c r="JX14" i="7"/>
  <c r="WC15" i="7"/>
  <c r="WE14" i="7"/>
  <c r="EB12" i="1"/>
  <c r="EC11" i="1"/>
  <c r="DR13" i="1"/>
  <c r="DQ14" i="1"/>
  <c r="JX15" i="7"/>
  <c r="JZ14" i="7"/>
  <c r="WE15" i="7"/>
  <c r="WG14" i="7"/>
  <c r="JS16" i="7"/>
  <c r="JT16" i="7"/>
  <c r="JR17" i="7"/>
  <c r="DS13" i="1"/>
  <c r="DR14" i="1"/>
  <c r="EC12" i="1"/>
  <c r="ED11" i="1"/>
  <c r="JU16" i="7"/>
  <c r="JV16" i="7"/>
  <c r="JT17" i="7"/>
  <c r="WG15" i="7"/>
  <c r="WI14" i="7"/>
  <c r="JZ15" i="7"/>
  <c r="KB14" i="7"/>
  <c r="ED12" i="1"/>
  <c r="EE11" i="1"/>
  <c r="DT13" i="1"/>
  <c r="DS14" i="1"/>
  <c r="KB15" i="7"/>
  <c r="KD14" i="7"/>
  <c r="WI15" i="7"/>
  <c r="WK14" i="7"/>
  <c r="JW16" i="7"/>
  <c r="JX16" i="7"/>
  <c r="JV17" i="7"/>
  <c r="DU13" i="1"/>
  <c r="DT14" i="1"/>
  <c r="EE12" i="1"/>
  <c r="EF11" i="1"/>
  <c r="WK15" i="7"/>
  <c r="WM14" i="7"/>
  <c r="JX17" i="7"/>
  <c r="JY16" i="7"/>
  <c r="JZ16" i="7"/>
  <c r="KD15" i="7"/>
  <c r="KF14" i="7"/>
  <c r="EF12" i="1"/>
  <c r="EG11" i="1"/>
  <c r="DV13" i="1"/>
  <c r="DU14" i="1"/>
  <c r="KF15" i="7"/>
  <c r="KH14" i="7"/>
  <c r="KA16" i="7"/>
  <c r="KB16" i="7"/>
  <c r="JZ17" i="7"/>
  <c r="WM15" i="7"/>
  <c r="WO14" i="7"/>
  <c r="EG12" i="1"/>
  <c r="EH11" i="1"/>
  <c r="DW13" i="1"/>
  <c r="DV14" i="1"/>
  <c r="KC16" i="7"/>
  <c r="KD16" i="7"/>
  <c r="KB17" i="7"/>
  <c r="WO15" i="7"/>
  <c r="WQ14" i="7"/>
  <c r="KH15" i="7"/>
  <c r="KJ14" i="7"/>
  <c r="EH12" i="1"/>
  <c r="EI11" i="1"/>
  <c r="DX13" i="1"/>
  <c r="DW14" i="1"/>
  <c r="KE16" i="7"/>
  <c r="KF16" i="7"/>
  <c r="KD17" i="7"/>
  <c r="WQ15" i="7"/>
  <c r="WS14" i="7"/>
  <c r="KJ15" i="7"/>
  <c r="KL14" i="7"/>
  <c r="DY13" i="1"/>
  <c r="DX14" i="1"/>
  <c r="EI12" i="1"/>
  <c r="EJ11" i="1"/>
  <c r="KF17" i="7"/>
  <c r="KG16" i="7"/>
  <c r="KH16" i="7"/>
  <c r="WS15" i="7"/>
  <c r="WU14" i="7"/>
  <c r="KL15" i="7"/>
  <c r="KN14" i="7"/>
  <c r="EJ12" i="1"/>
  <c r="EK11" i="1"/>
  <c r="DZ13" i="1"/>
  <c r="DY14" i="1"/>
  <c r="WU15" i="7"/>
  <c r="WW14" i="7"/>
  <c r="KI16" i="7"/>
  <c r="KJ16" i="7"/>
  <c r="KH17" i="7"/>
  <c r="KN15" i="7"/>
  <c r="KP14" i="7"/>
  <c r="EK12" i="1"/>
  <c r="EL11" i="1"/>
  <c r="DZ14" i="1"/>
  <c r="EA13" i="1"/>
  <c r="KP15" i="7"/>
  <c r="KR14" i="7"/>
  <c r="KJ17" i="7"/>
  <c r="KK16" i="7"/>
  <c r="KL16" i="7"/>
  <c r="WW15" i="7"/>
  <c r="WY14" i="7"/>
  <c r="EL12" i="1"/>
  <c r="EM11" i="1"/>
  <c r="EB13" i="1"/>
  <c r="EA14" i="1"/>
  <c r="KR15" i="7"/>
  <c r="KT14" i="7"/>
  <c r="WY15" i="7"/>
  <c r="XA14" i="7"/>
  <c r="KL17" i="7"/>
  <c r="KM16" i="7"/>
  <c r="KN16" i="7"/>
  <c r="EC13" i="1"/>
  <c r="EB14" i="1"/>
  <c r="EM12" i="1"/>
  <c r="EN11" i="1"/>
  <c r="XA15" i="7"/>
  <c r="XC14" i="7"/>
  <c r="KN17" i="7"/>
  <c r="KO16" i="7"/>
  <c r="KP16" i="7"/>
  <c r="KT15" i="7"/>
  <c r="KV14" i="7"/>
  <c r="EN12" i="1"/>
  <c r="EO11" i="1"/>
  <c r="ED13" i="1"/>
  <c r="EC14" i="1"/>
  <c r="XC15" i="7"/>
  <c r="XE14" i="7"/>
  <c r="KQ16" i="7"/>
  <c r="KR16" i="7"/>
  <c r="KP17" i="7"/>
  <c r="KV15" i="7"/>
  <c r="KX14" i="7"/>
  <c r="EO12" i="1"/>
  <c r="EP11" i="1"/>
  <c r="EE13" i="1"/>
  <c r="ED14" i="1"/>
  <c r="KX15" i="7"/>
  <c r="KZ14" i="7"/>
  <c r="KS16" i="7"/>
  <c r="KT16" i="7"/>
  <c r="KR17" i="7"/>
  <c r="XE15" i="7"/>
  <c r="XG14" i="7"/>
  <c r="EP12" i="1"/>
  <c r="EQ11" i="1"/>
  <c r="EE14" i="1"/>
  <c r="EF13" i="1"/>
  <c r="KU16" i="7"/>
  <c r="KV16" i="7"/>
  <c r="KT17" i="7"/>
  <c r="XG15" i="7"/>
  <c r="XI14" i="7"/>
  <c r="KZ15" i="7"/>
  <c r="LB14" i="7"/>
  <c r="EQ12" i="1"/>
  <c r="ER11" i="1"/>
  <c r="EG13" i="1"/>
  <c r="EF14" i="1"/>
  <c r="XI15" i="7"/>
  <c r="XK14" i="7"/>
  <c r="LB15" i="7"/>
  <c r="LD14" i="7"/>
  <c r="KV17" i="7"/>
  <c r="KW16" i="7"/>
  <c r="KX16" i="7"/>
  <c r="ER12" i="1"/>
  <c r="ES11" i="1"/>
  <c r="EH13" i="1"/>
  <c r="EG14" i="1"/>
  <c r="KY16" i="7"/>
  <c r="KZ16" i="7"/>
  <c r="KX17" i="7"/>
  <c r="LD15" i="7"/>
  <c r="LF14" i="7"/>
  <c r="XK15" i="7"/>
  <c r="XM14" i="7"/>
  <c r="ES12" i="1"/>
  <c r="ET11" i="1"/>
  <c r="EI13" i="1"/>
  <c r="EH14" i="1"/>
  <c r="XM15" i="7"/>
  <c r="XO14" i="7"/>
  <c r="KZ17" i="7"/>
  <c r="LA16" i="7"/>
  <c r="LB16" i="7"/>
  <c r="LF15" i="7"/>
  <c r="LH14" i="7"/>
  <c r="ET12" i="1"/>
  <c r="EU11" i="1"/>
  <c r="EJ13" i="1"/>
  <c r="EI14" i="1"/>
  <c r="LH15" i="7"/>
  <c r="LJ14" i="7"/>
  <c r="LC16" i="7"/>
  <c r="LD16" i="7"/>
  <c r="LB17" i="7"/>
  <c r="XO15" i="7"/>
  <c r="XQ14" i="7"/>
  <c r="EK13" i="1"/>
  <c r="EJ14" i="1"/>
  <c r="EU12" i="1"/>
  <c r="EV11" i="1"/>
  <c r="LE16" i="7"/>
  <c r="LF16" i="7"/>
  <c r="LD17" i="7"/>
  <c r="XQ15" i="7"/>
  <c r="XS14" i="7"/>
  <c r="LJ15" i="7"/>
  <c r="LL14" i="7"/>
  <c r="EV12" i="1"/>
  <c r="EW11" i="1"/>
  <c r="EL13" i="1"/>
  <c r="EK14" i="1"/>
  <c r="LL15" i="7"/>
  <c r="LN14" i="7"/>
  <c r="XS15" i="7"/>
  <c r="XU14" i="7"/>
  <c r="LG16" i="7"/>
  <c r="LH16" i="7"/>
  <c r="LF17" i="7"/>
  <c r="EW12" i="1"/>
  <c r="EX11" i="1"/>
  <c r="EM13" i="1"/>
  <c r="EL14" i="1"/>
  <c r="XU15" i="7"/>
  <c r="XW14" i="7"/>
  <c r="LI16" i="7"/>
  <c r="LJ16" i="7"/>
  <c r="LH17" i="7"/>
  <c r="LN15" i="7"/>
  <c r="LP14" i="7"/>
  <c r="EX12" i="1"/>
  <c r="EY11" i="1"/>
  <c r="EN13" i="1"/>
  <c r="EM14" i="1"/>
  <c r="LP15" i="7"/>
  <c r="LR14" i="7"/>
  <c r="LK16" i="7"/>
  <c r="LL16" i="7"/>
  <c r="LJ17" i="7"/>
  <c r="XW15" i="7"/>
  <c r="XY14" i="7"/>
  <c r="EO13" i="1"/>
  <c r="EN14" i="1"/>
  <c r="EY12" i="1"/>
  <c r="EZ11" i="1"/>
  <c r="LR15" i="7"/>
  <c r="LT14" i="7"/>
  <c r="XY15" i="7"/>
  <c r="YA14" i="7"/>
  <c r="LL17" i="7"/>
  <c r="LM16" i="7"/>
  <c r="LN16" i="7"/>
  <c r="EZ12" i="1"/>
  <c r="FA11" i="1"/>
  <c r="EP13" i="1"/>
  <c r="EO14" i="1"/>
  <c r="LT15" i="7"/>
  <c r="LV14" i="7"/>
  <c r="LO16" i="7"/>
  <c r="LP16" i="7"/>
  <c r="LN17" i="7"/>
  <c r="YA15" i="7"/>
  <c r="YC14" i="7"/>
  <c r="FA12" i="1"/>
  <c r="FB11" i="1"/>
  <c r="EQ13" i="1"/>
  <c r="EP14" i="1"/>
  <c r="LP17" i="7"/>
  <c r="LQ16" i="7"/>
  <c r="LR16" i="7"/>
  <c r="YC15" i="7"/>
  <c r="YE14" i="7"/>
  <c r="LV15" i="7"/>
  <c r="LX14" i="7"/>
  <c r="ER13" i="1"/>
  <c r="EQ14" i="1"/>
  <c r="FB12" i="1"/>
  <c r="FC11" i="1"/>
  <c r="LX15" i="7"/>
  <c r="LZ14" i="7"/>
  <c r="YE15" i="7"/>
  <c r="YG14" i="7"/>
  <c r="LR17" i="7"/>
  <c r="LS16" i="7"/>
  <c r="LT16" i="7"/>
  <c r="FC12" i="1"/>
  <c r="FD11" i="1"/>
  <c r="ES13" i="1"/>
  <c r="ER14" i="1"/>
  <c r="LT17" i="7"/>
  <c r="LU16" i="7"/>
  <c r="LV16" i="7"/>
  <c r="YG15" i="7"/>
  <c r="YI14" i="7"/>
  <c r="LZ15" i="7"/>
  <c r="MB14" i="7"/>
  <c r="FD12" i="1"/>
  <c r="FE11" i="1"/>
  <c r="ET13" i="1"/>
  <c r="ES14" i="1"/>
  <c r="MB15" i="7"/>
  <c r="MD14" i="7"/>
  <c r="YI15" i="7"/>
  <c r="YK14" i="7"/>
  <c r="LW16" i="7"/>
  <c r="LX16" i="7"/>
  <c r="LV17" i="7"/>
  <c r="FE12" i="1"/>
  <c r="FF11" i="1"/>
  <c r="EU13" i="1"/>
  <c r="ET14" i="1"/>
  <c r="LY16" i="7"/>
  <c r="LZ16" i="7"/>
  <c r="LX17" i="7"/>
  <c r="YK15" i="7"/>
  <c r="YM14" i="7"/>
  <c r="MD15" i="7"/>
  <c r="MF14" i="7"/>
  <c r="EV13" i="1"/>
  <c r="EU14" i="1"/>
  <c r="FF12" i="1"/>
  <c r="FG11" i="1"/>
  <c r="MA16" i="7"/>
  <c r="MB16" i="7"/>
  <c r="LZ17" i="7"/>
  <c r="YM15" i="7"/>
  <c r="YO14" i="7"/>
  <c r="MF15" i="7"/>
  <c r="MH14" i="7"/>
  <c r="FG12" i="1"/>
  <c r="FH11" i="1"/>
  <c r="EW13" i="1"/>
  <c r="EV14" i="1"/>
  <c r="MH15" i="7"/>
  <c r="MJ14" i="7"/>
  <c r="MB17" i="7"/>
  <c r="MC16" i="7"/>
  <c r="MD16" i="7"/>
  <c r="YO15" i="7"/>
  <c r="YQ14" i="7"/>
  <c r="FH12" i="1"/>
  <c r="FI11" i="1"/>
  <c r="EX13" i="1"/>
  <c r="EW14" i="1"/>
  <c r="YQ15" i="7"/>
  <c r="YS14" i="7"/>
  <c r="ME16" i="7"/>
  <c r="MF16" i="7"/>
  <c r="MD17" i="7"/>
  <c r="MJ15" i="7"/>
  <c r="ML14" i="7"/>
  <c r="FI12" i="1"/>
  <c r="FJ11" i="1"/>
  <c r="EY13" i="1"/>
  <c r="EX14" i="1"/>
  <c r="ML15" i="7"/>
  <c r="MN14" i="7"/>
  <c r="MF17" i="7"/>
  <c r="MG16" i="7"/>
  <c r="MH16" i="7"/>
  <c r="YS15" i="7"/>
  <c r="YU14" i="7"/>
  <c r="EZ13" i="1"/>
  <c r="EY14" i="1"/>
  <c r="FJ12" i="1"/>
  <c r="FK11" i="1"/>
  <c r="YU15" i="7"/>
  <c r="YW14" i="7"/>
  <c r="MH17" i="7"/>
  <c r="MI16" i="7"/>
  <c r="MJ16" i="7"/>
  <c r="MN15" i="7"/>
  <c r="MP14" i="7"/>
  <c r="FK12" i="1"/>
  <c r="FL11" i="1"/>
  <c r="FA13" i="1"/>
  <c r="EZ14" i="1"/>
  <c r="MP15" i="7"/>
  <c r="MR14" i="7"/>
  <c r="MJ17" i="7"/>
  <c r="MK16" i="7"/>
  <c r="ML16" i="7"/>
  <c r="YW15" i="7"/>
  <c r="YY14" i="7"/>
  <c r="FL12" i="1"/>
  <c r="FM11" i="1"/>
  <c r="FB13" i="1"/>
  <c r="FA14" i="1"/>
  <c r="MR15" i="7"/>
  <c r="MT14" i="7"/>
  <c r="YY15" i="7"/>
  <c r="ZA14" i="7"/>
  <c r="MM16" i="7"/>
  <c r="MN16" i="7"/>
  <c r="ML17" i="7"/>
  <c r="FM12" i="1"/>
  <c r="FN11" i="1"/>
  <c r="FB14" i="1"/>
  <c r="FC13" i="1"/>
  <c r="MO16" i="7"/>
  <c r="MP16" i="7"/>
  <c r="MN17" i="7"/>
  <c r="ZA15" i="7"/>
  <c r="ZC14" i="7"/>
  <c r="MT15" i="7"/>
  <c r="MV14" i="7"/>
  <c r="FN12" i="1"/>
  <c r="FO11" i="1"/>
  <c r="FD13" i="1"/>
  <c r="FC14" i="1"/>
  <c r="ZC15" i="7"/>
  <c r="ZE14" i="7"/>
  <c r="MV15" i="7"/>
  <c r="MX14" i="7"/>
  <c r="MQ16" i="7"/>
  <c r="MR16" i="7"/>
  <c r="MP17" i="7"/>
  <c r="FE13" i="1"/>
  <c r="FD14" i="1"/>
  <c r="FO12" i="1"/>
  <c r="FP11" i="1"/>
  <c r="MX15" i="7"/>
  <c r="MZ14" i="7"/>
  <c r="MR17" i="7"/>
  <c r="MS16" i="7"/>
  <c r="MT16" i="7"/>
  <c r="ZE15" i="7"/>
  <c r="ZG14" i="7"/>
  <c r="FP12" i="1"/>
  <c r="FQ11" i="1"/>
  <c r="FF13" i="1"/>
  <c r="FE14" i="1"/>
  <c r="MZ15" i="7"/>
  <c r="NB14" i="7"/>
  <c r="ZG15" i="7"/>
  <c r="ZI14" i="7"/>
  <c r="MU16" i="7"/>
  <c r="MV16" i="7"/>
  <c r="MT17" i="7"/>
  <c r="FQ12" i="1"/>
  <c r="FR11" i="1"/>
  <c r="FG13" i="1"/>
  <c r="FF14" i="1"/>
  <c r="ZI15" i="7"/>
  <c r="ZK14" i="7"/>
  <c r="MW16" i="7"/>
  <c r="MX16" i="7"/>
  <c r="MV17" i="7"/>
  <c r="NB15" i="7"/>
  <c r="ND14" i="7"/>
  <c r="FH13" i="1"/>
  <c r="FG14" i="1"/>
  <c r="FR12" i="1"/>
  <c r="FS11" i="1"/>
  <c r="ND15" i="7"/>
  <c r="NF14" i="7"/>
  <c r="MX17" i="7"/>
  <c r="MY16" i="7"/>
  <c r="MZ16" i="7"/>
  <c r="ZK15" i="7"/>
  <c r="ZM14" i="7"/>
  <c r="FS12" i="1"/>
  <c r="FT11" i="1"/>
  <c r="FI13" i="1"/>
  <c r="FH14" i="1"/>
  <c r="ZM15" i="7"/>
  <c r="ZO14" i="7"/>
  <c r="MZ17" i="7"/>
  <c r="NA16" i="7"/>
  <c r="NB16" i="7"/>
  <c r="NF15" i="7"/>
  <c r="NH14" i="7"/>
  <c r="FT12" i="1"/>
  <c r="FU11" i="1"/>
  <c r="FJ13" i="1"/>
  <c r="FI14" i="1"/>
  <c r="ZO15" i="7"/>
  <c r="ZQ14" i="7"/>
  <c r="NC16" i="7"/>
  <c r="ND16" i="7"/>
  <c r="NB17" i="7"/>
  <c r="NH15" i="7"/>
  <c r="NJ14" i="7"/>
  <c r="FU12" i="1"/>
  <c r="FV11" i="1"/>
  <c r="FJ14" i="1"/>
  <c r="FK13" i="1"/>
  <c r="NJ15" i="7"/>
  <c r="NL14" i="7"/>
  <c r="NE16" i="7"/>
  <c r="NF16" i="7"/>
  <c r="ND17" i="7"/>
  <c r="ZQ15" i="7"/>
  <c r="ZS14" i="7"/>
  <c r="FV12" i="1"/>
  <c r="FW11" i="1"/>
  <c r="FL13" i="1"/>
  <c r="FK14" i="1"/>
  <c r="NG16" i="7"/>
  <c r="NH16" i="7"/>
  <c r="NF17" i="7"/>
  <c r="ZS15" i="7"/>
  <c r="ZU14" i="7"/>
  <c r="NL15" i="7"/>
  <c r="NN14" i="7"/>
  <c r="FW12" i="1"/>
  <c r="FX11" i="1"/>
  <c r="FM13" i="1"/>
  <c r="FL14" i="1"/>
  <c r="NN15" i="7"/>
  <c r="NP14" i="7"/>
  <c r="ZU15" i="7"/>
  <c r="ZW14" i="7"/>
  <c r="NH17" i="7"/>
  <c r="NI16" i="7"/>
  <c r="NJ16" i="7"/>
  <c r="FX12" i="1"/>
  <c r="FY11" i="1"/>
  <c r="FN13" i="1"/>
  <c r="FM14" i="1"/>
  <c r="NK16" i="7"/>
  <c r="NL16" i="7"/>
  <c r="NJ17" i="7"/>
  <c r="ZW15" i="7"/>
  <c r="ZY14" i="7"/>
  <c r="NP15" i="7"/>
  <c r="NR14" i="7"/>
  <c r="FY12" i="1"/>
  <c r="FZ11" i="1"/>
  <c r="FO13" i="1"/>
  <c r="FN14" i="1"/>
  <c r="NR15" i="7"/>
  <c r="NT14" i="7"/>
  <c r="ZY15" i="7"/>
  <c r="AAA14" i="7"/>
  <c r="NL17" i="7"/>
  <c r="NM16" i="7"/>
  <c r="NN16" i="7"/>
  <c r="FP13" i="1"/>
  <c r="FO14" i="1"/>
  <c r="FZ12" i="1"/>
  <c r="GA11" i="1"/>
  <c r="NN17" i="7"/>
  <c r="NO16" i="7"/>
  <c r="NP16" i="7"/>
  <c r="AAA15" i="7"/>
  <c r="AAC14" i="7"/>
  <c r="NT15" i="7"/>
  <c r="NV14" i="7"/>
  <c r="GA12" i="1"/>
  <c r="GB11" i="1"/>
  <c r="FQ13" i="1"/>
  <c r="FP14" i="1"/>
  <c r="AAC15" i="7"/>
  <c r="AAE14" i="7"/>
  <c r="NP17" i="7"/>
  <c r="NQ16" i="7"/>
  <c r="NR16" i="7"/>
  <c r="NV15" i="7"/>
  <c r="NX14" i="7"/>
  <c r="GB12" i="1"/>
  <c r="GC11" i="1"/>
  <c r="FR13" i="1"/>
  <c r="FQ14" i="1"/>
  <c r="AAE15" i="7"/>
  <c r="AAG14" i="7"/>
  <c r="NS16" i="7"/>
  <c r="NT16" i="7"/>
  <c r="NR17" i="7"/>
  <c r="NX15" i="7"/>
  <c r="NZ14" i="7"/>
  <c r="FR14" i="1"/>
  <c r="FS13" i="1"/>
  <c r="GC12" i="1"/>
  <c r="GD11" i="1"/>
  <c r="NZ15" i="7"/>
  <c r="OB14" i="7"/>
  <c r="NU16" i="7"/>
  <c r="NV16" i="7"/>
  <c r="NT17" i="7"/>
  <c r="AAG15" i="7"/>
  <c r="AAI14" i="7"/>
  <c r="GD12" i="1"/>
  <c r="GE11" i="1"/>
  <c r="FT13" i="1"/>
  <c r="FS14" i="1"/>
  <c r="NW16" i="7"/>
  <c r="NX16" i="7"/>
  <c r="NV17" i="7"/>
  <c r="AAI15" i="7"/>
  <c r="AAK14" i="7"/>
  <c r="OB15" i="7"/>
  <c r="OD14" i="7"/>
  <c r="FU13" i="1"/>
  <c r="FT14" i="1"/>
  <c r="GE12" i="1"/>
  <c r="GF11" i="1"/>
  <c r="OD15" i="7"/>
  <c r="OF14" i="7"/>
  <c r="AAK15" i="7"/>
  <c r="AAM14" i="7"/>
  <c r="NX17" i="7"/>
  <c r="NY16" i="7"/>
  <c r="NZ16" i="7"/>
  <c r="GF12" i="1"/>
  <c r="GG11" i="1"/>
  <c r="FV13" i="1"/>
  <c r="FU14" i="1"/>
  <c r="OA16" i="7"/>
  <c r="OB16" i="7"/>
  <c r="NZ17" i="7"/>
  <c r="AAM15" i="7"/>
  <c r="AAO14" i="7"/>
  <c r="OF15" i="7"/>
  <c r="OH14" i="7"/>
  <c r="FW13" i="1"/>
  <c r="FV14" i="1"/>
  <c r="GG12" i="1"/>
  <c r="GH11" i="1"/>
  <c r="AAO15" i="7"/>
  <c r="AAQ14" i="7"/>
  <c r="OH15" i="7"/>
  <c r="OJ14" i="7"/>
  <c r="OB17" i="7"/>
  <c r="OC16" i="7"/>
  <c r="OD16" i="7"/>
  <c r="GH12" i="1"/>
  <c r="GI11" i="1"/>
  <c r="FX13" i="1"/>
  <c r="FW14" i="1"/>
  <c r="AAQ15" i="7"/>
  <c r="AAS14" i="7"/>
  <c r="OD17" i="7"/>
  <c r="OE16" i="7"/>
  <c r="OF16" i="7"/>
  <c r="OJ15" i="7"/>
  <c r="OL14" i="7"/>
  <c r="FY13" i="1"/>
  <c r="FX14" i="1"/>
  <c r="GI12" i="1"/>
  <c r="GJ11" i="1"/>
  <c r="OF17" i="7"/>
  <c r="OG16" i="7"/>
  <c r="OH16" i="7"/>
  <c r="OL15" i="7"/>
  <c r="ON14" i="7"/>
  <c r="AAS15" i="7"/>
  <c r="AAU14" i="7"/>
  <c r="GJ12" i="1"/>
  <c r="GK11" i="1"/>
  <c r="FZ13" i="1"/>
  <c r="FY14" i="1"/>
  <c r="AAU15" i="7"/>
  <c r="AAW14" i="7"/>
  <c r="ON15" i="7"/>
  <c r="OP14" i="7"/>
  <c r="OH17" i="7"/>
  <c r="OI16" i="7"/>
  <c r="OJ16" i="7"/>
  <c r="GK12" i="1"/>
  <c r="GL11" i="1"/>
  <c r="FZ14" i="1"/>
  <c r="GA13" i="1"/>
  <c r="OK16" i="7"/>
  <c r="OL16" i="7"/>
  <c r="OJ17" i="7"/>
  <c r="OP15" i="7"/>
  <c r="OR14" i="7"/>
  <c r="AAW15" i="7"/>
  <c r="AAY14" i="7"/>
  <c r="GL12" i="1"/>
  <c r="GM11" i="1"/>
  <c r="GB13" i="1"/>
  <c r="GA14" i="1"/>
  <c r="OR15" i="7"/>
  <c r="OT14" i="7"/>
  <c r="AAY15" i="7"/>
  <c r="ABA14" i="7"/>
  <c r="OM16" i="7"/>
  <c r="ON16" i="7"/>
  <c r="OL17" i="7"/>
  <c r="GB14" i="1"/>
  <c r="GC13" i="1"/>
  <c r="GM12" i="1"/>
  <c r="GN11" i="1"/>
  <c r="ABA15" i="7"/>
  <c r="ABC14" i="7"/>
  <c r="ON17" i="7"/>
  <c r="OO16" i="7"/>
  <c r="OP16" i="7"/>
  <c r="OT15" i="7"/>
  <c r="OV14" i="7"/>
  <c r="GD13" i="1"/>
  <c r="GC14" i="1"/>
  <c r="GN12" i="1"/>
  <c r="GO11" i="1"/>
  <c r="OP17" i="7"/>
  <c r="OQ16" i="7"/>
  <c r="OR16" i="7"/>
  <c r="OV15" i="7"/>
  <c r="OX14" i="7"/>
  <c r="ABC15" i="7"/>
  <c r="ABE14" i="7"/>
  <c r="GE13" i="1"/>
  <c r="GD14" i="1"/>
  <c r="GO12" i="1"/>
  <c r="GP11" i="1"/>
  <c r="ABE15" i="7"/>
  <c r="ABG14" i="7"/>
  <c r="OX15" i="7"/>
  <c r="OZ14" i="7"/>
  <c r="OR17" i="7"/>
  <c r="OS16" i="7"/>
  <c r="OT16" i="7"/>
  <c r="GP12" i="1"/>
  <c r="GQ11" i="1"/>
  <c r="GF13" i="1"/>
  <c r="GE14" i="1"/>
  <c r="OT17" i="7"/>
  <c r="OU16" i="7"/>
  <c r="OV16" i="7"/>
  <c r="OZ15" i="7"/>
  <c r="PB14" i="7"/>
  <c r="ABG15" i="7"/>
  <c r="ABI14" i="7"/>
  <c r="GQ12" i="1"/>
  <c r="GR11" i="1"/>
  <c r="GF14" i="1"/>
  <c r="GG13" i="1"/>
  <c r="PB15" i="7"/>
  <c r="PD14" i="7"/>
  <c r="ABI15" i="7"/>
  <c r="ABK14" i="7"/>
  <c r="OW16" i="7"/>
  <c r="OX16" i="7"/>
  <c r="OV17" i="7"/>
  <c r="GR12" i="1"/>
  <c r="GS11" i="1"/>
  <c r="GH13" i="1"/>
  <c r="GG14" i="1"/>
  <c r="OY16" i="7"/>
  <c r="OZ16" i="7"/>
  <c r="OX17" i="7"/>
  <c r="ABK15" i="7"/>
  <c r="ABM14" i="7"/>
  <c r="PD15" i="7"/>
  <c r="PF14" i="7"/>
  <c r="GI13" i="1"/>
  <c r="GH14" i="1"/>
  <c r="GS12" i="1"/>
  <c r="GT11" i="1"/>
  <c r="PA16" i="7"/>
  <c r="PB16" i="7"/>
  <c r="OZ17" i="7"/>
  <c r="ABM15" i="7"/>
  <c r="ABO14" i="7"/>
  <c r="PF15" i="7"/>
  <c r="PH14" i="7"/>
  <c r="GT12" i="1"/>
  <c r="GU11" i="1"/>
  <c r="GI14" i="1"/>
  <c r="GJ13" i="1"/>
  <c r="PH15" i="7"/>
  <c r="PJ14" i="7"/>
  <c r="ABO15" i="7"/>
  <c r="ABQ14" i="7"/>
  <c r="PC16" i="7"/>
  <c r="PD16" i="7"/>
  <c r="PB17" i="7"/>
  <c r="GJ14" i="1"/>
  <c r="GK13" i="1"/>
  <c r="GU12" i="1"/>
  <c r="GV11" i="1"/>
  <c r="ABQ15" i="7"/>
  <c r="ABS14" i="7"/>
  <c r="PD17" i="7"/>
  <c r="PE16" i="7"/>
  <c r="PF16" i="7"/>
  <c r="PJ15" i="7"/>
  <c r="PL14" i="7"/>
  <c r="GK14" i="1"/>
  <c r="GL13" i="1"/>
  <c r="GV12" i="1"/>
  <c r="GW11" i="1"/>
  <c r="ABS15" i="7"/>
  <c r="ABU14" i="7"/>
  <c r="PG16" i="7"/>
  <c r="PH16" i="7"/>
  <c r="PF17" i="7"/>
  <c r="PL15" i="7"/>
  <c r="PN14" i="7"/>
  <c r="GW12" i="1"/>
  <c r="GX11" i="1"/>
  <c r="GM13" i="1"/>
  <c r="GL14" i="1"/>
  <c r="PN15" i="7"/>
  <c r="PP14" i="7"/>
  <c r="PH17" i="7"/>
  <c r="PI16" i="7"/>
  <c r="PJ16" i="7"/>
  <c r="ABU15" i="7"/>
  <c r="ABW14" i="7"/>
  <c r="GN13" i="1"/>
  <c r="GM14" i="1"/>
  <c r="GX12" i="1"/>
  <c r="GY11" i="1"/>
  <c r="ABW15" i="7"/>
  <c r="ABY14" i="7"/>
  <c r="PJ17" i="7"/>
  <c r="PK16" i="7"/>
  <c r="PL16" i="7"/>
  <c r="PP15" i="7"/>
  <c r="PR14" i="7"/>
  <c r="GY12" i="1"/>
  <c r="GZ11" i="1"/>
  <c r="GN14" i="1"/>
  <c r="GO13" i="1"/>
  <c r="ABY15" i="7"/>
  <c r="ACA14" i="7"/>
  <c r="PL17" i="7"/>
  <c r="PM16" i="7"/>
  <c r="PN16" i="7"/>
  <c r="PR15" i="7"/>
  <c r="PT14" i="7"/>
  <c r="GZ12" i="1"/>
  <c r="HA11" i="1"/>
  <c r="GP13" i="1"/>
  <c r="GO14" i="1"/>
  <c r="PO16" i="7"/>
  <c r="PP16" i="7"/>
  <c r="PN17" i="7"/>
  <c r="PT15" i="7"/>
  <c r="PV14" i="7"/>
  <c r="ACA15" i="7"/>
  <c r="ACC14" i="7"/>
  <c r="GQ13" i="1"/>
  <c r="GP14" i="1"/>
  <c r="HA12" i="1"/>
  <c r="HB11" i="1"/>
  <c r="ACC15" i="7"/>
  <c r="ACE14" i="7"/>
  <c r="PV15" i="7"/>
  <c r="PX14" i="7"/>
  <c r="PQ16" i="7"/>
  <c r="PR16" i="7"/>
  <c r="PP17" i="7"/>
  <c r="HB12" i="1"/>
  <c r="HC11" i="1"/>
  <c r="GR13" i="1"/>
  <c r="GQ14" i="1"/>
  <c r="PX15" i="7"/>
  <c r="PZ14" i="7"/>
  <c r="PS16" i="7"/>
  <c r="PT16" i="7"/>
  <c r="PR17" i="7"/>
  <c r="ACE15" i="7"/>
  <c r="ACG14" i="7"/>
  <c r="GR14" i="1"/>
  <c r="GS13" i="1"/>
  <c r="HC12" i="1"/>
  <c r="HD11" i="1"/>
  <c r="PT17" i="7"/>
  <c r="PU16" i="7"/>
  <c r="PV16" i="7"/>
  <c r="ACG15" i="7"/>
  <c r="ACI14" i="7"/>
  <c r="PZ15" i="7"/>
  <c r="QB14" i="7"/>
  <c r="GT13" i="1"/>
  <c r="GS14" i="1"/>
  <c r="HD12" i="1"/>
  <c r="HE11" i="1"/>
  <c r="ACI15" i="7"/>
  <c r="ACK14" i="7"/>
  <c r="PW16" i="7"/>
  <c r="PX16" i="7"/>
  <c r="PV17" i="7"/>
  <c r="QB15" i="7"/>
  <c r="QD14" i="7"/>
  <c r="HE12" i="1"/>
  <c r="HF11" i="1"/>
  <c r="GU13" i="1"/>
  <c r="GT14" i="1"/>
  <c r="QD15" i="7"/>
  <c r="QF14" i="7"/>
  <c r="PX17" i="7"/>
  <c r="PY16" i="7"/>
  <c r="PZ16" i="7"/>
  <c r="ACK15" i="7"/>
  <c r="ACM14" i="7"/>
  <c r="GV13" i="1"/>
  <c r="GU14" i="1"/>
  <c r="HF12" i="1"/>
  <c r="HG11" i="1"/>
  <c r="ACM15" i="7"/>
  <c r="ACO14" i="7"/>
  <c r="PZ17" i="7"/>
  <c r="QA16" i="7"/>
  <c r="QB16" i="7"/>
  <c r="QF15" i="7"/>
  <c r="QH14" i="7"/>
  <c r="HG12" i="1"/>
  <c r="HH11" i="1"/>
  <c r="GW13" i="1"/>
  <c r="GV14" i="1"/>
  <c r="QB17" i="7"/>
  <c r="QC16" i="7"/>
  <c r="QD16" i="7"/>
  <c r="QH15" i="7"/>
  <c r="QJ14" i="7"/>
  <c r="ACO15" i="7"/>
  <c r="ACQ14" i="7"/>
  <c r="HH12" i="1"/>
  <c r="HI11" i="1"/>
  <c r="GX13" i="1"/>
  <c r="GW14" i="1"/>
  <c r="QJ15" i="7"/>
  <c r="QL14" i="7"/>
  <c r="ACQ15" i="7"/>
  <c r="ACS14" i="7"/>
  <c r="QE16" i="7"/>
  <c r="QF16" i="7"/>
  <c r="QD17" i="7"/>
  <c r="GX14" i="1"/>
  <c r="GY13" i="1"/>
  <c r="HI12" i="1"/>
  <c r="HJ11" i="1"/>
  <c r="QG16" i="7"/>
  <c r="QH16" i="7"/>
  <c r="QF17" i="7"/>
  <c r="ACS15" i="7"/>
  <c r="ACU14" i="7"/>
  <c r="QL15" i="7"/>
  <c r="QN14" i="7"/>
  <c r="HJ12" i="1"/>
  <c r="HK11" i="1"/>
  <c r="GZ13" i="1"/>
  <c r="GY14" i="1"/>
  <c r="ACU15" i="7"/>
  <c r="ACW14" i="7"/>
  <c r="QN15" i="7"/>
  <c r="QP14" i="7"/>
  <c r="QI16" i="7"/>
  <c r="QJ16" i="7"/>
  <c r="QH17" i="7"/>
  <c r="GZ14" i="1"/>
  <c r="HA13" i="1"/>
  <c r="HK12" i="1"/>
  <c r="HL11" i="1"/>
  <c r="QP15" i="7"/>
  <c r="QR14" i="7"/>
  <c r="QJ17" i="7"/>
  <c r="QK16" i="7"/>
  <c r="QL16" i="7"/>
  <c r="ACW15" i="7"/>
  <c r="ACY14" i="7"/>
  <c r="HL12" i="1"/>
  <c r="HM11" i="1"/>
  <c r="HB13" i="1"/>
  <c r="HA14" i="1"/>
  <c r="QR15" i="7"/>
  <c r="QT14" i="7"/>
  <c r="ACY15" i="7"/>
  <c r="ADA14" i="7"/>
  <c r="QM16" i="7"/>
  <c r="QN16" i="7"/>
  <c r="QL17" i="7"/>
  <c r="HC13" i="1"/>
  <c r="HB14" i="1"/>
  <c r="HM12" i="1"/>
  <c r="HN11" i="1"/>
  <c r="ADA15" i="7"/>
  <c r="ADC14" i="7"/>
  <c r="QN17" i="7"/>
  <c r="QO16" i="7"/>
  <c r="QP16" i="7"/>
  <c r="QT15" i="7"/>
  <c r="QV14" i="7"/>
  <c r="HN12" i="1"/>
  <c r="HO11" i="1"/>
  <c r="HD13" i="1"/>
  <c r="HC14" i="1"/>
  <c r="QV15" i="7"/>
  <c r="QX14" i="7"/>
  <c r="QP17" i="7"/>
  <c r="QQ16" i="7"/>
  <c r="QR16" i="7"/>
  <c r="ADC15" i="7"/>
  <c r="ADE14" i="7"/>
  <c r="HE13" i="1"/>
  <c r="HD14" i="1"/>
  <c r="HO12" i="1"/>
  <c r="HP11" i="1"/>
  <c r="ADE15" i="7"/>
  <c r="ADG14" i="7"/>
  <c r="QR17" i="7"/>
  <c r="QS16" i="7"/>
  <c r="QT16" i="7"/>
  <c r="QX15" i="7"/>
  <c r="QZ14" i="7"/>
  <c r="HP12" i="1"/>
  <c r="HQ11" i="1"/>
  <c r="HE14" i="1"/>
  <c r="HF13" i="1"/>
  <c r="QU16" i="7"/>
  <c r="QV16" i="7"/>
  <c r="QT17" i="7"/>
  <c r="QZ15" i="7"/>
  <c r="RB14" i="7"/>
  <c r="ADG15" i="7"/>
  <c r="ADI14" i="7"/>
  <c r="HQ12" i="1"/>
  <c r="HR11" i="1"/>
  <c r="HF14" i="1"/>
  <c r="HG13" i="1"/>
  <c r="ADI15" i="7"/>
  <c r="ADK14" i="7"/>
  <c r="RB15" i="7"/>
  <c r="RD14" i="7"/>
  <c r="QW16" i="7"/>
  <c r="QX16" i="7"/>
  <c r="QV17" i="7"/>
  <c r="HR12" i="1"/>
  <c r="HS11" i="1"/>
  <c r="HH13" i="1"/>
  <c r="HG14" i="1"/>
  <c r="RD15" i="7"/>
  <c r="RF14" i="7"/>
  <c r="QY16" i="7"/>
  <c r="QZ16" i="7"/>
  <c r="QX17" i="7"/>
  <c r="ADK15" i="7"/>
  <c r="ADM14" i="7"/>
  <c r="HH14" i="1"/>
  <c r="HI13" i="1"/>
  <c r="HS12" i="1"/>
  <c r="HT11" i="1"/>
  <c r="QZ17" i="7"/>
  <c r="RA16" i="7"/>
  <c r="RB16" i="7"/>
  <c r="ADM15" i="7"/>
  <c r="ADO14" i="7"/>
  <c r="RF15" i="7"/>
  <c r="RH14" i="7"/>
  <c r="HT12" i="1"/>
  <c r="HU11" i="1"/>
  <c r="HJ13" i="1"/>
  <c r="HI14" i="1"/>
  <c r="ADO15" i="7"/>
  <c r="ADQ14" i="7"/>
  <c r="RC16" i="7"/>
  <c r="RD16" i="7"/>
  <c r="RB17" i="7"/>
  <c r="RH15" i="7"/>
  <c r="RJ14" i="7"/>
  <c r="HJ14" i="1"/>
  <c r="HK13" i="1"/>
  <c r="HU12" i="1"/>
  <c r="HV11" i="1"/>
  <c r="RJ15" i="7"/>
  <c r="RL14" i="7"/>
  <c r="RD17" i="7"/>
  <c r="RE16" i="7"/>
  <c r="RF16" i="7"/>
  <c r="ADQ15" i="7"/>
  <c r="ADS14" i="7"/>
  <c r="HV12" i="1"/>
  <c r="HW11" i="1"/>
  <c r="HL13" i="1"/>
  <c r="HK14" i="1"/>
  <c r="ADS15" i="7"/>
  <c r="ADU14" i="7"/>
  <c r="RF17" i="7"/>
  <c r="RG16" i="7"/>
  <c r="RH16" i="7"/>
  <c r="RL15" i="7"/>
  <c r="RN14" i="7"/>
  <c r="HL14" i="1"/>
  <c r="HM13" i="1"/>
  <c r="HW12" i="1"/>
  <c r="HX11" i="1"/>
  <c r="RN15" i="7"/>
  <c r="RP14" i="7"/>
  <c r="RH17" i="7"/>
  <c r="RI16" i="7"/>
  <c r="RJ16" i="7"/>
  <c r="ADU15" i="7"/>
  <c r="ADW14" i="7"/>
  <c r="HX12" i="1"/>
  <c r="HY11" i="1"/>
  <c r="HN13" i="1"/>
  <c r="HM14" i="1"/>
  <c r="ADW15" i="7"/>
  <c r="ADY14" i="7"/>
  <c r="RK16" i="7"/>
  <c r="RL16" i="7"/>
  <c r="RJ17" i="7"/>
  <c r="RP15" i="7"/>
  <c r="RR14" i="7"/>
  <c r="HN14" i="1"/>
  <c r="HO13" i="1"/>
  <c r="HY12" i="1"/>
  <c r="HZ11" i="1"/>
  <c r="RR15" i="7"/>
  <c r="RT14" i="7"/>
  <c r="RM16" i="7"/>
  <c r="RN16" i="7"/>
  <c r="RL17" i="7"/>
  <c r="ADY15" i="7"/>
  <c r="AEA14" i="7"/>
  <c r="HZ12" i="1"/>
  <c r="IA11" i="1"/>
  <c r="HP13" i="1"/>
  <c r="HO14" i="1"/>
  <c r="RO16" i="7"/>
  <c r="RP16" i="7"/>
  <c r="RN17" i="7"/>
  <c r="AEA15" i="7"/>
  <c r="AEC14" i="7"/>
  <c r="RT15" i="7"/>
  <c r="RV14" i="7"/>
  <c r="HP14" i="1"/>
  <c r="HQ13" i="1"/>
  <c r="IA12" i="1"/>
  <c r="IB11" i="1"/>
  <c r="AEC15" i="7"/>
  <c r="AEE14" i="7"/>
  <c r="RV15" i="7"/>
  <c r="RX14" i="7"/>
  <c r="RP17" i="7"/>
  <c r="RQ16" i="7"/>
  <c r="RR16" i="7"/>
  <c r="IB12" i="1"/>
  <c r="IC11" i="1"/>
  <c r="HQ14" i="1"/>
  <c r="HR13" i="1"/>
  <c r="RS16" i="7"/>
  <c r="RT16" i="7"/>
  <c r="RR17" i="7"/>
  <c r="RX15" i="7"/>
  <c r="RZ14" i="7"/>
  <c r="AEE15" i="7"/>
  <c r="AEG14" i="7"/>
  <c r="IC12" i="1"/>
  <c r="ID11" i="1"/>
  <c r="HR14" i="1"/>
  <c r="HS13" i="1"/>
  <c r="RZ15" i="7"/>
  <c r="SB14" i="7"/>
  <c r="AEG15" i="7"/>
  <c r="AEI14" i="7"/>
  <c r="RT17" i="7"/>
  <c r="RU16" i="7"/>
  <c r="RV16" i="7"/>
  <c r="ID12" i="1"/>
  <c r="IE11" i="1"/>
  <c r="HT13" i="1"/>
  <c r="HS14" i="1"/>
  <c r="AEI15" i="7"/>
  <c r="AEK14" i="7"/>
  <c r="RV17" i="7"/>
  <c r="RW16" i="7"/>
  <c r="RX16" i="7"/>
  <c r="SB15" i="7"/>
  <c r="SD14" i="7"/>
  <c r="HT14" i="1"/>
  <c r="HU13" i="1"/>
  <c r="IE12" i="1"/>
  <c r="IF11" i="1"/>
  <c r="RX17" i="7"/>
  <c r="RY16" i="7"/>
  <c r="RZ16" i="7"/>
  <c r="SD15" i="7"/>
  <c r="SF14" i="7"/>
  <c r="AEK15" i="7"/>
  <c r="AEM14" i="7"/>
  <c r="IF12" i="1"/>
  <c r="IG11" i="1"/>
  <c r="HV13" i="1"/>
  <c r="HU14" i="1"/>
  <c r="AEM15" i="7"/>
  <c r="AEO14" i="7"/>
  <c r="SF15" i="7"/>
  <c r="SH14" i="7"/>
  <c r="SA16" i="7"/>
  <c r="SB16" i="7"/>
  <c r="RZ17" i="7"/>
  <c r="HV14" i="1"/>
  <c r="HW13" i="1"/>
  <c r="IG12" i="1"/>
  <c r="SH15" i="7"/>
  <c r="SJ14" i="7"/>
  <c r="SC16" i="7"/>
  <c r="SD16" i="7"/>
  <c r="SB17" i="7"/>
  <c r="AEO15" i="7"/>
  <c r="AEQ14" i="7"/>
  <c r="HW14" i="1"/>
  <c r="HX13" i="1"/>
  <c r="SE16" i="7"/>
  <c r="SF16" i="7"/>
  <c r="SD17" i="7"/>
  <c r="AEQ15" i="7"/>
  <c r="AES14" i="7"/>
  <c r="SJ15" i="7"/>
  <c r="SL14" i="7"/>
  <c r="HY13" i="1"/>
  <c r="HX14" i="1"/>
  <c r="SL15" i="7"/>
  <c r="SN14" i="7"/>
  <c r="AES15" i="7"/>
  <c r="AEU14" i="7"/>
  <c r="SF17" i="7"/>
  <c r="SG16" i="7"/>
  <c r="SH16" i="7"/>
  <c r="HZ13" i="1"/>
  <c r="HY14" i="1"/>
  <c r="SI16" i="7"/>
  <c r="SJ16" i="7"/>
  <c r="SH17" i="7"/>
  <c r="AEU15" i="7"/>
  <c r="AEW14" i="7"/>
  <c r="SN15" i="7"/>
  <c r="SP14" i="7"/>
  <c r="HZ14" i="1"/>
  <c r="IA13" i="1"/>
  <c r="SP15" i="7"/>
  <c r="SR14" i="7"/>
  <c r="AEW15" i="7"/>
  <c r="AEY14" i="7"/>
  <c r="SJ17" i="7"/>
  <c r="SK16" i="7"/>
  <c r="SL16" i="7"/>
  <c r="IA14" i="1"/>
  <c r="IB13" i="1"/>
  <c r="SL17" i="7"/>
  <c r="SM16" i="7"/>
  <c r="SN16" i="7"/>
  <c r="AEY15" i="7"/>
  <c r="AFA14" i="7"/>
  <c r="SR15" i="7"/>
  <c r="ST14" i="7"/>
  <c r="IB14" i="1"/>
  <c r="IC13" i="1"/>
  <c r="AFA15" i="7"/>
  <c r="AFC14" i="7"/>
  <c r="SN17" i="7"/>
  <c r="SO16" i="7"/>
  <c r="SP16" i="7"/>
  <c r="ST15" i="7"/>
  <c r="SV14" i="7"/>
  <c r="IC14" i="1"/>
  <c r="ID13" i="1"/>
  <c r="AFC15" i="7"/>
  <c r="AFE14" i="7"/>
  <c r="SQ16" i="7"/>
  <c r="SR16" i="7"/>
  <c r="SP17" i="7"/>
  <c r="SV15" i="7"/>
  <c r="SX14" i="7"/>
  <c r="IE13" i="1"/>
  <c r="ID14" i="1"/>
  <c r="SX15" i="7"/>
  <c r="SZ14" i="7"/>
  <c r="SS16" i="7"/>
  <c r="ST16" i="7"/>
  <c r="SR17" i="7"/>
  <c r="AFE15" i="7"/>
  <c r="AFG14" i="7"/>
  <c r="IE14" i="1"/>
  <c r="IF13" i="1"/>
  <c r="SU16" i="7"/>
  <c r="SV16" i="7"/>
  <c r="ST17" i="7"/>
  <c r="AFG15" i="7"/>
  <c r="AFI14" i="7"/>
  <c r="SZ15" i="7"/>
  <c r="TB14" i="7"/>
  <c r="IF14" i="1"/>
  <c r="IG13" i="1"/>
  <c r="IG14" i="1"/>
  <c r="TB15" i="7"/>
  <c r="TD14" i="7"/>
  <c r="AFI15" i="7"/>
  <c r="AFK14" i="7"/>
  <c r="SV17" i="7"/>
  <c r="SW16" i="7"/>
  <c r="SX16" i="7"/>
  <c r="SY16" i="7"/>
  <c r="SZ16" i="7"/>
  <c r="SX17" i="7"/>
  <c r="AFK15" i="7"/>
  <c r="AFM14" i="7"/>
  <c r="TD15" i="7"/>
  <c r="TF14" i="7"/>
  <c r="SZ17" i="7"/>
  <c r="TA16" i="7"/>
  <c r="TB16" i="7"/>
  <c r="AFM15" i="7"/>
  <c r="AFO14" i="7"/>
  <c r="TF15" i="7"/>
  <c r="TH14" i="7"/>
  <c r="AFO15" i="7"/>
  <c r="AFQ14" i="7"/>
  <c r="TB17" i="7"/>
  <c r="TC16" i="7"/>
  <c r="TD16" i="7"/>
  <c r="TH15" i="7"/>
  <c r="TJ14" i="7"/>
  <c r="TD17" i="7"/>
  <c r="TE16" i="7"/>
  <c r="TF16" i="7"/>
  <c r="TJ15" i="7"/>
  <c r="TL14" i="7"/>
  <c r="AFQ15" i="7"/>
  <c r="AFS14" i="7"/>
  <c r="AFS15" i="7"/>
  <c r="AFU14" i="7"/>
  <c r="TL15" i="7"/>
  <c r="TN14" i="7"/>
  <c r="TG16" i="7"/>
  <c r="TH16" i="7"/>
  <c r="TF17" i="7"/>
  <c r="AFU15" i="7"/>
  <c r="AFW14" i="7"/>
  <c r="TI16" i="7"/>
  <c r="TJ16" i="7"/>
  <c r="TH17" i="7"/>
  <c r="TN15" i="7"/>
  <c r="TP14" i="7"/>
  <c r="TP15" i="7"/>
  <c r="TR14" i="7"/>
  <c r="TJ17" i="7"/>
  <c r="TK16" i="7"/>
  <c r="TL16" i="7"/>
  <c r="AFW15" i="7"/>
  <c r="AFY14" i="7"/>
  <c r="TR15" i="7"/>
  <c r="TT14" i="7"/>
  <c r="AFY15" i="7"/>
  <c r="AGA14" i="7"/>
  <c r="TM16" i="7"/>
  <c r="TN16" i="7"/>
  <c r="TL17" i="7"/>
  <c r="TO16" i="7"/>
  <c r="TP16" i="7"/>
  <c r="TN17" i="7"/>
  <c r="AGA15" i="7"/>
  <c r="AGC14" i="7"/>
  <c r="TT15" i="7"/>
  <c r="TV14" i="7"/>
  <c r="AGC15" i="7"/>
  <c r="AGE14" i="7"/>
  <c r="TV15" i="7"/>
  <c r="TX14" i="7"/>
  <c r="TP17" i="7"/>
  <c r="TQ16" i="7"/>
  <c r="TR16" i="7"/>
  <c r="TR17" i="7"/>
  <c r="TS16" i="7"/>
  <c r="TT16" i="7"/>
  <c r="TX15" i="7"/>
  <c r="TZ14" i="7"/>
  <c r="AGE15" i="7"/>
  <c r="AGG14" i="7"/>
  <c r="AGG15" i="7"/>
  <c r="AGI14" i="7"/>
  <c r="TZ15" i="7"/>
  <c r="UB14" i="7"/>
  <c r="TT17" i="7"/>
  <c r="TU16" i="7"/>
  <c r="TV16" i="7"/>
  <c r="AGI15" i="7"/>
  <c r="AGK14" i="7"/>
  <c r="TW16" i="7"/>
  <c r="TX16" i="7"/>
  <c r="TV17" i="7"/>
  <c r="UB15" i="7"/>
  <c r="UD14" i="7"/>
  <c r="UD15" i="7"/>
  <c r="UF14" i="7"/>
  <c r="TX17" i="7"/>
  <c r="TY16" i="7"/>
  <c r="TZ16" i="7"/>
  <c r="AGK15" i="7"/>
  <c r="AGM14" i="7"/>
  <c r="AGM15" i="7"/>
  <c r="AGO14" i="7"/>
  <c r="TZ17" i="7"/>
  <c r="UA16" i="7"/>
  <c r="UB16" i="7"/>
  <c r="UF15" i="7"/>
  <c r="UH14" i="7"/>
  <c r="UC16" i="7"/>
  <c r="UD16" i="7"/>
  <c r="UB17" i="7"/>
  <c r="UH15" i="7"/>
  <c r="UJ14" i="7"/>
  <c r="AGO15" i="7"/>
  <c r="AGQ14" i="7"/>
  <c r="UJ15" i="7"/>
  <c r="UL14" i="7"/>
  <c r="AGQ15" i="7"/>
  <c r="AGS14" i="7"/>
  <c r="UE16" i="7"/>
  <c r="UF16" i="7"/>
  <c r="UD17" i="7"/>
  <c r="AGS15" i="7"/>
  <c r="AGU14" i="7"/>
  <c r="UF17" i="7"/>
  <c r="UG16" i="7"/>
  <c r="UH16" i="7"/>
  <c r="UL15" i="7"/>
  <c r="UN14" i="7"/>
  <c r="UH17" i="7"/>
  <c r="UI16" i="7"/>
  <c r="UJ16" i="7"/>
  <c r="UN15" i="7"/>
  <c r="UP14" i="7"/>
  <c r="AGU15" i="7"/>
  <c r="AGW14" i="7"/>
  <c r="UP15" i="7"/>
  <c r="UR14" i="7"/>
  <c r="UJ17" i="7"/>
  <c r="UK16" i="7"/>
  <c r="UL16" i="7"/>
  <c r="AGW15" i="7"/>
  <c r="AGY14" i="7"/>
  <c r="AGY15" i="7"/>
  <c r="AHA14" i="7"/>
  <c r="UM16" i="7"/>
  <c r="UN16" i="7"/>
  <c r="UL17" i="7"/>
  <c r="UR15" i="7"/>
  <c r="UT14" i="7"/>
  <c r="UT15" i="7"/>
  <c r="UV14" i="7"/>
  <c r="UN17" i="7"/>
  <c r="UO16" i="7"/>
  <c r="UP16" i="7"/>
  <c r="AHA15" i="7"/>
  <c r="AHC14" i="7"/>
  <c r="UV15" i="7"/>
  <c r="UX14" i="7"/>
  <c r="AHC15" i="7"/>
  <c r="AHE14" i="7"/>
  <c r="UQ16" i="7"/>
  <c r="UR16" i="7"/>
  <c r="UP17" i="7"/>
  <c r="UR17" i="7"/>
  <c r="US16" i="7"/>
  <c r="UT16" i="7"/>
  <c r="AHE15" i="7"/>
  <c r="AHG14" i="7"/>
  <c r="UX15" i="7"/>
  <c r="UZ14" i="7"/>
  <c r="AHG15" i="7"/>
  <c r="AHI14" i="7"/>
  <c r="UU16" i="7"/>
  <c r="UV16" i="7"/>
  <c r="UT17" i="7"/>
  <c r="UZ15" i="7"/>
  <c r="VB14" i="7"/>
  <c r="VB15" i="7"/>
  <c r="VD14" i="7"/>
  <c r="UV17" i="7"/>
  <c r="UW16" i="7"/>
  <c r="UX16" i="7"/>
  <c r="AHI15" i="7"/>
  <c r="AHK14" i="7"/>
  <c r="AHK15" i="7"/>
  <c r="AHM14" i="7"/>
  <c r="UX17" i="7"/>
  <c r="UY16" i="7"/>
  <c r="UZ16" i="7"/>
  <c r="VD15" i="7"/>
  <c r="VF14" i="7"/>
  <c r="UZ17" i="7"/>
  <c r="VA16" i="7"/>
  <c r="VB16" i="7"/>
  <c r="VF15" i="7"/>
  <c r="VH14" i="7"/>
  <c r="AHM15" i="7"/>
  <c r="AHO14" i="7"/>
  <c r="VH15" i="7"/>
  <c r="VJ14" i="7"/>
  <c r="AHO15" i="7"/>
  <c r="AHQ14" i="7"/>
  <c r="VC16" i="7"/>
  <c r="VD16" i="7"/>
  <c r="VB17" i="7"/>
  <c r="VE16" i="7"/>
  <c r="VF16" i="7"/>
  <c r="VD17" i="7"/>
  <c r="AHQ15" i="7"/>
  <c r="AHS14" i="7"/>
  <c r="VJ15" i="7"/>
  <c r="VL14" i="7"/>
  <c r="AHS15" i="7"/>
  <c r="AHU14" i="7"/>
  <c r="VL15" i="7"/>
  <c r="VN14" i="7"/>
  <c r="VF17" i="7"/>
  <c r="VG16" i="7"/>
  <c r="VH16" i="7"/>
  <c r="AHU15" i="7"/>
  <c r="AHW14" i="7"/>
  <c r="VH17" i="7"/>
  <c r="VI16" i="7"/>
  <c r="VJ16" i="7"/>
  <c r="VN15" i="7"/>
  <c r="VP14" i="7"/>
  <c r="VK16" i="7"/>
  <c r="VL16" i="7"/>
  <c r="VJ17" i="7"/>
  <c r="VP15" i="7"/>
  <c r="VR14" i="7"/>
  <c r="AHW15" i="7"/>
  <c r="AHY14" i="7"/>
  <c r="VM16" i="7"/>
  <c r="VN16" i="7"/>
  <c r="VL17" i="7"/>
  <c r="VR15" i="7"/>
  <c r="VT14" i="7"/>
  <c r="AHY15" i="7"/>
  <c r="AIA14" i="7"/>
  <c r="AIA15" i="7"/>
  <c r="AIC14" i="7"/>
  <c r="VT15" i="7"/>
  <c r="VV14" i="7"/>
  <c r="VN17" i="7"/>
  <c r="VO16" i="7"/>
  <c r="VP16" i="7"/>
  <c r="VQ16" i="7"/>
  <c r="VR16" i="7"/>
  <c r="VP17" i="7"/>
  <c r="VV15" i="7"/>
  <c r="VX14" i="7"/>
  <c r="AIC15" i="7"/>
  <c r="AIE14" i="7"/>
  <c r="VX15" i="7"/>
  <c r="VZ14" i="7"/>
  <c r="AIE15" i="7"/>
  <c r="AIG14" i="7"/>
  <c r="VR17" i="7"/>
  <c r="VS16" i="7"/>
  <c r="VT16" i="7"/>
  <c r="VU16" i="7"/>
  <c r="VV16" i="7"/>
  <c r="VT17" i="7"/>
  <c r="AIG15" i="7"/>
  <c r="AII14" i="7"/>
  <c r="VZ15" i="7"/>
  <c r="WB14" i="7"/>
  <c r="VV17" i="7"/>
  <c r="VW16" i="7"/>
  <c r="VX16" i="7"/>
  <c r="AII15" i="7"/>
  <c r="AIK14" i="7"/>
  <c r="WB15" i="7"/>
  <c r="WD14" i="7"/>
  <c r="AIK15" i="7"/>
  <c r="AIM14" i="7"/>
  <c r="VX17" i="7"/>
  <c r="VY16" i="7"/>
  <c r="VZ16" i="7"/>
  <c r="WD15" i="7"/>
  <c r="WF14" i="7"/>
  <c r="WA16" i="7"/>
  <c r="WB16" i="7"/>
  <c r="VZ17" i="7"/>
  <c r="WF15" i="7"/>
  <c r="WH14" i="7"/>
  <c r="AIM15" i="7"/>
  <c r="AIO14" i="7"/>
  <c r="AIO15" i="7"/>
  <c r="AIQ14" i="7"/>
  <c r="WH15" i="7"/>
  <c r="WJ14" i="7"/>
  <c r="WB17" i="7"/>
  <c r="WC16" i="7"/>
  <c r="WD16" i="7"/>
  <c r="WD17" i="7"/>
  <c r="WE16" i="7"/>
  <c r="WF16" i="7"/>
  <c r="WJ15" i="7"/>
  <c r="WL14" i="7"/>
  <c r="AIQ15" i="7"/>
  <c r="AIS14" i="7"/>
  <c r="WL15" i="7"/>
  <c r="WN14" i="7"/>
  <c r="AIS15" i="7"/>
  <c r="AIU14" i="7"/>
  <c r="WG16" i="7"/>
  <c r="WH16" i="7"/>
  <c r="WF17" i="7"/>
  <c r="WI16" i="7"/>
  <c r="WJ16" i="7"/>
  <c r="WH17" i="7"/>
  <c r="AIU15" i="7"/>
  <c r="AIW14" i="7"/>
  <c r="WN15" i="7"/>
  <c r="WP14" i="7"/>
  <c r="AIW15" i="7"/>
  <c r="AIY14" i="7"/>
  <c r="WP15" i="7"/>
  <c r="WR14" i="7"/>
  <c r="WJ17" i="7"/>
  <c r="WK16" i="7"/>
  <c r="WL16" i="7"/>
  <c r="WM16" i="7"/>
  <c r="WN16" i="7"/>
  <c r="WL17" i="7"/>
  <c r="WR15" i="7"/>
  <c r="WT14" i="7"/>
  <c r="AIY15" i="7"/>
  <c r="AJA14" i="7"/>
  <c r="AJA15" i="7"/>
  <c r="AJC14" i="7"/>
  <c r="WT15" i="7"/>
  <c r="WV14" i="7"/>
  <c r="WN17" i="7"/>
  <c r="WO16" i="7"/>
  <c r="WP16" i="7"/>
  <c r="WQ16" i="7"/>
  <c r="WR16" i="7"/>
  <c r="WP17" i="7"/>
  <c r="WV15" i="7"/>
  <c r="WX14" i="7"/>
  <c r="AJC15" i="7"/>
  <c r="AJE14" i="7"/>
  <c r="WX15" i="7"/>
  <c r="WZ14" i="7"/>
  <c r="AJE15" i="7"/>
  <c r="AJG14" i="7"/>
  <c r="WR17" i="7"/>
  <c r="WS16" i="7"/>
  <c r="WT16" i="7"/>
  <c r="WT17" i="7"/>
  <c r="WU16" i="7"/>
  <c r="WV16" i="7"/>
  <c r="AJG15" i="7"/>
  <c r="AJI14" i="7"/>
  <c r="WZ15" i="7"/>
  <c r="XB14" i="7"/>
  <c r="AJI15" i="7"/>
  <c r="AJK14" i="7"/>
  <c r="WV17" i="7"/>
  <c r="WW16" i="7"/>
  <c r="WX16" i="7"/>
  <c r="XB15" i="7"/>
  <c r="XD14" i="7"/>
  <c r="WY16" i="7"/>
  <c r="WZ16" i="7"/>
  <c r="WX17" i="7"/>
  <c r="XD15" i="7"/>
  <c r="XF14" i="7"/>
  <c r="AJK15" i="7"/>
  <c r="AJM14" i="7"/>
  <c r="AJM15" i="7"/>
  <c r="AJO14" i="7"/>
  <c r="XF15" i="7"/>
  <c r="XH14" i="7"/>
  <c r="XA16" i="7"/>
  <c r="XB16" i="7"/>
  <c r="WZ17" i="7"/>
  <c r="XH15" i="7"/>
  <c r="XJ14" i="7"/>
  <c r="XC16" i="7"/>
  <c r="XD16" i="7"/>
  <c r="XB17" i="7"/>
  <c r="AJO15" i="7"/>
  <c r="AJQ14" i="7"/>
  <c r="XE16" i="7"/>
  <c r="XF16" i="7"/>
  <c r="XD17" i="7"/>
  <c r="AJQ15" i="7"/>
  <c r="AJS14" i="7"/>
  <c r="XJ15" i="7"/>
  <c r="XL14" i="7"/>
  <c r="AJS15" i="7"/>
  <c r="AJU14" i="7"/>
  <c r="XL15" i="7"/>
  <c r="XN14" i="7"/>
  <c r="XG16" i="7"/>
  <c r="XH16" i="7"/>
  <c r="XF17" i="7"/>
  <c r="AJU15" i="7"/>
  <c r="AJW14" i="7"/>
  <c r="XH17" i="7"/>
  <c r="XI16" i="7"/>
  <c r="XJ16" i="7"/>
  <c r="XN15" i="7"/>
  <c r="XP14" i="7"/>
  <c r="XJ17" i="7"/>
  <c r="XK16" i="7"/>
  <c r="XL16" i="7"/>
  <c r="XP15" i="7"/>
  <c r="XR14" i="7"/>
  <c r="AJW15" i="7"/>
  <c r="AJY14" i="7"/>
  <c r="XR15" i="7"/>
  <c r="XT14" i="7"/>
  <c r="XM16" i="7"/>
  <c r="XN16" i="7"/>
  <c r="XL17" i="7"/>
  <c r="AJY15" i="7"/>
  <c r="AKA14" i="7"/>
  <c r="XO16" i="7"/>
  <c r="XP16" i="7"/>
  <c r="XN17" i="7"/>
  <c r="AKA15" i="7"/>
  <c r="AKC14" i="7"/>
  <c r="XT15" i="7"/>
  <c r="XV14" i="7"/>
  <c r="XV15" i="7"/>
  <c r="XX14" i="7"/>
  <c r="AKC15" i="7"/>
  <c r="AKE14" i="7"/>
  <c r="XP17" i="7"/>
  <c r="XQ16" i="7"/>
  <c r="XR16" i="7"/>
  <c r="XS16" i="7"/>
  <c r="XT16" i="7"/>
  <c r="XR17" i="7"/>
  <c r="AKE15" i="7"/>
  <c r="AKG14" i="7"/>
  <c r="XX15" i="7"/>
  <c r="XZ14" i="7"/>
  <c r="XZ15" i="7"/>
  <c r="YB14" i="7"/>
  <c r="AKG15" i="7"/>
  <c r="AKI14" i="7"/>
  <c r="XU16" i="7"/>
  <c r="XV16" i="7"/>
  <c r="XT17" i="7"/>
  <c r="XW16" i="7"/>
  <c r="XX16" i="7"/>
  <c r="XV17" i="7"/>
  <c r="AKI15" i="7"/>
  <c r="AKK14" i="7"/>
  <c r="YB15" i="7"/>
  <c r="YD14" i="7"/>
  <c r="AKK15" i="7"/>
  <c r="AKM14" i="7"/>
  <c r="YD15" i="7"/>
  <c r="YF14" i="7"/>
  <c r="XX17" i="7"/>
  <c r="XY16" i="7"/>
  <c r="XZ16" i="7"/>
  <c r="XZ17" i="7"/>
  <c r="YA16" i="7"/>
  <c r="YB16" i="7"/>
  <c r="YF15" i="7"/>
  <c r="YH14" i="7"/>
  <c r="AKM15" i="7"/>
  <c r="AKO14" i="7"/>
  <c r="YH15" i="7"/>
  <c r="YJ14" i="7"/>
  <c r="YB17" i="7"/>
  <c r="YC16" i="7"/>
  <c r="YD16" i="7"/>
  <c r="AKO15" i="7"/>
  <c r="AKQ14" i="7"/>
  <c r="AKQ15" i="7"/>
  <c r="AKS14" i="7"/>
  <c r="YE16" i="7"/>
  <c r="YF16" i="7"/>
  <c r="YD17" i="7"/>
  <c r="YJ15" i="7"/>
  <c r="YL14" i="7"/>
  <c r="YL15" i="7"/>
  <c r="YN14" i="7"/>
  <c r="YF17" i="7"/>
  <c r="YG16" i="7"/>
  <c r="YH16" i="7"/>
  <c r="AKS15" i="7"/>
  <c r="AKU14" i="7"/>
  <c r="AKU15" i="7"/>
  <c r="AKW14" i="7"/>
  <c r="YI16" i="7"/>
  <c r="YJ16" i="7"/>
  <c r="YH17" i="7"/>
  <c r="YN15" i="7"/>
  <c r="YP14" i="7"/>
  <c r="YJ17" i="7"/>
  <c r="YK16" i="7"/>
  <c r="YL16" i="7"/>
  <c r="YP15" i="7"/>
  <c r="YR14" i="7"/>
  <c r="AKW15" i="7"/>
  <c r="AKY14" i="7"/>
  <c r="YR15" i="7"/>
  <c r="YT14" i="7"/>
  <c r="YM16" i="7"/>
  <c r="YN16" i="7"/>
  <c r="YL17" i="7"/>
  <c r="AKY15" i="7"/>
  <c r="ALA14" i="7"/>
  <c r="YN17" i="7"/>
  <c r="YO16" i="7"/>
  <c r="YP16" i="7"/>
  <c r="ALA15" i="7"/>
  <c r="ALC14" i="7"/>
  <c r="YT15" i="7"/>
  <c r="YV14" i="7"/>
  <c r="ALC15" i="7"/>
  <c r="ALE14" i="7"/>
  <c r="YP17" i="7"/>
  <c r="YQ16" i="7"/>
  <c r="YR16" i="7"/>
  <c r="YV15" i="7"/>
  <c r="YX14" i="7"/>
  <c r="YR17" i="7"/>
  <c r="YS16" i="7"/>
  <c r="YT16" i="7"/>
  <c r="YX15" i="7"/>
  <c r="YZ14" i="7"/>
  <c r="ALE15" i="7"/>
  <c r="ALG14" i="7"/>
  <c r="YZ15" i="7"/>
  <c r="ZB14" i="7"/>
  <c r="ALG15" i="7"/>
  <c r="ALI14" i="7"/>
  <c r="YU16" i="7"/>
  <c r="YV16" i="7"/>
  <c r="YT17" i="7"/>
  <c r="ALI15" i="7"/>
  <c r="ALK14" i="7"/>
  <c r="ZB15" i="7"/>
  <c r="ZD14" i="7"/>
  <c r="YW16" i="7"/>
  <c r="YX16" i="7"/>
  <c r="YV17" i="7"/>
  <c r="YY16" i="7"/>
  <c r="YZ16" i="7"/>
  <c r="YX17" i="7"/>
  <c r="ZD15" i="7"/>
  <c r="ZF14" i="7"/>
  <c r="ALK15" i="7"/>
  <c r="ALM14" i="7"/>
  <c r="ZF15" i="7"/>
  <c r="ZH14" i="7"/>
  <c r="ALM15" i="7"/>
  <c r="ALO14" i="7"/>
  <c r="YZ17" i="7"/>
  <c r="ZA16" i="7"/>
  <c r="ZB16" i="7"/>
  <c r="ZC16" i="7"/>
  <c r="ZD16" i="7"/>
  <c r="ZB17" i="7"/>
  <c r="ALO15" i="7"/>
  <c r="ALQ14" i="7"/>
  <c r="ZH15" i="7"/>
  <c r="ZJ14" i="7"/>
  <c r="ALQ15" i="7"/>
  <c r="ALS14" i="7"/>
  <c r="ZJ15" i="7"/>
  <c r="ZL14" i="7"/>
  <c r="ZD17" i="7"/>
  <c r="ZE16" i="7"/>
  <c r="ZF16" i="7"/>
  <c r="ZF17" i="7"/>
  <c r="ZG16" i="7"/>
  <c r="ZH16" i="7"/>
  <c r="ZL15" i="7"/>
  <c r="ZN14" i="7"/>
  <c r="ALS15" i="7"/>
  <c r="ALU14" i="7"/>
  <c r="ZN15" i="7"/>
  <c r="ZP14" i="7"/>
  <c r="ALU15" i="7"/>
  <c r="ALW14" i="7"/>
  <c r="ZH17" i="7"/>
  <c r="ZI16" i="7"/>
  <c r="ZJ16" i="7"/>
  <c r="ZK16" i="7"/>
  <c r="ZL16" i="7"/>
  <c r="ZJ17" i="7"/>
  <c r="ALW15" i="7"/>
  <c r="ALY14" i="7"/>
  <c r="ZP15" i="7"/>
  <c r="ZR14" i="7"/>
  <c r="ALY15" i="7"/>
  <c r="AMA14" i="7"/>
  <c r="ZR15" i="7"/>
  <c r="ZT14" i="7"/>
  <c r="ZL17" i="7"/>
  <c r="ZM16" i="7"/>
  <c r="ZN16" i="7"/>
  <c r="ZO16" i="7"/>
  <c r="ZP16" i="7"/>
  <c r="ZN17" i="7"/>
  <c r="ZT15" i="7"/>
  <c r="ZV14" i="7"/>
  <c r="AMA15" i="7"/>
  <c r="AMC14" i="7"/>
  <c r="AMC15" i="7"/>
  <c r="AME14" i="7"/>
  <c r="ZV15" i="7"/>
  <c r="ZX14" i="7"/>
  <c r="ZP17" i="7"/>
  <c r="ZQ16" i="7"/>
  <c r="ZR16" i="7"/>
  <c r="ZS16" i="7"/>
  <c r="ZT16" i="7"/>
  <c r="ZR17" i="7"/>
  <c r="ZX15" i="7"/>
  <c r="ZZ14" i="7"/>
  <c r="AME15" i="7"/>
  <c r="AMG14" i="7"/>
  <c r="AMG15" i="7"/>
  <c r="AMI14" i="7"/>
  <c r="ZZ15" i="7"/>
  <c r="AAB14" i="7"/>
  <c r="ZT17" i="7"/>
  <c r="ZU16" i="7"/>
  <c r="ZV16" i="7"/>
  <c r="ZV17" i="7"/>
  <c r="ZW16" i="7"/>
  <c r="ZX16" i="7"/>
  <c r="AAB15" i="7"/>
  <c r="AAD14" i="7"/>
  <c r="AMI15" i="7"/>
  <c r="AMK14" i="7"/>
  <c r="AAD15" i="7"/>
  <c r="AAF14" i="7"/>
  <c r="ZY16" i="7"/>
  <c r="ZZ16" i="7"/>
  <c r="ZX17" i="7"/>
  <c r="AMK15" i="7"/>
  <c r="AMM14" i="7"/>
  <c r="AAA16" i="7"/>
  <c r="AAB16" i="7"/>
  <c r="ZZ17" i="7"/>
  <c r="AMM15" i="7"/>
  <c r="AMO14" i="7"/>
  <c r="AAF15" i="7"/>
  <c r="AAH14" i="7"/>
  <c r="AMO15" i="7"/>
  <c r="AMQ14" i="7"/>
  <c r="AAH15" i="7"/>
  <c r="AAJ14" i="7"/>
  <c r="AAB17" i="7"/>
  <c r="AAC16" i="7"/>
  <c r="AAD16" i="7"/>
  <c r="AAE16" i="7"/>
  <c r="AAF16" i="7"/>
  <c r="AAD17" i="7"/>
  <c r="AAJ15" i="7"/>
  <c r="AAL14" i="7"/>
  <c r="AMQ15" i="7"/>
  <c r="AMS14" i="7"/>
  <c r="AAL15" i="7"/>
  <c r="AAN14" i="7"/>
  <c r="AMS15" i="7"/>
  <c r="AMU14" i="7"/>
  <c r="AAF17" i="7"/>
  <c r="AAG16" i="7"/>
  <c r="AAH16" i="7"/>
  <c r="AAI16" i="7"/>
  <c r="AAJ16" i="7"/>
  <c r="AAH17" i="7"/>
  <c r="AMU15" i="7"/>
  <c r="AMW14" i="7"/>
  <c r="AAN15" i="7"/>
  <c r="AAP14" i="7"/>
  <c r="AMW15" i="7"/>
  <c r="AMY14" i="7"/>
  <c r="AAP15" i="7"/>
  <c r="AAR14" i="7"/>
  <c r="AAJ17" i="7"/>
  <c r="AAK16" i="7"/>
  <c r="AAL16" i="7"/>
  <c r="AAL17" i="7"/>
  <c r="AAM16" i="7"/>
  <c r="AAN16" i="7"/>
  <c r="AAR15" i="7"/>
  <c r="AAT14" i="7"/>
  <c r="AMY15" i="7"/>
  <c r="ANA14" i="7"/>
  <c r="AAT15" i="7"/>
  <c r="AAV14" i="7"/>
  <c r="AAN17" i="7"/>
  <c r="AAO16" i="7"/>
  <c r="AAP16" i="7"/>
  <c r="ANA15" i="7"/>
  <c r="ANC14" i="7"/>
  <c r="ANC15" i="7"/>
  <c r="ANE14" i="7"/>
  <c r="AAQ16" i="7"/>
  <c r="AAR16" i="7"/>
  <c r="AAP17" i="7"/>
  <c r="AAV15" i="7"/>
  <c r="AAX14" i="7"/>
  <c r="AAX15" i="7"/>
  <c r="AAZ14" i="7"/>
  <c r="AAR17" i="7"/>
  <c r="AAS16" i="7"/>
  <c r="AAT16" i="7"/>
  <c r="ANE15" i="7"/>
  <c r="ANG14" i="7"/>
  <c r="ANG15" i="7"/>
  <c r="ANI14" i="7"/>
  <c r="AAU16" i="7"/>
  <c r="AAV16" i="7"/>
  <c r="AAT17" i="7"/>
  <c r="AAZ15" i="7"/>
  <c r="ABB14" i="7"/>
  <c r="ABB15" i="7"/>
  <c r="ABD14" i="7"/>
  <c r="AAV17" i="7"/>
  <c r="AAW16" i="7"/>
  <c r="AAX16" i="7"/>
  <c r="ANI15" i="7"/>
  <c r="ANK14" i="7"/>
  <c r="ANK15" i="7"/>
  <c r="ANM14" i="7"/>
  <c r="AAY16" i="7"/>
  <c r="AAZ16" i="7"/>
  <c r="AAX17" i="7"/>
  <c r="ABD15" i="7"/>
  <c r="ABF14" i="7"/>
  <c r="AAZ17" i="7"/>
  <c r="ABA16" i="7"/>
  <c r="ABB16" i="7"/>
  <c r="ABF15" i="7"/>
  <c r="ABH14" i="7"/>
  <c r="ANM15" i="7"/>
  <c r="ANO14" i="7"/>
  <c r="ABH15" i="7"/>
  <c r="ABJ14" i="7"/>
  <c r="ABB17" i="7"/>
  <c r="ABC16" i="7"/>
  <c r="ABD16" i="7"/>
  <c r="ANO15" i="7"/>
  <c r="ANQ14" i="7"/>
  <c r="ABJ15" i="7"/>
  <c r="ABL14" i="7"/>
  <c r="ANQ15" i="7"/>
  <c r="ANS14" i="7"/>
  <c r="ABD17" i="7"/>
  <c r="ABE16" i="7"/>
  <c r="ABF16" i="7"/>
  <c r="ABF17" i="7"/>
  <c r="ABG16" i="7"/>
  <c r="ABH16" i="7"/>
  <c r="ANS15" i="7"/>
  <c r="ANU14" i="7"/>
  <c r="ABL15" i="7"/>
  <c r="ABN14" i="7"/>
  <c r="ANU15" i="7"/>
  <c r="ANW14" i="7"/>
  <c r="ABI16" i="7"/>
  <c r="ABJ16" i="7"/>
  <c r="ABH17" i="7"/>
  <c r="ABN15" i="7"/>
  <c r="ABP14" i="7"/>
  <c r="ABK16" i="7"/>
  <c r="ABL16" i="7"/>
  <c r="ABJ17" i="7"/>
  <c r="ABP15" i="7"/>
  <c r="ABR14" i="7"/>
  <c r="ANW15" i="7"/>
  <c r="ANY14" i="7"/>
  <c r="ANY15" i="7"/>
  <c r="AOA14" i="7"/>
  <c r="ABR15" i="7"/>
  <c r="ABT14" i="7"/>
  <c r="ABL17" i="7"/>
  <c r="ABM16" i="7"/>
  <c r="ABN16" i="7"/>
  <c r="ABO16" i="7"/>
  <c r="ABP16" i="7"/>
  <c r="ABN17" i="7"/>
  <c r="ABT15" i="7"/>
  <c r="ABV14" i="7"/>
  <c r="AOA15" i="7"/>
  <c r="AOC14" i="7"/>
  <c r="AOC15" i="7"/>
  <c r="AOE14" i="7"/>
  <c r="ABV15" i="7"/>
  <c r="ABX14" i="7"/>
  <c r="ABQ16" i="7"/>
  <c r="ABR16" i="7"/>
  <c r="ABP17" i="7"/>
  <c r="ABX15" i="7"/>
  <c r="ABZ14" i="7"/>
  <c r="ABR17" i="7"/>
  <c r="ABS16" i="7"/>
  <c r="ABT16" i="7"/>
  <c r="AOE15" i="7"/>
  <c r="AOG14" i="7"/>
  <c r="AOG15" i="7"/>
  <c r="AOI14" i="7"/>
  <c r="ABT17" i="7"/>
  <c r="ABU16" i="7"/>
  <c r="ABV16" i="7"/>
  <c r="ABZ15" i="7"/>
  <c r="ACB14" i="7"/>
  <c r="ACB15" i="7"/>
  <c r="ACD14" i="7"/>
  <c r="ABW16" i="7"/>
  <c r="ABX16" i="7"/>
  <c r="ABV17" i="7"/>
  <c r="AOI15" i="7"/>
  <c r="AOK14" i="7"/>
  <c r="AOK15" i="7"/>
  <c r="AOM14" i="7"/>
  <c r="ABY16" i="7"/>
  <c r="ABZ16" i="7"/>
  <c r="ABX17" i="7"/>
  <c r="ACD15" i="7"/>
  <c r="ACF14" i="7"/>
  <c r="ACF15" i="7"/>
  <c r="ACH14" i="7"/>
  <c r="ACA16" i="7"/>
  <c r="ACB16" i="7"/>
  <c r="ABZ17" i="7"/>
  <c r="AOM15" i="7"/>
  <c r="AOO14" i="7"/>
  <c r="AOO15" i="7"/>
  <c r="AOQ14" i="7"/>
  <c r="ACB17" i="7"/>
  <c r="ACC16" i="7"/>
  <c r="ACD16" i="7"/>
  <c r="ACH15" i="7"/>
  <c r="ACJ14" i="7"/>
  <c r="ACE16" i="7"/>
  <c r="ACF16" i="7"/>
  <c r="ACD17" i="7"/>
  <c r="ACJ15" i="7"/>
  <c r="ACL14" i="7"/>
  <c r="AOQ15" i="7"/>
  <c r="AOS14" i="7"/>
  <c r="ACL15" i="7"/>
  <c r="ACN14" i="7"/>
  <c r="AOS15" i="7"/>
  <c r="AOU14" i="7"/>
  <c r="ACF17" i="7"/>
  <c r="ACG16" i="7"/>
  <c r="ACH16" i="7"/>
  <c r="ACH17" i="7"/>
  <c r="ACI16" i="7"/>
  <c r="ACJ16" i="7"/>
  <c r="AOU15" i="7"/>
  <c r="AOW14" i="7"/>
  <c r="ACN15" i="7"/>
  <c r="ACP14" i="7"/>
  <c r="AOW15" i="7"/>
  <c r="AOY14" i="7"/>
  <c r="ACJ17" i="7"/>
  <c r="ACK16" i="7"/>
  <c r="ACL16" i="7"/>
  <c r="ACP15" i="7"/>
  <c r="ACR14" i="7"/>
  <c r="ACM16" i="7"/>
  <c r="ACN16" i="7"/>
  <c r="ACL17" i="7"/>
  <c r="ACR15" i="7"/>
  <c r="ACT14" i="7"/>
  <c r="AOY15" i="7"/>
  <c r="APA14" i="7"/>
  <c r="APA15" i="7"/>
  <c r="APC14" i="7"/>
  <c r="ACT15" i="7"/>
  <c r="ACV14" i="7"/>
  <c r="ACO16" i="7"/>
  <c r="ACP16" i="7"/>
  <c r="ACN17" i="7"/>
  <c r="ACV15" i="7"/>
  <c r="ACX14" i="7"/>
  <c r="ACQ16" i="7"/>
  <c r="ACR16" i="7"/>
  <c r="ACP17" i="7"/>
  <c r="APC15" i="7"/>
  <c r="APE14" i="7"/>
  <c r="ACS16" i="7"/>
  <c r="ACT16" i="7"/>
  <c r="ACR17" i="7"/>
  <c r="APE15" i="7"/>
  <c r="APG14" i="7"/>
  <c r="ACX15" i="7"/>
  <c r="ACZ14" i="7"/>
  <c r="ACZ15" i="7"/>
  <c r="ADB14" i="7"/>
  <c r="APG15" i="7"/>
  <c r="API14" i="7"/>
  <c r="ACT17" i="7"/>
  <c r="ACU16" i="7"/>
  <c r="ACV16" i="7"/>
  <c r="ACV17" i="7"/>
  <c r="ACW16" i="7"/>
  <c r="ACX16" i="7"/>
  <c r="API15" i="7"/>
  <c r="APK14" i="7"/>
  <c r="ADB15" i="7"/>
  <c r="ADD14" i="7"/>
  <c r="APK15" i="7"/>
  <c r="APM14" i="7"/>
  <c r="ACX17" i="7"/>
  <c r="ACY16" i="7"/>
  <c r="ACZ16" i="7"/>
  <c r="ADD15" i="7"/>
  <c r="ADF14" i="7"/>
  <c r="ACZ17" i="7"/>
  <c r="ADA16" i="7"/>
  <c r="ADB16" i="7"/>
  <c r="ADF15" i="7"/>
  <c r="ADH14" i="7"/>
  <c r="APM15" i="7"/>
  <c r="APO14" i="7"/>
  <c r="ADH15" i="7"/>
  <c r="ADJ14" i="7"/>
  <c r="APO15" i="7"/>
  <c r="APQ14" i="7"/>
  <c r="ADC16" i="7"/>
  <c r="ADD16" i="7"/>
  <c r="ADB17" i="7"/>
  <c r="ADE16" i="7"/>
  <c r="ADF16" i="7"/>
  <c r="ADD17" i="7"/>
  <c r="APQ15" i="7"/>
  <c r="APS14" i="7"/>
  <c r="ADJ15" i="7"/>
  <c r="ADL14" i="7"/>
  <c r="APS15" i="7"/>
  <c r="APU14" i="7"/>
  <c r="ADL15" i="7"/>
  <c r="ADN14" i="7"/>
  <c r="ADF17" i="7"/>
  <c r="ADG16" i="7"/>
  <c r="ADH16" i="7"/>
  <c r="APU15" i="7"/>
  <c r="APW14" i="7"/>
  <c r="ADH17" i="7"/>
  <c r="ADI16" i="7"/>
  <c r="ADJ16" i="7"/>
  <c r="ADN15" i="7"/>
  <c r="ADP14" i="7"/>
  <c r="ADK16" i="7"/>
  <c r="ADL16" i="7"/>
  <c r="ADJ17" i="7"/>
  <c r="ADP15" i="7"/>
  <c r="ADR14" i="7"/>
  <c r="APW15" i="7"/>
  <c r="APY14" i="7"/>
  <c r="ADR15" i="7"/>
  <c r="ADT14" i="7"/>
  <c r="APY15" i="7"/>
  <c r="AQA14" i="7"/>
  <c r="ADM16" i="7"/>
  <c r="ADN16" i="7"/>
  <c r="ADL17" i="7"/>
  <c r="ADN17" i="7"/>
  <c r="ADO16" i="7"/>
  <c r="ADP16" i="7"/>
  <c r="AQA15" i="7"/>
  <c r="AQC14" i="7"/>
  <c r="ADT15" i="7"/>
  <c r="ADV14" i="7"/>
  <c r="AQC15" i="7"/>
  <c r="AQE14" i="7"/>
  <c r="ADQ16" i="7"/>
  <c r="ADR16" i="7"/>
  <c r="ADP17" i="7"/>
  <c r="ADV15" i="7"/>
  <c r="ADX14" i="7"/>
  <c r="ADX15" i="7"/>
  <c r="ADZ14" i="7"/>
  <c r="ADS16" i="7"/>
  <c r="ADT16" i="7"/>
  <c r="ADR17" i="7"/>
  <c r="AQE15" i="7"/>
  <c r="AQG14" i="7"/>
  <c r="ADU16" i="7"/>
  <c r="ADV16" i="7"/>
  <c r="ADT17" i="7"/>
  <c r="AQG15" i="7"/>
  <c r="AQI14" i="7"/>
  <c r="ADZ15" i="7"/>
  <c r="AEB14" i="7"/>
  <c r="AEB15" i="7"/>
  <c r="AED14" i="7"/>
  <c r="AQI15" i="7"/>
  <c r="AQK14" i="7"/>
  <c r="ADW16" i="7"/>
  <c r="ADX16" i="7"/>
  <c r="ADV17" i="7"/>
  <c r="AQK15" i="7"/>
  <c r="AQM14" i="7"/>
  <c r="ADX17" i="7"/>
  <c r="ADY16" i="7"/>
  <c r="ADZ16" i="7"/>
  <c r="AED15" i="7"/>
  <c r="AEF14" i="7"/>
  <c r="AEF15" i="7"/>
  <c r="AEH14" i="7"/>
  <c r="AEA16" i="7"/>
  <c r="AEB16" i="7"/>
  <c r="ADZ17" i="7"/>
  <c r="AQM15" i="7"/>
  <c r="AQO14" i="7"/>
  <c r="AEB17" i="7"/>
  <c r="AEC16" i="7"/>
  <c r="AED16" i="7"/>
  <c r="AQO15" i="7"/>
  <c r="AQQ14" i="7"/>
  <c r="AEH15" i="7"/>
  <c r="AEJ14" i="7"/>
  <c r="AQQ15" i="7"/>
  <c r="AQS14" i="7"/>
  <c r="AED17" i="7"/>
  <c r="AEE16" i="7"/>
  <c r="AEF16" i="7"/>
  <c r="AEJ15" i="7"/>
  <c r="AEL14" i="7"/>
  <c r="AEF17" i="7"/>
  <c r="AEG16" i="7"/>
  <c r="AEH16" i="7"/>
  <c r="AEL15" i="7"/>
  <c r="AEN14" i="7"/>
  <c r="AQS15" i="7"/>
  <c r="AQU14" i="7"/>
  <c r="AQU15" i="7"/>
  <c r="AQW14" i="7"/>
  <c r="AEN15" i="7"/>
  <c r="AEP14" i="7"/>
  <c r="AEI16" i="7"/>
  <c r="AEJ16" i="7"/>
  <c r="AEH17" i="7"/>
  <c r="AEP15" i="7"/>
  <c r="AER14" i="7"/>
  <c r="AEK16" i="7"/>
  <c r="AEL16" i="7"/>
  <c r="AEJ17" i="7"/>
  <c r="AQW15" i="7"/>
  <c r="AQY14" i="7"/>
  <c r="AEL17" i="7"/>
  <c r="AEM16" i="7"/>
  <c r="AEN16" i="7"/>
  <c r="AQY15" i="7"/>
  <c r="ARA14" i="7"/>
  <c r="AER15" i="7"/>
  <c r="AET14" i="7"/>
  <c r="ARA15" i="7"/>
  <c r="ARC14" i="7"/>
  <c r="AEN17" i="7"/>
  <c r="AEO16" i="7"/>
  <c r="AEP16" i="7"/>
  <c r="AET15" i="7"/>
  <c r="AEV14" i="7"/>
  <c r="AEQ16" i="7"/>
  <c r="AER16" i="7"/>
  <c r="AEP17" i="7"/>
  <c r="AEV15" i="7"/>
  <c r="AEX14" i="7"/>
  <c r="ARC15" i="7"/>
  <c r="ARE14" i="7"/>
  <c r="AEX15" i="7"/>
  <c r="AEZ14" i="7"/>
  <c r="ARE15" i="7"/>
  <c r="ARG14" i="7"/>
  <c r="AER17" i="7"/>
  <c r="AES16" i="7"/>
  <c r="AET16" i="7"/>
  <c r="ARG15" i="7"/>
  <c r="ARI14" i="7"/>
  <c r="AET17" i="7"/>
  <c r="AEU16" i="7"/>
  <c r="AEV16" i="7"/>
  <c r="AEZ15" i="7"/>
  <c r="AFB14" i="7"/>
  <c r="AEV17" i="7"/>
  <c r="AEW16" i="7"/>
  <c r="AEX16" i="7"/>
  <c r="AFB15" i="7"/>
  <c r="AFD14" i="7"/>
  <c r="ARI15" i="7"/>
  <c r="ARK14" i="7"/>
  <c r="AFD15" i="7"/>
  <c r="AFF14" i="7"/>
  <c r="ARK15" i="7"/>
  <c r="ARM14" i="7"/>
  <c r="AEY16" i="7"/>
  <c r="AEZ16" i="7"/>
  <c r="AEX17" i="7"/>
  <c r="AFA16" i="7"/>
  <c r="AFB16" i="7"/>
  <c r="AEZ17" i="7"/>
  <c r="ARM15" i="7"/>
  <c r="ARO14" i="7"/>
  <c r="AFF15" i="7"/>
  <c r="AFH14" i="7"/>
  <c r="ARO15" i="7"/>
  <c r="ARQ14" i="7"/>
  <c r="AFH15" i="7"/>
  <c r="AFJ14" i="7"/>
  <c r="AFB17" i="7"/>
  <c r="AFC16" i="7"/>
  <c r="AFD16" i="7"/>
  <c r="ARQ15" i="7"/>
  <c r="ARS14" i="7"/>
  <c r="AFD17" i="7"/>
  <c r="AFE16" i="7"/>
  <c r="AFF16" i="7"/>
  <c r="AFJ15" i="7"/>
  <c r="AFL14" i="7"/>
  <c r="AFG16" i="7"/>
  <c r="AFH16" i="7"/>
  <c r="AFF17" i="7"/>
  <c r="AFL15" i="7"/>
  <c r="AFN14" i="7"/>
  <c r="ARS15" i="7"/>
  <c r="ARU14" i="7"/>
  <c r="AFI16" i="7"/>
  <c r="AFJ16" i="7"/>
  <c r="AFH17" i="7"/>
  <c r="ARU15" i="7"/>
  <c r="ARW14" i="7"/>
  <c r="AFN15" i="7"/>
  <c r="AFP14" i="7"/>
  <c r="ARW15" i="7"/>
  <c r="ARY14" i="7"/>
  <c r="AFP15" i="7"/>
  <c r="AFR14" i="7"/>
  <c r="AFJ17" i="7"/>
  <c r="AFK16" i="7"/>
  <c r="AFL16" i="7"/>
  <c r="AFM16" i="7"/>
  <c r="AFN16" i="7"/>
  <c r="AFL17" i="7"/>
  <c r="AFR15" i="7"/>
  <c r="AFT14" i="7"/>
  <c r="ARY15" i="7"/>
  <c r="ASA14" i="7"/>
  <c r="AFT15" i="7"/>
  <c r="AFV14" i="7"/>
  <c r="ASA15" i="7"/>
  <c r="ASC14" i="7"/>
  <c r="AFO16" i="7"/>
  <c r="AFP16" i="7"/>
  <c r="AFN17" i="7"/>
  <c r="ASC15" i="7"/>
  <c r="ASE14" i="7"/>
  <c r="AFQ16" i="7"/>
  <c r="AFR16" i="7"/>
  <c r="AFP17" i="7"/>
  <c r="AFV15" i="7"/>
  <c r="AFX14" i="7"/>
  <c r="AFR17" i="7"/>
  <c r="AFS16" i="7"/>
  <c r="AFT16" i="7"/>
  <c r="AFX15" i="7"/>
  <c r="AFZ14" i="7"/>
  <c r="ASE15" i="7"/>
  <c r="ASG14" i="7"/>
  <c r="ASG15" i="7"/>
  <c r="ASI14" i="7"/>
  <c r="AFZ15" i="7"/>
  <c r="AGB14" i="7"/>
  <c r="AFT17" i="7"/>
  <c r="AFU16" i="7"/>
  <c r="AFV16" i="7"/>
  <c r="AFW16" i="7"/>
  <c r="AFX16" i="7"/>
  <c r="AFV17" i="7"/>
  <c r="AGB15" i="7"/>
  <c r="AGD14" i="7"/>
  <c r="ASI15" i="7"/>
  <c r="ASK14" i="7"/>
  <c r="ASK15" i="7"/>
  <c r="ASM14" i="7"/>
  <c r="AGD15" i="7"/>
  <c r="AGF14" i="7"/>
  <c r="AFY16" i="7"/>
  <c r="AFZ16" i="7"/>
  <c r="AFX17" i="7"/>
  <c r="AGF15" i="7"/>
  <c r="AGH14" i="7"/>
  <c r="AFZ17" i="7"/>
  <c r="AGA16" i="7"/>
  <c r="AGB16" i="7"/>
  <c r="ASM15" i="7"/>
  <c r="ASO14" i="7"/>
  <c r="ASO15" i="7"/>
  <c r="ASQ14" i="7"/>
  <c r="AGC16" i="7"/>
  <c r="AGD16" i="7"/>
  <c r="AGB17" i="7"/>
  <c r="AGH15" i="7"/>
  <c r="AGJ14" i="7"/>
  <c r="AGD17" i="7"/>
  <c r="AGE16" i="7"/>
  <c r="AGF16" i="7"/>
  <c r="AGJ15" i="7"/>
  <c r="AGL14" i="7"/>
  <c r="ASQ15" i="7"/>
  <c r="ASS14" i="7"/>
  <c r="ASS15" i="7"/>
  <c r="ASU14" i="7"/>
  <c r="AGL15" i="7"/>
  <c r="AGN14" i="7"/>
  <c r="AGG16" i="7"/>
  <c r="AGH16" i="7"/>
  <c r="AGF17" i="7"/>
  <c r="AGN15" i="7"/>
  <c r="AGP14" i="7"/>
  <c r="AGI16" i="7"/>
  <c r="AGJ16" i="7"/>
  <c r="AGH17" i="7"/>
  <c r="ASU15" i="7"/>
  <c r="ASW14" i="7"/>
  <c r="AGK16" i="7"/>
  <c r="AGL16" i="7"/>
  <c r="AGJ17" i="7"/>
  <c r="ASW15" i="7"/>
  <c r="ASY14" i="7"/>
  <c r="AGP15" i="7"/>
  <c r="AGR14" i="7"/>
  <c r="ASY15" i="7"/>
  <c r="ATA14" i="7"/>
  <c r="AGR15" i="7"/>
  <c r="AGT14" i="7"/>
  <c r="AGM16" i="7"/>
  <c r="AGN16" i="7"/>
  <c r="AGL17" i="7"/>
  <c r="ATA15" i="7"/>
  <c r="ATC14" i="7"/>
  <c r="AGN17" i="7"/>
  <c r="AGO16" i="7"/>
  <c r="AGP16" i="7"/>
  <c r="AGT15" i="7"/>
  <c r="AGV14" i="7"/>
  <c r="AGQ16" i="7"/>
  <c r="AGR16" i="7"/>
  <c r="AGP17" i="7"/>
  <c r="AGV15" i="7"/>
  <c r="AGX14" i="7"/>
  <c r="ATC15" i="7"/>
  <c r="ATE14" i="7"/>
  <c r="ATE15" i="7"/>
  <c r="ATG14" i="7"/>
  <c r="AGX15" i="7"/>
  <c r="AGZ14" i="7"/>
  <c r="AGS16" i="7"/>
  <c r="AGT16" i="7"/>
  <c r="AGR17" i="7"/>
  <c r="AGZ15" i="7"/>
  <c r="AHB14" i="7"/>
  <c r="AGU16" i="7"/>
  <c r="AGV16" i="7"/>
  <c r="AGT17" i="7"/>
  <c r="ATG15" i="7"/>
  <c r="ATI14" i="7"/>
  <c r="AGV17" i="7"/>
  <c r="AGW16" i="7"/>
  <c r="AGX16" i="7"/>
  <c r="ATI15" i="7"/>
  <c r="ATK14" i="7"/>
  <c r="AHB15" i="7"/>
  <c r="AHD14" i="7"/>
  <c r="ATK15" i="7"/>
  <c r="ATM14" i="7"/>
  <c r="AGY16" i="7"/>
  <c r="AGZ16" i="7"/>
  <c r="AGX17" i="7"/>
  <c r="AHD15" i="7"/>
  <c r="AHF14" i="7"/>
  <c r="AHF15" i="7"/>
  <c r="AHH14" i="7"/>
  <c r="AGZ17" i="7"/>
  <c r="AHA16" i="7"/>
  <c r="AHB16" i="7"/>
  <c r="ATM15" i="7"/>
  <c r="ATO14" i="7"/>
  <c r="ATO15" i="7"/>
  <c r="ATQ14" i="7"/>
  <c r="AHC16" i="7"/>
  <c r="AHD16" i="7"/>
  <c r="AHB17" i="7"/>
  <c r="AHH15" i="7"/>
  <c r="AHJ14" i="7"/>
  <c r="AHJ15" i="7"/>
  <c r="AHL14" i="7"/>
  <c r="AHD17" i="7"/>
  <c r="AHE16" i="7"/>
  <c r="AHF16" i="7"/>
  <c r="ATQ15" i="7"/>
  <c r="ATS14" i="7"/>
  <c r="ATS15" i="7"/>
  <c r="ATU14" i="7"/>
  <c r="AHG16" i="7"/>
  <c r="AHH16" i="7"/>
  <c r="AHF17" i="7"/>
  <c r="AHL15" i="7"/>
  <c r="AHN14" i="7"/>
  <c r="AHH17" i="7"/>
  <c r="AHI16" i="7"/>
  <c r="AHJ16" i="7"/>
  <c r="AHN15" i="7"/>
  <c r="AHP14" i="7"/>
  <c r="ATU15" i="7"/>
  <c r="ATW14" i="7"/>
  <c r="AHP15" i="7"/>
  <c r="AHR14" i="7"/>
  <c r="ATW15" i="7"/>
  <c r="ATY14" i="7"/>
  <c r="AHK16" i="7"/>
  <c r="AHL16" i="7"/>
  <c r="AHJ17" i="7"/>
  <c r="AHL17" i="7"/>
  <c r="AHM16" i="7"/>
  <c r="AHN16" i="7"/>
  <c r="ATY15" i="7"/>
  <c r="AUA14" i="7"/>
  <c r="AHR15" i="7"/>
  <c r="AHT14" i="7"/>
  <c r="AUA15" i="7"/>
  <c r="AUC14" i="7"/>
  <c r="AHO16" i="7"/>
  <c r="AHP16" i="7"/>
  <c r="AHN17" i="7"/>
  <c r="AHT15" i="7"/>
  <c r="AHV14" i="7"/>
  <c r="AHV15" i="7"/>
  <c r="AHX14" i="7"/>
  <c r="AHP17" i="7"/>
  <c r="AHQ16" i="7"/>
  <c r="AHR16" i="7"/>
  <c r="AUC15" i="7"/>
  <c r="AUE14" i="7"/>
  <c r="AUE15" i="7"/>
  <c r="AUG14" i="7"/>
  <c r="AHS16" i="7"/>
  <c r="AHT16" i="7"/>
  <c r="AHR17" i="7"/>
  <c r="AHX15" i="7"/>
  <c r="AHZ14" i="7"/>
  <c r="AHT17" i="7"/>
  <c r="AHU16" i="7"/>
  <c r="AHV16" i="7"/>
  <c r="AHZ15" i="7"/>
  <c r="AIB14" i="7"/>
  <c r="AUG15" i="7"/>
  <c r="AUI14" i="7"/>
  <c r="AIB15" i="7"/>
  <c r="AID14" i="7"/>
  <c r="AHW16" i="7"/>
  <c r="AHX16" i="7"/>
  <c r="AHV17" i="7"/>
  <c r="AUI15" i="7"/>
  <c r="AUK14" i="7"/>
  <c r="AHX17" i="7"/>
  <c r="AHY16" i="7"/>
  <c r="AHZ16" i="7"/>
  <c r="AUK15" i="7"/>
  <c r="AUM14" i="7"/>
  <c r="AID15" i="7"/>
  <c r="AIF14" i="7"/>
  <c r="AUM15" i="7"/>
  <c r="AUO14" i="7"/>
  <c r="AHZ17" i="7"/>
  <c r="AIA16" i="7"/>
  <c r="AIB16" i="7"/>
  <c r="AIF15" i="7"/>
  <c r="AIH14" i="7"/>
  <c r="AIH15" i="7"/>
  <c r="AIJ14" i="7"/>
  <c r="AIB17" i="7"/>
  <c r="AIC16" i="7"/>
  <c r="AID16" i="7"/>
  <c r="AUO15" i="7"/>
  <c r="AUQ14" i="7"/>
  <c r="AUQ15" i="7"/>
  <c r="AUS14" i="7"/>
  <c r="AIE16" i="7"/>
  <c r="AIF16" i="7"/>
  <c r="AID17" i="7"/>
  <c r="AIJ15" i="7"/>
  <c r="AIL14" i="7"/>
  <c r="AIL15" i="7"/>
  <c r="AIN14" i="7"/>
  <c r="AIF17" i="7"/>
  <c r="AIG16" i="7"/>
  <c r="AIH16" i="7"/>
  <c r="AUS15" i="7"/>
  <c r="AII16" i="7"/>
  <c r="AIJ16" i="7"/>
  <c r="AIH17" i="7"/>
  <c r="AIN15" i="7"/>
  <c r="AIP14" i="7"/>
  <c r="AIP15" i="7"/>
  <c r="AIR14" i="7"/>
  <c r="AIJ17" i="7"/>
  <c r="AIK16" i="7"/>
  <c r="AIL16" i="7"/>
  <c r="AIM16" i="7"/>
  <c r="AIN16" i="7"/>
  <c r="AIL17" i="7"/>
  <c r="AIR15" i="7"/>
  <c r="AIT14" i="7"/>
  <c r="AIT15" i="7"/>
  <c r="AIV14" i="7"/>
  <c r="AIN17" i="7"/>
  <c r="AIO16" i="7"/>
  <c r="AIP16" i="7"/>
  <c r="AIQ16" i="7"/>
  <c r="AIR16" i="7"/>
  <c r="AIP17" i="7"/>
  <c r="AIV15" i="7"/>
  <c r="AIX14" i="7"/>
  <c r="AIX15" i="7"/>
  <c r="AIZ14" i="7"/>
  <c r="AIR17" i="7"/>
  <c r="AIS16" i="7"/>
  <c r="AIT16" i="7"/>
  <c r="AIU16" i="7"/>
  <c r="AIV16" i="7"/>
  <c r="AIT17" i="7"/>
  <c r="AIZ15" i="7"/>
  <c r="AJB14" i="7"/>
  <c r="AJB15" i="7"/>
  <c r="AJD14" i="7"/>
  <c r="AIV17" i="7"/>
  <c r="AIW16" i="7"/>
  <c r="AIX16" i="7"/>
  <c r="AIY16" i="7"/>
  <c r="AIZ16" i="7"/>
  <c r="AIX17" i="7"/>
  <c r="AJD15" i="7"/>
  <c r="AJF14" i="7"/>
  <c r="AJF15" i="7"/>
  <c r="AJH14" i="7"/>
  <c r="AIZ17" i="7"/>
  <c r="AJA16" i="7"/>
  <c r="AJB16" i="7"/>
  <c r="AJC16" i="7"/>
  <c r="AJD16" i="7"/>
  <c r="AJB17" i="7"/>
  <c r="AJH15" i="7"/>
  <c r="AJJ14" i="7"/>
  <c r="AJJ15" i="7"/>
  <c r="AJL14" i="7"/>
  <c r="AJD17" i="7"/>
  <c r="AJE16" i="7"/>
  <c r="AJF16" i="7"/>
  <c r="AJG16" i="7"/>
  <c r="AJH16" i="7"/>
  <c r="AJF17" i="7"/>
  <c r="AJL15" i="7"/>
  <c r="AJN14" i="7"/>
  <c r="AJN15" i="7"/>
  <c r="AJP14" i="7"/>
  <c r="AJH17" i="7"/>
  <c r="AJI16" i="7"/>
  <c r="AJJ16" i="7"/>
  <c r="AJK16" i="7"/>
  <c r="AJL16" i="7"/>
  <c r="AJJ17" i="7"/>
  <c r="AJP15" i="7"/>
  <c r="AJR14" i="7"/>
  <c r="AJR15" i="7"/>
  <c r="AJT14" i="7"/>
  <c r="AJL17" i="7"/>
  <c r="AJM16" i="7"/>
  <c r="AJN16" i="7"/>
  <c r="AJO16" i="7"/>
  <c r="AJP16" i="7"/>
  <c r="AJN17" i="7"/>
  <c r="AJT15" i="7"/>
  <c r="AJV14" i="7"/>
  <c r="AJV15" i="7"/>
  <c r="AJX14" i="7"/>
  <c r="AJP17" i="7"/>
  <c r="AJQ16" i="7"/>
  <c r="AJR16" i="7"/>
  <c r="AJS16" i="7"/>
  <c r="AJT16" i="7"/>
  <c r="AJR17" i="7"/>
  <c r="AJX15" i="7"/>
  <c r="AJZ14" i="7"/>
  <c r="AJZ15" i="7"/>
  <c r="AKB14" i="7"/>
  <c r="AJT17" i="7"/>
  <c r="AJU16" i="7"/>
  <c r="AJV16" i="7"/>
  <c r="AJW16" i="7"/>
  <c r="AJX16" i="7"/>
  <c r="AJV17" i="7"/>
  <c r="AKB15" i="7"/>
  <c r="AKD14" i="7"/>
  <c r="AKD15" i="7"/>
  <c r="AKF14" i="7"/>
  <c r="AJX17" i="7"/>
  <c r="AJY16" i="7"/>
  <c r="AJZ16" i="7"/>
  <c r="AKA16" i="7"/>
  <c r="AKB16" i="7"/>
  <c r="AJZ17" i="7"/>
  <c r="AKF15" i="7"/>
  <c r="AKH14" i="7"/>
  <c r="AKH15" i="7"/>
  <c r="AKJ14" i="7"/>
  <c r="AKB17" i="7"/>
  <c r="AKC16" i="7"/>
  <c r="AKD16" i="7"/>
  <c r="AKE16" i="7"/>
  <c r="AKF16" i="7"/>
  <c r="AKD17" i="7"/>
  <c r="AKJ15" i="7"/>
  <c r="AKL14" i="7"/>
  <c r="AKL15" i="7"/>
  <c r="AKN14" i="7"/>
  <c r="AKF17" i="7"/>
  <c r="AKG16" i="7"/>
  <c r="AKH16" i="7"/>
  <c r="AKI16" i="7"/>
  <c r="AKJ16" i="7"/>
  <c r="AKH17" i="7"/>
  <c r="AKN15" i="7"/>
  <c r="AKP14" i="7"/>
  <c r="AKP15" i="7"/>
  <c r="AKR14" i="7"/>
  <c r="AKJ17" i="7"/>
  <c r="AKK16" i="7"/>
  <c r="AKL16" i="7"/>
  <c r="AKM16" i="7"/>
  <c r="AKN16" i="7"/>
  <c r="AKL17" i="7"/>
  <c r="AKR15" i="7"/>
  <c r="AKT14" i="7"/>
  <c r="AKT15" i="7"/>
  <c r="AKV14" i="7"/>
  <c r="AKN17" i="7"/>
  <c r="AKO16" i="7"/>
  <c r="AKP16" i="7"/>
  <c r="AKQ16" i="7"/>
  <c r="AKR16" i="7"/>
  <c r="AKP17" i="7"/>
  <c r="AKV15" i="7"/>
  <c r="AKX14" i="7"/>
  <c r="AKX15" i="7"/>
  <c r="AKZ14" i="7"/>
  <c r="AKR17" i="7"/>
  <c r="AKS16" i="7"/>
  <c r="AKT16" i="7"/>
  <c r="AKU16" i="7"/>
  <c r="AKV16" i="7"/>
  <c r="AKT17" i="7"/>
  <c r="AKZ15" i="7"/>
  <c r="ALB14" i="7"/>
  <c r="ALB15" i="7"/>
  <c r="ALD14" i="7"/>
  <c r="AKW16" i="7"/>
  <c r="AKX16" i="7"/>
  <c r="AKV17" i="7"/>
  <c r="AKY16" i="7"/>
  <c r="AKZ16" i="7"/>
  <c r="AKX17" i="7"/>
  <c r="ALD15" i="7"/>
  <c r="ALF14" i="7"/>
  <c r="ALF15" i="7"/>
  <c r="ALH14" i="7"/>
  <c r="AKZ17" i="7"/>
  <c r="ALA16" i="7"/>
  <c r="ALB16" i="7"/>
  <c r="ALC16" i="7"/>
  <c r="ALD16" i="7"/>
  <c r="ALB17" i="7"/>
  <c r="ALH15" i="7"/>
  <c r="ALJ14" i="7"/>
  <c r="ALJ15" i="7"/>
  <c r="ALL14" i="7"/>
  <c r="ALD17" i="7"/>
  <c r="ALE16" i="7"/>
  <c r="ALF16" i="7"/>
  <c r="ALG16" i="7"/>
  <c r="ALH16" i="7"/>
  <c r="ALF17" i="7"/>
  <c r="ALL15" i="7"/>
  <c r="ALN14" i="7"/>
  <c r="ALN15" i="7"/>
  <c r="ALP14" i="7"/>
  <c r="ALH17" i="7"/>
  <c r="ALI16" i="7"/>
  <c r="ALJ16" i="7"/>
  <c r="ALK16" i="7"/>
  <c r="ALL16" i="7"/>
  <c r="ALJ17" i="7"/>
  <c r="ALP15" i="7"/>
  <c r="ALR14" i="7"/>
  <c r="ALR15" i="7"/>
  <c r="ALT14" i="7"/>
  <c r="ALL17" i="7"/>
  <c r="ALM16" i="7"/>
  <c r="ALN16" i="7"/>
  <c r="ALO16" i="7"/>
  <c r="ALP16" i="7"/>
  <c r="ALN17" i="7"/>
  <c r="ALT15" i="7"/>
  <c r="ALV14" i="7"/>
  <c r="ALV15" i="7"/>
  <c r="ALX14" i="7"/>
  <c r="ALQ16" i="7"/>
  <c r="ALR16" i="7"/>
  <c r="ALP17" i="7"/>
  <c r="ALS16" i="7"/>
  <c r="ALT16" i="7"/>
  <c r="ALR17" i="7"/>
  <c r="ALX15" i="7"/>
  <c r="ALZ14" i="7"/>
  <c r="ALZ15" i="7"/>
  <c r="AMB14" i="7"/>
  <c r="ALT17" i="7"/>
  <c r="ALU16" i="7"/>
  <c r="ALV16" i="7"/>
  <c r="ALW16" i="7"/>
  <c r="ALX16" i="7"/>
  <c r="ALV17" i="7"/>
  <c r="AMB15" i="7"/>
  <c r="AMD14" i="7"/>
  <c r="AMD15" i="7"/>
  <c r="AMF14" i="7"/>
  <c r="ALX17" i="7"/>
  <c r="ALY16" i="7"/>
  <c r="ALZ16" i="7"/>
  <c r="AMA16" i="7"/>
  <c r="AMB16" i="7"/>
  <c r="ALZ17" i="7"/>
  <c r="AMF15" i="7"/>
  <c r="AMH14" i="7"/>
  <c r="AMH15" i="7"/>
  <c r="AMJ14" i="7"/>
  <c r="AMB17" i="7"/>
  <c r="AMC16" i="7"/>
  <c r="AMD16" i="7"/>
  <c r="AME16" i="7"/>
  <c r="AMF16" i="7"/>
  <c r="AMD17" i="7"/>
  <c r="AMJ15" i="7"/>
  <c r="AML14" i="7"/>
  <c r="AML15" i="7"/>
  <c r="AMN14" i="7"/>
  <c r="AMF17" i="7"/>
  <c r="AMG16" i="7"/>
  <c r="AMH16" i="7"/>
  <c r="AMI16" i="7"/>
  <c r="AMJ16" i="7"/>
  <c r="AMH17" i="7"/>
  <c r="AMN15" i="7"/>
  <c r="AMP14" i="7"/>
  <c r="AMP15" i="7"/>
  <c r="AMR14" i="7"/>
  <c r="AMJ17" i="7"/>
  <c r="AMK16" i="7"/>
  <c r="AML16" i="7"/>
  <c r="AMM16" i="7"/>
  <c r="AMN16" i="7"/>
  <c r="AML17" i="7"/>
  <c r="AMR15" i="7"/>
  <c r="AMT14" i="7"/>
  <c r="AMT15" i="7"/>
  <c r="AMV14" i="7"/>
  <c r="AMN17" i="7"/>
  <c r="AMO16" i="7"/>
  <c r="AMP16" i="7"/>
  <c r="AMQ16" i="7"/>
  <c r="AMR16" i="7"/>
  <c r="AMP17" i="7"/>
  <c r="AMV15" i="7"/>
  <c r="AMX14" i="7"/>
  <c r="AMX15" i="7"/>
  <c r="AMZ14" i="7"/>
  <c r="AMR17" i="7"/>
  <c r="AMS16" i="7"/>
  <c r="AMT16" i="7"/>
  <c r="AMU16" i="7"/>
  <c r="AMV16" i="7"/>
  <c r="AMT17" i="7"/>
  <c r="AMZ15" i="7"/>
  <c r="ANB14" i="7"/>
  <c r="ANB15" i="7"/>
  <c r="AND14" i="7"/>
  <c r="AMV17" i="7"/>
  <c r="AMW16" i="7"/>
  <c r="AMX16" i="7"/>
  <c r="AMY16" i="7"/>
  <c r="AMZ16" i="7"/>
  <c r="AMX17" i="7"/>
  <c r="AND15" i="7"/>
  <c r="ANF14" i="7"/>
  <c r="ANF15" i="7"/>
  <c r="ANH14" i="7"/>
  <c r="AMZ17" i="7"/>
  <c r="ANA16" i="7"/>
  <c r="ANB16" i="7"/>
  <c r="ANC16" i="7"/>
  <c r="AND16" i="7"/>
  <c r="ANB17" i="7"/>
  <c r="ANH15" i="7"/>
  <c r="ANJ14" i="7"/>
  <c r="ANJ15" i="7"/>
  <c r="ANL14" i="7"/>
  <c r="AND17" i="7"/>
  <c r="ANE16" i="7"/>
  <c r="ANF16" i="7"/>
  <c r="ANG16" i="7"/>
  <c r="ANH16" i="7"/>
  <c r="ANF17" i="7"/>
  <c r="ANL15" i="7"/>
  <c r="ANN14" i="7"/>
  <c r="ANN15" i="7"/>
  <c r="ANP14" i="7"/>
  <c r="ANH17" i="7"/>
  <c r="ANI16" i="7"/>
  <c r="ANJ16" i="7"/>
  <c r="ANK16" i="7"/>
  <c r="ANL16" i="7"/>
  <c r="ANJ17" i="7"/>
  <c r="ANP15" i="7"/>
  <c r="ANR14" i="7"/>
  <c r="ANR15" i="7"/>
  <c r="ANT14" i="7"/>
  <c r="ANL17" i="7"/>
  <c r="ANM16" i="7"/>
  <c r="ANN16" i="7"/>
  <c r="ANO16" i="7"/>
  <c r="ANP16" i="7"/>
  <c r="ANN17" i="7"/>
  <c r="ANT15" i="7"/>
  <c r="ANV14" i="7"/>
  <c r="ANV15" i="7"/>
  <c r="ANX14" i="7"/>
  <c r="ANP17" i="7"/>
  <c r="ANQ16" i="7"/>
  <c r="ANR16" i="7"/>
  <c r="ANS16" i="7"/>
  <c r="ANT16" i="7"/>
  <c r="ANR17" i="7"/>
  <c r="ANX15" i="7"/>
  <c r="ANZ14" i="7"/>
  <c r="ANZ15" i="7"/>
  <c r="AOB14" i="7"/>
  <c r="ANT17" i="7"/>
  <c r="ANU16" i="7"/>
  <c r="ANV16" i="7"/>
  <c r="ANW16" i="7"/>
  <c r="ANX16" i="7"/>
  <c r="ANV17" i="7"/>
  <c r="AOB15" i="7"/>
  <c r="AOD14" i="7"/>
  <c r="AOD15" i="7"/>
  <c r="AOF14" i="7"/>
  <c r="ANX17" i="7"/>
  <c r="ANY16" i="7"/>
  <c r="ANZ16" i="7"/>
  <c r="AOA16" i="7"/>
  <c r="AOB16" i="7"/>
  <c r="ANZ17" i="7"/>
  <c r="AOF15" i="7"/>
  <c r="AOH14" i="7"/>
  <c r="AOH15" i="7"/>
  <c r="AOJ14" i="7"/>
  <c r="AOB17" i="7"/>
  <c r="AOC16" i="7"/>
  <c r="AOD16" i="7"/>
  <c r="AOE16" i="7"/>
  <c r="AOF16" i="7"/>
  <c r="AOD17" i="7"/>
  <c r="AOJ15" i="7"/>
  <c r="AOL14" i="7"/>
  <c r="AOL15" i="7"/>
  <c r="AON14" i="7"/>
  <c r="AOF17" i="7"/>
  <c r="AOG16" i="7"/>
  <c r="AOH16" i="7"/>
  <c r="AOI16" i="7"/>
  <c r="AOJ16" i="7"/>
  <c r="AOH17" i="7"/>
  <c r="AON15" i="7"/>
  <c r="AOP14" i="7"/>
  <c r="AOP15" i="7"/>
  <c r="AOR14" i="7"/>
  <c r="AOJ17" i="7"/>
  <c r="AOK16" i="7"/>
  <c r="AOL16" i="7"/>
  <c r="AOM16" i="7"/>
  <c r="AON16" i="7"/>
  <c r="AOL17" i="7"/>
  <c r="AOR15" i="7"/>
  <c r="AOT14" i="7"/>
  <c r="AOT15" i="7"/>
  <c r="AOV14" i="7"/>
  <c r="AON17" i="7"/>
  <c r="AOO16" i="7"/>
  <c r="AOP16" i="7"/>
  <c r="AOQ16" i="7"/>
  <c r="AOR16" i="7"/>
  <c r="AOP17" i="7"/>
  <c r="AOV15" i="7"/>
  <c r="AOX14" i="7"/>
  <c r="AOX15" i="7"/>
  <c r="AOZ14" i="7"/>
  <c r="AOR17" i="7"/>
  <c r="AOS16" i="7"/>
  <c r="AOT16" i="7"/>
  <c r="AOU16" i="7"/>
  <c r="AOV16" i="7"/>
  <c r="AOT17" i="7"/>
  <c r="AOZ15" i="7"/>
  <c r="APB14" i="7"/>
  <c r="APB15" i="7"/>
  <c r="APD14" i="7"/>
  <c r="AOV17" i="7"/>
  <c r="AOW16" i="7"/>
  <c r="AOX16" i="7"/>
  <c r="AOY16" i="7"/>
  <c r="AOZ16" i="7"/>
  <c r="AOX17" i="7"/>
  <c r="APD15" i="7"/>
  <c r="APF14" i="7"/>
  <c r="APF15" i="7"/>
  <c r="APH14" i="7"/>
  <c r="AOZ17" i="7"/>
  <c r="APA16" i="7"/>
  <c r="APB16" i="7"/>
  <c r="APC16" i="7"/>
  <c r="APD16" i="7"/>
  <c r="APB17" i="7"/>
  <c r="APH15" i="7"/>
  <c r="APJ14" i="7"/>
  <c r="APJ15" i="7"/>
  <c r="APL14" i="7"/>
  <c r="APD17" i="7"/>
  <c r="APE16" i="7"/>
  <c r="APF16" i="7"/>
  <c r="APG16" i="7"/>
  <c r="APH16" i="7"/>
  <c r="APF17" i="7"/>
  <c r="APL15" i="7"/>
  <c r="APN14" i="7"/>
  <c r="APN15" i="7"/>
  <c r="APP14" i="7"/>
  <c r="APH17" i="7"/>
  <c r="API16" i="7"/>
  <c r="APJ16" i="7"/>
  <c r="APK16" i="7"/>
  <c r="APL16" i="7"/>
  <c r="APJ17" i="7"/>
  <c r="APP15" i="7"/>
  <c r="APR14" i="7"/>
  <c r="APR15" i="7"/>
  <c r="APT14" i="7"/>
  <c r="APL17" i="7"/>
  <c r="APM16" i="7"/>
  <c r="APN16" i="7"/>
  <c r="APO16" i="7"/>
  <c r="APP16" i="7"/>
  <c r="APN17" i="7"/>
  <c r="APT15" i="7"/>
  <c r="APV14" i="7"/>
  <c r="APV15" i="7"/>
  <c r="APX14" i="7"/>
  <c r="APP17" i="7"/>
  <c r="APQ16" i="7"/>
  <c r="APR16" i="7"/>
  <c r="APS16" i="7"/>
  <c r="APT16" i="7"/>
  <c r="APR17" i="7"/>
  <c r="APX15" i="7"/>
  <c r="APZ14" i="7"/>
  <c r="APZ15" i="7"/>
  <c r="AQB14" i="7"/>
  <c r="APT17" i="7"/>
  <c r="APU16" i="7"/>
  <c r="APV16" i="7"/>
  <c r="APW16" i="7"/>
  <c r="APX16" i="7"/>
  <c r="APV17" i="7"/>
  <c r="AQB15" i="7"/>
  <c r="AQD14" i="7"/>
  <c r="AQD15" i="7"/>
  <c r="AQF14" i="7"/>
  <c r="APX17" i="7"/>
  <c r="APY16" i="7"/>
  <c r="APZ16" i="7"/>
  <c r="AQA16" i="7"/>
  <c r="AQB16" i="7"/>
  <c r="APZ17" i="7"/>
  <c r="AQF15" i="7"/>
  <c r="AQH14" i="7"/>
  <c r="AQH15" i="7"/>
  <c r="AQJ14" i="7"/>
  <c r="AQB17" i="7"/>
  <c r="AQC16" i="7"/>
  <c r="AQD16" i="7"/>
  <c r="AQE16" i="7"/>
  <c r="AQF16" i="7"/>
  <c r="AQD17" i="7"/>
  <c r="AQJ15" i="7"/>
  <c r="AQL14" i="7"/>
  <c r="AQL15" i="7"/>
  <c r="AQN14" i="7"/>
  <c r="AQF17" i="7"/>
  <c r="AQG16" i="7"/>
  <c r="AQH16" i="7"/>
  <c r="AQI16" i="7"/>
  <c r="AQJ16" i="7"/>
  <c r="AQH17" i="7"/>
  <c r="AQN15" i="7"/>
  <c r="AQP14" i="7"/>
  <c r="AQP15" i="7"/>
  <c r="AQR14" i="7"/>
  <c r="AQJ17" i="7"/>
  <c r="AQK16" i="7"/>
  <c r="AQL16" i="7"/>
  <c r="AQM16" i="7"/>
  <c r="AQN16" i="7"/>
  <c r="AQL17" i="7"/>
  <c r="AQR15" i="7"/>
  <c r="AQT14" i="7"/>
  <c r="AQT15" i="7"/>
  <c r="AQV14" i="7"/>
  <c r="AQN17" i="7"/>
  <c r="AQO16" i="7"/>
  <c r="AQP16" i="7"/>
  <c r="AQQ16" i="7"/>
  <c r="AQR16" i="7"/>
  <c r="AQP17" i="7"/>
  <c r="AQV15" i="7"/>
  <c r="AQX14" i="7"/>
  <c r="AQX15" i="7"/>
  <c r="AQZ14" i="7"/>
  <c r="AQR17" i="7"/>
  <c r="AQS16" i="7"/>
  <c r="AQT16" i="7"/>
  <c r="AQU16" i="7"/>
  <c r="AQV16" i="7"/>
  <c r="AQT17" i="7"/>
  <c r="AQZ15" i="7"/>
  <c r="ARB14" i="7"/>
  <c r="ARB15" i="7"/>
  <c r="ARD14" i="7"/>
  <c r="AQV17" i="7"/>
  <c r="AQW16" i="7"/>
  <c r="AQX16" i="7"/>
  <c r="AQY16" i="7"/>
  <c r="AQZ16" i="7"/>
  <c r="AQX17" i="7"/>
  <c r="ARD15" i="7"/>
  <c r="ARF14" i="7"/>
  <c r="ARF15" i="7"/>
  <c r="ARH14" i="7"/>
  <c r="AQZ17" i="7"/>
  <c r="ARA16" i="7"/>
  <c r="ARB16" i="7"/>
  <c r="ARC16" i="7"/>
  <c r="ARD16" i="7"/>
  <c r="ARB17" i="7"/>
  <c r="ARH15" i="7"/>
  <c r="ARJ14" i="7"/>
  <c r="ARJ15" i="7"/>
  <c r="ARL14" i="7"/>
  <c r="ARE16" i="7"/>
  <c r="ARF16" i="7"/>
  <c r="ARD17" i="7"/>
  <c r="ARG16" i="7"/>
  <c r="ARH16" i="7"/>
  <c r="ARF17" i="7"/>
  <c r="ARL15" i="7"/>
  <c r="ARN14" i="7"/>
  <c r="ARN15" i="7"/>
  <c r="ARP14" i="7"/>
  <c r="ARI16" i="7"/>
  <c r="ARJ16" i="7"/>
  <c r="ARH17" i="7"/>
  <c r="ARK16" i="7"/>
  <c r="ARL16" i="7"/>
  <c r="ARJ17" i="7"/>
  <c r="ARP15" i="7"/>
  <c r="ARR14" i="7"/>
  <c r="ARR15" i="7"/>
  <c r="ART14" i="7"/>
  <c r="ARM16" i="7"/>
  <c r="ARN16" i="7"/>
  <c r="ARL17" i="7"/>
  <c r="ARO16" i="7"/>
  <c r="ARP16" i="7"/>
  <c r="ARN17" i="7"/>
  <c r="ART15" i="7"/>
  <c r="ARV14" i="7"/>
  <c r="ARV15" i="7"/>
  <c r="ARX14" i="7"/>
  <c r="ARQ16" i="7"/>
  <c r="ARR16" i="7"/>
  <c r="ARP17" i="7"/>
  <c r="ARS16" i="7"/>
  <c r="ART16" i="7"/>
  <c r="ARR17" i="7"/>
  <c r="ARX15" i="7"/>
  <c r="ARZ14" i="7"/>
  <c r="ARZ15" i="7"/>
  <c r="ASB14" i="7"/>
  <c r="ARU16" i="7"/>
  <c r="ARV16" i="7"/>
  <c r="ART17" i="7"/>
  <c r="ARW16" i="7"/>
  <c r="ARX16" i="7"/>
  <c r="ARV17" i="7"/>
  <c r="ASB15" i="7"/>
  <c r="ASD14" i="7"/>
  <c r="ASD15" i="7"/>
  <c r="ASF14" i="7"/>
  <c r="ARY16" i="7"/>
  <c r="ARZ16" i="7"/>
  <c r="ARX17" i="7"/>
  <c r="ASA16" i="7"/>
  <c r="ASB16" i="7"/>
  <c r="ARZ17" i="7"/>
  <c r="ASF15" i="7"/>
  <c r="ASH14" i="7"/>
  <c r="ASH15" i="7"/>
  <c r="ASJ14" i="7"/>
  <c r="ASC16" i="7"/>
  <c r="ASD16" i="7"/>
  <c r="ASB17" i="7"/>
  <c r="ASE16" i="7"/>
  <c r="ASF16" i="7"/>
  <c r="ASD17" i="7"/>
  <c r="ASJ15" i="7"/>
  <c r="ASL14" i="7"/>
  <c r="ASL15" i="7"/>
  <c r="ASN14" i="7"/>
  <c r="ASF17" i="7"/>
  <c r="ASG16" i="7"/>
  <c r="ASH16" i="7"/>
  <c r="ASH17" i="7"/>
  <c r="ASI16" i="7"/>
  <c r="ASJ16" i="7"/>
  <c r="ASN15" i="7"/>
  <c r="ASP14" i="7"/>
  <c r="ASP15" i="7"/>
  <c r="ASR14" i="7"/>
  <c r="ASJ17" i="7"/>
  <c r="ASK16" i="7"/>
  <c r="ASL16" i="7"/>
  <c r="ASM16" i="7"/>
  <c r="ASN16" i="7"/>
  <c r="ASL17" i="7"/>
  <c r="ASR15" i="7"/>
  <c r="AST14" i="7"/>
  <c r="AST15" i="7"/>
  <c r="ASV14" i="7"/>
  <c r="ASO16" i="7"/>
  <c r="ASP16" i="7"/>
  <c r="ASN17" i="7"/>
  <c r="ASQ16" i="7"/>
  <c r="ASR16" i="7"/>
  <c r="ASP17" i="7"/>
  <c r="ASV15" i="7"/>
  <c r="ASX14" i="7"/>
  <c r="ASX15" i="7"/>
  <c r="ASZ14" i="7"/>
  <c r="ASR17" i="7"/>
  <c r="ASS16" i="7"/>
  <c r="AST16" i="7"/>
  <c r="ASU16" i="7"/>
  <c r="ASV16" i="7"/>
  <c r="AST17" i="7"/>
  <c r="ASZ15" i="7"/>
  <c r="ATB14" i="7"/>
  <c r="ATB15" i="7"/>
  <c r="ATD14" i="7"/>
  <c r="ASV17" i="7"/>
  <c r="ASW16" i="7"/>
  <c r="ASX16" i="7"/>
  <c r="ASY16" i="7"/>
  <c r="ASZ16" i="7"/>
  <c r="ASX17" i="7"/>
  <c r="ATD15" i="7"/>
  <c r="ATF14" i="7"/>
  <c r="ATF15" i="7"/>
  <c r="ATH14" i="7"/>
  <c r="ASZ17" i="7"/>
  <c r="ATA16" i="7"/>
  <c r="ATB16" i="7"/>
  <c r="ATC16" i="7"/>
  <c r="ATD16" i="7"/>
  <c r="ATB17" i="7"/>
  <c r="ATH15" i="7"/>
  <c r="ATJ14" i="7"/>
  <c r="ATJ15" i="7"/>
  <c r="ATL14" i="7"/>
  <c r="ATD17" i="7"/>
  <c r="ATE16" i="7"/>
  <c r="ATF16" i="7"/>
  <c r="ATG16" i="7"/>
  <c r="ATH16" i="7"/>
  <c r="ATF17" i="7"/>
  <c r="ATL15" i="7"/>
  <c r="ATN14" i="7"/>
  <c r="ATN15" i="7"/>
  <c r="ATP14" i="7"/>
  <c r="ATH17" i="7"/>
  <c r="ATI16" i="7"/>
  <c r="ATJ16" i="7"/>
  <c r="ATK16" i="7"/>
  <c r="ATL16" i="7"/>
  <c r="ATJ17" i="7"/>
  <c r="ATP15" i="7"/>
  <c r="ATR14" i="7"/>
  <c r="ATR15" i="7"/>
  <c r="ATT14" i="7"/>
  <c r="ATL17" i="7"/>
  <c r="ATM16" i="7"/>
  <c r="ATN16" i="7"/>
  <c r="ATO16" i="7"/>
  <c r="ATP16" i="7"/>
  <c r="ATN17" i="7"/>
  <c r="ATT15" i="7"/>
  <c r="ATV14" i="7"/>
  <c r="ATV15" i="7"/>
  <c r="ATX14" i="7"/>
  <c r="ATP17" i="7"/>
  <c r="ATQ16" i="7"/>
  <c r="ATR16" i="7"/>
  <c r="ATS16" i="7"/>
  <c r="ATT16" i="7"/>
  <c r="ATR17" i="7"/>
  <c r="ATX15" i="7"/>
  <c r="ATZ14" i="7"/>
  <c r="ATZ15" i="7"/>
  <c r="AUB14" i="7"/>
  <c r="ATT17" i="7"/>
  <c r="ATU16" i="7"/>
  <c r="ATV16" i="7"/>
  <c r="ATW16" i="7"/>
  <c r="ATX16" i="7"/>
  <c r="ATV17" i="7"/>
  <c r="AUB15" i="7"/>
  <c r="AUD14" i="7"/>
  <c r="AUD15" i="7"/>
  <c r="AUF14" i="7"/>
  <c r="ATX17" i="7"/>
  <c r="ATY16" i="7"/>
  <c r="ATZ16" i="7"/>
  <c r="AUA16" i="7"/>
  <c r="AUB16" i="7"/>
  <c r="ATZ17" i="7"/>
  <c r="AUF15" i="7"/>
  <c r="AUH14" i="7"/>
  <c r="AUH15" i="7"/>
  <c r="AUJ14" i="7"/>
  <c r="AUB17" i="7"/>
  <c r="AUC16" i="7"/>
  <c r="AUD16" i="7"/>
  <c r="AUE16" i="7"/>
  <c r="AUF16" i="7"/>
  <c r="AUD17" i="7"/>
  <c r="AUJ15" i="7"/>
  <c r="AUL14" i="7"/>
  <c r="AUL15" i="7"/>
  <c r="AUN14" i="7"/>
  <c r="AUF17" i="7"/>
  <c r="AUG16" i="7"/>
  <c r="AUH16" i="7"/>
  <c r="AUI16" i="7"/>
  <c r="AUJ16" i="7"/>
  <c r="AUH17" i="7"/>
  <c r="AUN15" i="7"/>
  <c r="AUP14" i="7"/>
  <c r="V6" i="11"/>
  <c r="W6" i="11"/>
  <c r="I6" i="11"/>
  <c r="AB6" i="11"/>
  <c r="U6" i="11"/>
  <c r="H6" i="11"/>
  <c r="M6" i="11"/>
  <c r="R6" i="11"/>
  <c r="L6" i="11"/>
  <c r="X6" i="11"/>
  <c r="N6" i="11"/>
  <c r="Z6" i="11"/>
  <c r="T6" i="11"/>
  <c r="O6" i="11"/>
  <c r="AA6" i="11"/>
  <c r="F6" i="11"/>
  <c r="G6" i="11"/>
  <c r="K6" i="11"/>
  <c r="Y6" i="11"/>
  <c r="P6" i="11"/>
  <c r="S6" i="11"/>
  <c r="Q6" i="11"/>
  <c r="E6" i="11"/>
  <c r="AUP15" i="7"/>
  <c r="AUR14" i="7"/>
  <c r="AUJ17" i="7"/>
  <c r="AUK16" i="7"/>
  <c r="AUL16" i="7"/>
  <c r="AJ6" i="11"/>
  <c r="AK6" i="11"/>
  <c r="AN6" i="11"/>
  <c r="AE6" i="11"/>
  <c r="AL6" i="11"/>
  <c r="AI6" i="11"/>
  <c r="AD6" i="11"/>
  <c r="AG6" i="11"/>
  <c r="AM6" i="11"/>
  <c r="AF6" i="11"/>
  <c r="AH6" i="11"/>
  <c r="S23" i="7"/>
  <c r="AE23" i="7"/>
  <c r="P22" i="7"/>
  <c r="P20" i="7"/>
  <c r="K20" i="7"/>
  <c r="S19" i="7"/>
  <c r="AE19" i="7"/>
  <c r="AC23" i="7"/>
  <c r="AO23" i="7"/>
  <c r="N20" i="7"/>
  <c r="O20" i="7"/>
  <c r="W19" i="7"/>
  <c r="AI19" i="7"/>
  <c r="AA20" i="7"/>
  <c r="AM20" i="7"/>
  <c r="W22" i="7"/>
  <c r="AI22" i="7"/>
  <c r="M20" i="7"/>
  <c r="AB19" i="7"/>
  <c r="AN19" i="7"/>
  <c r="P19" i="7"/>
  <c r="O22" i="7"/>
  <c r="J22" i="7"/>
  <c r="J20" i="7"/>
  <c r="M19" i="7"/>
  <c r="H22" i="7"/>
  <c r="K21" i="7"/>
  <c r="J19" i="7"/>
  <c r="Y22" i="7"/>
  <c r="AK22" i="7"/>
  <c r="Q23" i="7"/>
  <c r="Q19" i="7"/>
  <c r="F20" i="7"/>
  <c r="M21" i="7"/>
  <c r="P23" i="7"/>
  <c r="R22" i="7"/>
  <c r="AD22" i="7"/>
  <c r="AA22" i="7"/>
  <c r="AM22" i="7"/>
  <c r="AA23" i="7"/>
  <c r="AM23" i="7"/>
  <c r="O23" i="7"/>
  <c r="F22" i="7"/>
  <c r="Z22" i="7"/>
  <c r="AL22" i="7"/>
  <c r="T21" i="7"/>
  <c r="AF21" i="7"/>
  <c r="AA21" i="7"/>
  <c r="AM21" i="7"/>
  <c r="Z21" i="7"/>
  <c r="AL21" i="7"/>
  <c r="W21" i="7"/>
  <c r="AI21" i="7"/>
  <c r="AB22" i="7"/>
  <c r="AN22" i="7"/>
  <c r="X19" i="7"/>
  <c r="AJ19" i="7"/>
  <c r="M22" i="7"/>
  <c r="AC20" i="7"/>
  <c r="AO20" i="7"/>
  <c r="I21" i="7"/>
  <c r="Y20" i="7"/>
  <c r="AK20" i="7"/>
  <c r="G21" i="7"/>
  <c r="N21" i="7"/>
  <c r="L21" i="7"/>
  <c r="T22" i="7"/>
  <c r="AF22" i="7"/>
  <c r="AC19" i="7"/>
  <c r="AO19" i="7"/>
  <c r="K19" i="7"/>
  <c r="T20" i="7"/>
  <c r="AF20" i="7"/>
  <c r="T19" i="7"/>
  <c r="AF19" i="7"/>
  <c r="L19" i="7"/>
  <c r="N22" i="7"/>
  <c r="R23" i="7"/>
  <c r="AD23" i="7"/>
  <c r="AB23" i="7"/>
  <c r="AN23" i="7"/>
  <c r="F23" i="7"/>
  <c r="K23" i="7"/>
  <c r="R20" i="7"/>
  <c r="AD20" i="7"/>
  <c r="L20" i="7"/>
  <c r="F21" i="7"/>
  <c r="V22" i="7"/>
  <c r="AH22" i="7"/>
  <c r="U23" i="7"/>
  <c r="AG23" i="7"/>
  <c r="L23" i="7"/>
  <c r="Q21" i="7"/>
  <c r="G19" i="7"/>
  <c r="R19" i="7"/>
  <c r="AD19" i="7"/>
  <c r="X22" i="7"/>
  <c r="AJ22" i="7"/>
  <c r="S21" i="7"/>
  <c r="AE21" i="7"/>
  <c r="G23" i="7"/>
  <c r="U20" i="7"/>
  <c r="AG20" i="7"/>
  <c r="V21" i="7"/>
  <c r="AH21" i="7"/>
  <c r="Z19" i="7"/>
  <c r="AL19" i="7"/>
  <c r="T23" i="7"/>
  <c r="AF23" i="7"/>
  <c r="X23" i="7"/>
  <c r="AJ23" i="7"/>
  <c r="O21" i="7"/>
  <c r="I23" i="7"/>
  <c r="Z20" i="7"/>
  <c r="AL20" i="7"/>
  <c r="I19" i="7"/>
  <c r="N23" i="7"/>
  <c r="V19" i="7"/>
  <c r="AH19" i="7"/>
  <c r="AB20" i="7"/>
  <c r="AN20" i="7"/>
  <c r="U19" i="7"/>
  <c r="AG19" i="7"/>
  <c r="H20" i="7"/>
  <c r="U21" i="7"/>
  <c r="AG21" i="7"/>
  <c r="G20" i="7"/>
  <c r="AB21" i="7"/>
  <c r="AN21" i="7"/>
  <c r="U22" i="7"/>
  <c r="AG22" i="7"/>
  <c r="N19" i="7"/>
  <c r="S22" i="7"/>
  <c r="AE22" i="7"/>
  <c r="V23" i="7"/>
  <c r="AH23" i="7"/>
  <c r="J23" i="7"/>
  <c r="F19" i="7"/>
  <c r="J21" i="7"/>
  <c r="H21" i="7"/>
  <c r="Y19" i="7"/>
  <c r="AK19" i="7"/>
  <c r="Y21" i="7"/>
  <c r="AK21" i="7"/>
  <c r="X20" i="7"/>
  <c r="AJ20" i="7"/>
  <c r="I22" i="7"/>
  <c r="AC21" i="7"/>
  <c r="AO21" i="7"/>
  <c r="W23" i="7"/>
  <c r="AI23" i="7"/>
  <c r="Q20" i="7"/>
  <c r="Z23" i="7"/>
  <c r="AL23" i="7"/>
  <c r="S20" i="7"/>
  <c r="AE20" i="7"/>
  <c r="G22" i="7"/>
  <c r="G57" i="7"/>
  <c r="AC22" i="7"/>
  <c r="AO22" i="7"/>
  <c r="P21" i="7"/>
  <c r="W20" i="7"/>
  <c r="AI20" i="7"/>
  <c r="H23" i="7"/>
  <c r="M23" i="7"/>
  <c r="O19" i="7"/>
  <c r="L22" i="7"/>
  <c r="R21" i="7"/>
  <c r="AD21" i="7"/>
  <c r="Q22" i="7"/>
  <c r="Q57" i="7"/>
  <c r="K22" i="7"/>
  <c r="K57" i="7"/>
  <c r="V20" i="7"/>
  <c r="AH20" i="7"/>
  <c r="H19" i="7"/>
  <c r="X21" i="7"/>
  <c r="AJ21" i="7"/>
  <c r="AA19" i="7"/>
  <c r="AM19" i="7"/>
  <c r="I20" i="7"/>
  <c r="Y23" i="7"/>
  <c r="AK23" i="7"/>
  <c r="T26" i="7"/>
  <c r="AC41" i="7"/>
  <c r="R46" i="7"/>
  <c r="AB48" i="7"/>
  <c r="AB40" i="7"/>
  <c r="AB35" i="7"/>
  <c r="R29" i="7"/>
  <c r="AA47" i="7"/>
  <c r="Z29" i="7"/>
  <c r="U42" i="7"/>
  <c r="AB34" i="7"/>
  <c r="V40" i="7"/>
  <c r="R45" i="7"/>
  <c r="S25" i="7"/>
  <c r="W45" i="7"/>
  <c r="W42" i="7"/>
  <c r="V48" i="7"/>
  <c r="R42" i="7"/>
  <c r="W41" i="7"/>
  <c r="Y48" i="7"/>
  <c r="U48" i="7"/>
  <c r="V31" i="7"/>
  <c r="Y41" i="7"/>
  <c r="S24" i="7"/>
  <c r="AC39" i="7"/>
  <c r="S35" i="7"/>
  <c r="AC45" i="7"/>
  <c r="T30" i="7"/>
  <c r="Z43" i="7"/>
  <c r="W48" i="7"/>
  <c r="Z38" i="7"/>
  <c r="Z36" i="7"/>
  <c r="AB44" i="7"/>
  <c r="T38" i="7"/>
  <c r="R43" i="7"/>
  <c r="AA40" i="7"/>
  <c r="T33" i="7"/>
  <c r="T35" i="7"/>
  <c r="V25" i="7"/>
  <c r="U34" i="7"/>
  <c r="AC29" i="7"/>
  <c r="R30" i="7"/>
  <c r="AB36" i="7"/>
  <c r="S43" i="7"/>
  <c r="AA31" i="7"/>
  <c r="Z37" i="7"/>
  <c r="X36" i="7"/>
  <c r="AC32" i="7"/>
  <c r="Y42" i="7"/>
  <c r="AA33" i="7"/>
  <c r="AA48" i="7"/>
  <c r="V34" i="7"/>
  <c r="X46" i="7"/>
  <c r="U37" i="7"/>
  <c r="S30" i="7"/>
  <c r="S47" i="7"/>
  <c r="AA24" i="7"/>
  <c r="V29" i="7"/>
  <c r="S31" i="7"/>
  <c r="AB32" i="7"/>
  <c r="AC30" i="7"/>
  <c r="S41" i="7"/>
  <c r="Z26" i="7"/>
  <c r="AA32" i="7"/>
  <c r="AB45" i="7"/>
  <c r="AB47" i="7"/>
  <c r="U29" i="7"/>
  <c r="T24" i="7"/>
  <c r="AA37" i="7"/>
  <c r="V35" i="7"/>
  <c r="AC25" i="7"/>
  <c r="S46" i="7"/>
  <c r="S37" i="7"/>
  <c r="Y39" i="7"/>
  <c r="AC36" i="7"/>
  <c r="R33" i="7"/>
  <c r="W43" i="7"/>
  <c r="W30" i="7"/>
  <c r="AC35" i="7"/>
  <c r="W37" i="7"/>
  <c r="AB33" i="7"/>
  <c r="AA44" i="7"/>
  <c r="Y26" i="7"/>
  <c r="X28" i="7"/>
  <c r="AA45" i="7"/>
  <c r="AC27" i="7"/>
  <c r="W29" i="7"/>
  <c r="AC37" i="7"/>
  <c r="AC33" i="7"/>
  <c r="AA35" i="7"/>
  <c r="S38" i="7"/>
  <c r="Y36" i="7"/>
  <c r="AB42" i="7"/>
  <c r="T28" i="7"/>
  <c r="S45" i="7"/>
  <c r="AC28" i="7"/>
  <c r="S33" i="7"/>
  <c r="X39" i="7"/>
  <c r="U40" i="7"/>
  <c r="U44" i="7"/>
  <c r="T43" i="7"/>
  <c r="T44" i="7"/>
  <c r="AC31" i="7"/>
  <c r="W32" i="7"/>
  <c r="T32" i="7"/>
  <c r="W38" i="7"/>
  <c r="Z28" i="7"/>
  <c r="V36" i="7"/>
  <c r="Y30" i="7"/>
  <c r="Z44" i="7"/>
  <c r="X40" i="7"/>
  <c r="R36" i="7"/>
  <c r="U38" i="7"/>
  <c r="Z41" i="7"/>
  <c r="X29" i="7"/>
  <c r="AC43" i="7"/>
  <c r="AB30" i="7"/>
  <c r="Z48" i="7"/>
  <c r="W25" i="7"/>
  <c r="X43" i="7"/>
  <c r="S34" i="7"/>
  <c r="T31" i="7"/>
  <c r="U26" i="7"/>
  <c r="W28" i="7"/>
  <c r="Z39" i="7"/>
  <c r="T27" i="7"/>
  <c r="AB28" i="7"/>
  <c r="S44" i="7"/>
  <c r="AB41" i="7"/>
  <c r="S32" i="7"/>
  <c r="V30" i="7"/>
  <c r="AC34" i="7"/>
  <c r="Z30" i="7"/>
  <c r="X24" i="7"/>
  <c r="X32" i="7"/>
  <c r="T42" i="7"/>
  <c r="AA34" i="7"/>
  <c r="Z45" i="7"/>
  <c r="V39" i="7"/>
  <c r="AB43" i="7"/>
  <c r="AB37" i="7"/>
  <c r="Y35" i="7"/>
  <c r="U47" i="7"/>
  <c r="Y28" i="7"/>
  <c r="V38" i="7"/>
  <c r="Y40" i="7"/>
  <c r="T41" i="7"/>
  <c r="V33" i="7"/>
  <c r="W39" i="7"/>
  <c r="S36" i="7"/>
  <c r="R48" i="7"/>
  <c r="AB27" i="7"/>
  <c r="W24" i="7"/>
  <c r="R25" i="7"/>
  <c r="V47" i="7"/>
  <c r="W46" i="7"/>
  <c r="Z46" i="7"/>
  <c r="Y46" i="7"/>
  <c r="Z31" i="7"/>
  <c r="Z47" i="7"/>
  <c r="U30" i="7"/>
  <c r="X35" i="7"/>
  <c r="U43" i="7"/>
  <c r="S27" i="7"/>
  <c r="AA43" i="7"/>
  <c r="X26" i="7"/>
  <c r="Y34" i="7"/>
  <c r="Z32" i="7"/>
  <c r="U41" i="7"/>
  <c r="Z25" i="7"/>
  <c r="X38" i="7"/>
  <c r="V41" i="7"/>
  <c r="AA26" i="7"/>
  <c r="Y31" i="7"/>
  <c r="S48" i="7"/>
  <c r="S40" i="7"/>
  <c r="AB31" i="7"/>
  <c r="AC24" i="7"/>
  <c r="Y44" i="7"/>
  <c r="R35" i="7"/>
  <c r="X44" i="7"/>
  <c r="R27" i="7"/>
  <c r="AA42" i="7"/>
  <c r="V37" i="7"/>
  <c r="AB38" i="7"/>
  <c r="AA30" i="7"/>
  <c r="V28" i="7"/>
  <c r="AC46" i="7"/>
  <c r="Z27" i="7"/>
  <c r="AA25" i="7"/>
  <c r="Z33" i="7"/>
  <c r="Z40" i="7"/>
  <c r="X37" i="7"/>
  <c r="V44" i="7"/>
  <c r="Z24" i="7"/>
  <c r="U39" i="7"/>
  <c r="T46" i="7"/>
  <c r="AA39" i="7"/>
  <c r="Y25" i="7"/>
  <c r="AK25" i="7"/>
  <c r="AA27" i="7"/>
  <c r="U36" i="7"/>
  <c r="AC44" i="7"/>
  <c r="W44" i="7"/>
  <c r="X31" i="7"/>
  <c r="Y45" i="7"/>
  <c r="Y27" i="7"/>
  <c r="Y37" i="7"/>
  <c r="V26" i="7"/>
  <c r="S29" i="7"/>
  <c r="Y32" i="7"/>
  <c r="R31" i="7"/>
  <c r="AC48" i="7"/>
  <c r="AA46" i="7"/>
  <c r="W31" i="7"/>
  <c r="W34" i="7"/>
  <c r="R39" i="7"/>
  <c r="T25" i="7"/>
  <c r="W47" i="7"/>
  <c r="X30" i="7"/>
  <c r="X27" i="7"/>
  <c r="X48" i="7"/>
  <c r="R24" i="7"/>
  <c r="AD24" i="7"/>
  <c r="T39" i="7"/>
  <c r="T45" i="7"/>
  <c r="AA29" i="7"/>
  <c r="X34" i="7"/>
  <c r="Y47" i="7"/>
  <c r="Y29" i="7"/>
  <c r="T34" i="7"/>
  <c r="AB26" i="7"/>
  <c r="W36" i="7"/>
  <c r="T37" i="7"/>
  <c r="U46" i="7"/>
  <c r="Z42" i="7"/>
  <c r="W35" i="7"/>
  <c r="S39" i="7"/>
  <c r="R41" i="7"/>
  <c r="R34" i="7"/>
  <c r="V45" i="7"/>
  <c r="X41" i="7"/>
  <c r="Y38" i="7"/>
  <c r="X42" i="7"/>
  <c r="W26" i="7"/>
  <c r="R40" i="7"/>
  <c r="S26" i="7"/>
  <c r="AA36" i="7"/>
  <c r="X33" i="7"/>
  <c r="V43" i="7"/>
  <c r="R28" i="7"/>
  <c r="V32" i="7"/>
  <c r="AB46" i="7"/>
  <c r="W40" i="7"/>
  <c r="Y24" i="7"/>
  <c r="AK24" i="7"/>
  <c r="S28" i="7"/>
  <c r="U31" i="7"/>
  <c r="U33" i="7"/>
  <c r="T48" i="7"/>
  <c r="AA38" i="7"/>
  <c r="R26" i="7"/>
  <c r="T47" i="7"/>
  <c r="Y33" i="7"/>
  <c r="AB39" i="7"/>
  <c r="R44" i="7"/>
  <c r="U45" i="7"/>
  <c r="R47" i="7"/>
  <c r="U25" i="7"/>
  <c r="AG25" i="7"/>
  <c r="T40" i="7"/>
  <c r="AC38" i="7"/>
  <c r="V42" i="7"/>
  <c r="S42" i="7"/>
  <c r="AB29" i="7"/>
  <c r="Y43" i="7"/>
  <c r="V24" i="7"/>
  <c r="T36" i="7"/>
  <c r="AA41" i="7"/>
  <c r="Z34" i="7"/>
  <c r="AC42" i="7"/>
  <c r="W27" i="7"/>
  <c r="T29" i="7"/>
  <c r="U27" i="7"/>
  <c r="V27" i="7"/>
  <c r="AB25" i="7"/>
  <c r="AN25" i="7"/>
  <c r="X45" i="7"/>
  <c r="AC47" i="7"/>
  <c r="U35" i="7"/>
  <c r="AA28" i="7"/>
  <c r="R32" i="7"/>
  <c r="Z35" i="7"/>
  <c r="U28" i="7"/>
  <c r="AB24" i="7"/>
  <c r="AN24" i="7"/>
  <c r="U32" i="7"/>
  <c r="U24" i="7"/>
  <c r="AG24" i="7"/>
  <c r="AC40" i="7"/>
  <c r="X47" i="7"/>
  <c r="AC26" i="7"/>
  <c r="W33" i="7"/>
  <c r="X25" i="7"/>
  <c r="AJ25" i="7"/>
  <c r="R38" i="7"/>
  <c r="R37" i="7"/>
  <c r="V46" i="7"/>
  <c r="J47" i="7"/>
  <c r="Q48" i="7"/>
  <c r="N46" i="7"/>
  <c r="Q34" i="7"/>
  <c r="I29" i="7"/>
  <c r="J45" i="7"/>
  <c r="I48" i="7"/>
  <c r="K42" i="7"/>
  <c r="J38" i="7"/>
  <c r="Q32" i="7"/>
  <c r="Q43" i="7"/>
  <c r="L27" i="7"/>
  <c r="F30" i="7"/>
  <c r="G40" i="7"/>
  <c r="F32" i="7"/>
  <c r="Q29" i="7"/>
  <c r="F44" i="7"/>
  <c r="G25" i="7"/>
  <c r="N28" i="7"/>
  <c r="K38" i="7"/>
  <c r="K47" i="7"/>
  <c r="P27" i="7"/>
  <c r="P46" i="7"/>
  <c r="F25" i="7"/>
  <c r="N29" i="7"/>
  <c r="G48" i="7"/>
  <c r="P42" i="7"/>
  <c r="H30" i="7"/>
  <c r="I30" i="7"/>
  <c r="G38" i="7"/>
  <c r="O47" i="7"/>
  <c r="H39" i="7"/>
  <c r="M27" i="7"/>
  <c r="O33" i="7"/>
  <c r="P39" i="7"/>
  <c r="I43" i="7"/>
  <c r="L37" i="7"/>
  <c r="F42" i="7"/>
  <c r="Q35" i="7"/>
  <c r="H38" i="7"/>
  <c r="P40" i="7"/>
  <c r="L34" i="7"/>
  <c r="J44" i="7"/>
  <c r="L46" i="7"/>
  <c r="P45" i="7"/>
  <c r="H45" i="7"/>
  <c r="K39" i="7"/>
  <c r="O29" i="7"/>
  <c r="G39" i="7"/>
  <c r="N30" i="7"/>
  <c r="K31" i="7"/>
  <c r="L44" i="7"/>
  <c r="Q33" i="7"/>
  <c r="K29" i="7"/>
  <c r="N31" i="7"/>
  <c r="G26" i="7"/>
  <c r="Q37" i="7"/>
  <c r="K35" i="7"/>
  <c r="J33" i="7"/>
  <c r="H44" i="7"/>
  <c r="I33" i="7"/>
  <c r="M25" i="7"/>
  <c r="J39" i="7"/>
  <c r="I40" i="7"/>
  <c r="F46" i="7"/>
  <c r="J29" i="7"/>
  <c r="I26" i="7"/>
  <c r="I32" i="7"/>
  <c r="H40" i="7"/>
  <c r="O41" i="7"/>
  <c r="Q47" i="7"/>
  <c r="P29" i="7"/>
  <c r="J25" i="7"/>
  <c r="J58" i="7"/>
  <c r="N27" i="7"/>
  <c r="Q41" i="7"/>
  <c r="Q46" i="7"/>
  <c r="Q27" i="7"/>
  <c r="H24" i="7"/>
  <c r="L33" i="7"/>
  <c r="H43" i="7"/>
  <c r="N48" i="7"/>
  <c r="M24" i="7"/>
  <c r="F31" i="7"/>
  <c r="F24" i="7"/>
  <c r="O32" i="7"/>
  <c r="F39" i="7"/>
  <c r="J48" i="7"/>
  <c r="M48" i="7"/>
  <c r="L31" i="7"/>
  <c r="G29" i="7"/>
  <c r="H36" i="7"/>
  <c r="K24" i="7"/>
  <c r="F41" i="7"/>
  <c r="F45" i="7"/>
  <c r="I38" i="7"/>
  <c r="K41" i="7"/>
  <c r="M41" i="7"/>
  <c r="P34" i="7"/>
  <c r="J35" i="7"/>
  <c r="H47" i="7"/>
  <c r="M26" i="7"/>
  <c r="F48" i="7"/>
  <c r="Q36" i="7"/>
  <c r="L48" i="7"/>
  <c r="G24" i="7"/>
  <c r="H32" i="7"/>
  <c r="J27" i="7"/>
  <c r="H25" i="7"/>
  <c r="H58" i="7"/>
  <c r="I44" i="7"/>
  <c r="G46" i="7"/>
  <c r="O30" i="7"/>
  <c r="H48" i="7"/>
  <c r="G36" i="7"/>
  <c r="I45" i="7"/>
  <c r="P35" i="7"/>
  <c r="G31" i="7"/>
  <c r="O45" i="7"/>
  <c r="N47" i="7"/>
  <c r="M39" i="7"/>
  <c r="P36" i="7"/>
  <c r="K32" i="7"/>
  <c r="J43" i="7"/>
  <c r="H26" i="7"/>
  <c r="K25" i="7"/>
  <c r="L38" i="7"/>
  <c r="K43" i="7"/>
  <c r="F40" i="7"/>
  <c r="P47" i="7"/>
  <c r="K48" i="7"/>
  <c r="F26" i="7"/>
  <c r="O28" i="7"/>
  <c r="O44" i="7"/>
  <c r="N39" i="7"/>
  <c r="N44" i="7"/>
  <c r="I41" i="7"/>
  <c r="G42" i="7"/>
  <c r="O25" i="7"/>
  <c r="O58" i="7"/>
  <c r="H27" i="7"/>
  <c r="O38" i="7"/>
  <c r="P44" i="7"/>
  <c r="Q26" i="7"/>
  <c r="F38" i="7"/>
  <c r="M47" i="7"/>
  <c r="F47" i="7"/>
  <c r="F35" i="7"/>
  <c r="F43" i="7"/>
  <c r="M34" i="7"/>
  <c r="G28" i="7"/>
  <c r="J26" i="7"/>
  <c r="G45" i="7"/>
  <c r="N38" i="7"/>
  <c r="L26" i="7"/>
  <c r="L45" i="7"/>
  <c r="I37" i="7"/>
  <c r="H37" i="7"/>
  <c r="J42" i="7"/>
  <c r="Q24" i="7"/>
  <c r="M32" i="7"/>
  <c r="M31" i="7"/>
  <c r="G35" i="7"/>
  <c r="P48" i="7"/>
  <c r="H28" i="7"/>
  <c r="M36" i="7"/>
  <c r="I46" i="7"/>
  <c r="Q44" i="7"/>
  <c r="K27" i="7"/>
  <c r="I35" i="7"/>
  <c r="I31" i="7"/>
  <c r="N41" i="7"/>
  <c r="O48" i="7"/>
  <c r="M33" i="7"/>
  <c r="N42" i="7"/>
  <c r="J24" i="7"/>
  <c r="M40" i="7"/>
  <c r="M43" i="7"/>
  <c r="K40" i="7"/>
  <c r="Q39" i="7"/>
  <c r="I34" i="7"/>
  <c r="P43" i="7"/>
  <c r="G37" i="7"/>
  <c r="M45" i="7"/>
  <c r="G27" i="7"/>
  <c r="H29" i="7"/>
  <c r="J28" i="7"/>
  <c r="O34" i="7"/>
  <c r="N45" i="7"/>
  <c r="N35" i="7"/>
  <c r="P31" i="7"/>
  <c r="F29" i="7"/>
  <c r="K46" i="7"/>
  <c r="L39" i="7"/>
  <c r="L30" i="7"/>
  <c r="F34" i="7"/>
  <c r="I25" i="7"/>
  <c r="O46" i="7"/>
  <c r="O27" i="7"/>
  <c r="Q25" i="7"/>
  <c r="H31" i="7"/>
  <c r="L41" i="7"/>
  <c r="N24" i="7"/>
  <c r="N32" i="7"/>
  <c r="P24" i="7"/>
  <c r="F37" i="7"/>
  <c r="M46" i="7"/>
  <c r="F33" i="7"/>
  <c r="O39" i="7"/>
  <c r="J41" i="7"/>
  <c r="G32" i="7"/>
  <c r="M30" i="7"/>
  <c r="K37" i="7"/>
  <c r="H41" i="7"/>
  <c r="O40" i="7"/>
  <c r="M44" i="7"/>
  <c r="I28" i="7"/>
  <c r="J40" i="7"/>
  <c r="P25" i="7"/>
  <c r="K28" i="7"/>
  <c r="Q28" i="7"/>
  <c r="M28" i="7"/>
  <c r="G41" i="7"/>
  <c r="H46" i="7"/>
  <c r="N26" i="7"/>
  <c r="M29" i="7"/>
  <c r="F36" i="7"/>
  <c r="G33" i="7"/>
  <c r="O35" i="7"/>
  <c r="L42" i="7"/>
  <c r="F27" i="7"/>
  <c r="L25" i="7"/>
  <c r="I47" i="7"/>
  <c r="O31" i="7"/>
  <c r="P30" i="7"/>
  <c r="L35" i="7"/>
  <c r="I42" i="7"/>
  <c r="H34" i="7"/>
  <c r="N33" i="7"/>
  <c r="L28" i="7"/>
  <c r="K33" i="7"/>
  <c r="J36" i="7"/>
  <c r="I27" i="7"/>
  <c r="G30" i="7"/>
  <c r="K34" i="7"/>
  <c r="Q31" i="7"/>
  <c r="J30" i="7"/>
  <c r="K36" i="7"/>
  <c r="P33" i="7"/>
  <c r="L32" i="7"/>
  <c r="P28" i="7"/>
  <c r="Q45" i="7"/>
  <c r="K45" i="7"/>
  <c r="O43" i="7"/>
  <c r="G44" i="7"/>
  <c r="J32" i="7"/>
  <c r="N37" i="7"/>
  <c r="G34" i="7"/>
  <c r="G43" i="7"/>
  <c r="I24" i="7"/>
  <c r="J37" i="7"/>
  <c r="P26" i="7"/>
  <c r="L43" i="7"/>
  <c r="P32" i="7"/>
  <c r="O36" i="7"/>
  <c r="O24" i="7"/>
  <c r="I36" i="7"/>
  <c r="K26" i="7"/>
  <c r="K44" i="7"/>
  <c r="N36" i="7"/>
  <c r="H35" i="7"/>
  <c r="N40" i="7"/>
  <c r="Q40" i="7"/>
  <c r="O37" i="7"/>
  <c r="P38" i="7"/>
  <c r="N43" i="7"/>
  <c r="H42" i="7"/>
  <c r="L29" i="7"/>
  <c r="M42" i="7"/>
  <c r="K30" i="7"/>
  <c r="M35" i="7"/>
  <c r="L24" i="7"/>
  <c r="F28" i="7"/>
  <c r="L36" i="7"/>
  <c r="M37" i="7"/>
  <c r="N25" i="7"/>
  <c r="L47" i="7"/>
  <c r="G47" i="7"/>
  <c r="P37" i="7"/>
  <c r="P41" i="7"/>
  <c r="H33" i="7"/>
  <c r="Q38" i="7"/>
  <c r="Q30" i="7"/>
  <c r="N34" i="7"/>
  <c r="I39" i="7"/>
  <c r="J31" i="7"/>
  <c r="M38" i="7"/>
  <c r="J34" i="7"/>
  <c r="O26" i="7"/>
  <c r="Q42" i="7"/>
  <c r="J46" i="7"/>
  <c r="O42" i="7"/>
  <c r="L40" i="7"/>
  <c r="AUM16" i="7"/>
  <c r="AUN16" i="7"/>
  <c r="AUL17" i="7"/>
  <c r="AUR15" i="7"/>
  <c r="AD44" i="7"/>
  <c r="AJ32" i="7"/>
  <c r="AE31" i="7"/>
  <c r="AN40" i="7"/>
  <c r="AE29" i="7"/>
  <c r="AI33" i="7"/>
  <c r="AN34" i="7"/>
  <c r="AM47" i="7"/>
  <c r="AO46" i="7"/>
  <c r="AF38" i="7"/>
  <c r="AL28" i="7"/>
  <c r="AM31" i="7"/>
  <c r="AH28" i="7"/>
  <c r="AJ34" i="7"/>
  <c r="AL39" i="7"/>
  <c r="AO47" i="7"/>
  <c r="AN38" i="7"/>
  <c r="AF30" i="7"/>
  <c r="AK44" i="7"/>
  <c r="AD45" i="7"/>
  <c r="AL35" i="7"/>
  <c r="AK42" i="7"/>
  <c r="AI26" i="7"/>
  <c r="AL34" i="7"/>
  <c r="AH32" i="7"/>
  <c r="AJ47" i="7"/>
  <c r="AM42" i="7"/>
  <c r="AH34" i="7"/>
  <c r="AH31" i="7"/>
  <c r="AJ24" i="7"/>
  <c r="AF29" i="7"/>
  <c r="AJ28" i="7"/>
  <c r="AL47" i="7"/>
  <c r="AD36" i="7"/>
  <c r="AO38" i="7"/>
  <c r="AJ35" i="7"/>
  <c r="AL25" i="7"/>
  <c r="AE34" i="7"/>
  <c r="AE27" i="7"/>
  <c r="AM30" i="7"/>
  <c r="AE46" i="7"/>
  <c r="AG30" i="7"/>
  <c r="AE30" i="7"/>
  <c r="AI25" i="7"/>
  <c r="AJ43" i="7"/>
  <c r="AF28" i="7"/>
  <c r="AD42" i="7"/>
  <c r="AL40" i="7"/>
  <c r="AG48" i="7"/>
  <c r="AO34" i="7"/>
  <c r="AL27" i="7"/>
  <c r="AD29" i="7"/>
  <c r="AN48" i="7"/>
  <c r="AJ31" i="7"/>
  <c r="AI39" i="7"/>
  <c r="AO48" i="7"/>
  <c r="AI42" i="7"/>
  <c r="AF37" i="7"/>
  <c r="AG29" i="7"/>
  <c r="AD31" i="7"/>
  <c r="AF44" i="7"/>
  <c r="AF46" i="7"/>
  <c r="AI46" i="7"/>
  <c r="AF33" i="7"/>
  <c r="AK46" i="7"/>
  <c r="AK32" i="7"/>
  <c r="AH24" i="7"/>
  <c r="AK28" i="7"/>
  <c r="AN46" i="7"/>
  <c r="AJ37" i="7"/>
  <c r="AK48" i="7"/>
  <c r="AI40" i="7"/>
  <c r="AM39" i="7"/>
  <c r="AF35" i="7"/>
  <c r="AH47" i="7"/>
  <c r="AE28" i="7"/>
  <c r="AI37" i="7"/>
  <c r="AF25" i="7"/>
  <c r="AN29" i="7"/>
  <c r="AI30" i="7"/>
  <c r="AE40" i="7"/>
  <c r="AE41" i="7"/>
  <c r="AE32" i="7"/>
  <c r="AF36" i="7"/>
  <c r="AF41" i="7"/>
  <c r="AJ40" i="7"/>
  <c r="AL46" i="7"/>
  <c r="AN44" i="7"/>
  <c r="AM32" i="7"/>
  <c r="AF43" i="7"/>
  <c r="AE44" i="7"/>
  <c r="AH37" i="7"/>
  <c r="AE37" i="7"/>
  <c r="AD39" i="7"/>
  <c r="AF42" i="7"/>
  <c r="AD30" i="7"/>
  <c r="AD46" i="7"/>
  <c r="AO24" i="7"/>
  <c r="AG36" i="7"/>
  <c r="AH44" i="7"/>
  <c r="AK34" i="7"/>
  <c r="AN26" i="7"/>
  <c r="AE42" i="7"/>
  <c r="AH26" i="7"/>
  <c r="AN35" i="7"/>
  <c r="AH48" i="7"/>
  <c r="AF24" i="7"/>
  <c r="AG47" i="7"/>
  <c r="AM46" i="7"/>
  <c r="AF26" i="7"/>
  <c r="AO41" i="7"/>
  <c r="AI45" i="7"/>
  <c r="AJ36" i="7"/>
  <c r="AI43" i="7"/>
  <c r="AO27" i="7"/>
  <c r="AL41" i="7"/>
  <c r="AG39" i="7"/>
  <c r="AE25" i="7"/>
  <c r="AG46" i="7"/>
  <c r="AI34" i="7"/>
  <c r="AL26" i="7"/>
  <c r="AF32" i="7"/>
  <c r="AH43" i="7"/>
  <c r="AD32" i="7"/>
  <c r="AD35" i="7"/>
  <c r="AE36" i="7"/>
  <c r="AE45" i="7"/>
  <c r="AN37" i="7"/>
  <c r="AO26" i="7"/>
  <c r="AL30" i="7"/>
  <c r="AG34" i="7"/>
  <c r="AD33" i="7"/>
  <c r="AE35" i="7"/>
  <c r="AN36" i="7"/>
  <c r="AO45" i="7"/>
  <c r="AI35" i="7"/>
  <c r="AF27" i="7"/>
  <c r="AN45" i="7"/>
  <c r="AL42" i="7"/>
  <c r="AJ27" i="7"/>
  <c r="AO28" i="7"/>
  <c r="AL37" i="7"/>
  <c r="AH33" i="7"/>
  <c r="AO44" i="7"/>
  <c r="AL48" i="7"/>
  <c r="AM33" i="7"/>
  <c r="AO25" i="7"/>
  <c r="AE48" i="7"/>
  <c r="AG37" i="7"/>
  <c r="AG42" i="7"/>
  <c r="AO36" i="7"/>
  <c r="AM45" i="7"/>
  <c r="AH40" i="7"/>
  <c r="AG43" i="7"/>
  <c r="AM27" i="7"/>
  <c r="AF48" i="7"/>
  <c r="AI48" i="7"/>
  <c r="AF31" i="7"/>
  <c r="AH38" i="7"/>
  <c r="AI28" i="7"/>
  <c r="AI29" i="7"/>
  <c r="AJ30" i="7"/>
  <c r="AJ39" i="7"/>
  <c r="AN42" i="7"/>
  <c r="AI27" i="7"/>
  <c r="AM25" i="7"/>
  <c r="AJ45" i="7"/>
  <c r="AL45" i="7"/>
  <c r="AM35" i="7"/>
  <c r="AO42" i="7"/>
  <c r="AJ26" i="7"/>
  <c r="AN28" i="7"/>
  <c r="AD40" i="7"/>
  <c r="AM40" i="7"/>
  <c r="AG33" i="7"/>
  <c r="AM38" i="7"/>
  <c r="AK26" i="7"/>
  <c r="AG35" i="7"/>
  <c r="AN27" i="7"/>
  <c r="AK40" i="7"/>
  <c r="AK33" i="7"/>
  <c r="AO33" i="7"/>
  <c r="AK35" i="7"/>
  <c r="AH25" i="7"/>
  <c r="AD37" i="7"/>
  <c r="AF39" i="7"/>
  <c r="AG27" i="7"/>
  <c r="AK27" i="7"/>
  <c r="AK29" i="7"/>
  <c r="AN32" i="7"/>
  <c r="AI31" i="7"/>
  <c r="AO40" i="7"/>
  <c r="AJ33" i="7"/>
  <c r="AJ48" i="7"/>
  <c r="AI44" i="7"/>
  <c r="AK47" i="7"/>
  <c r="AH39" i="7"/>
  <c r="AM37" i="7"/>
  <c r="AG45" i="7"/>
  <c r="AG31" i="7"/>
  <c r="AO43" i="7"/>
  <c r="AM48" i="7"/>
  <c r="AG32" i="7"/>
  <c r="AJ42" i="7"/>
  <c r="AL36" i="7"/>
  <c r="AF45" i="7"/>
  <c r="AG28" i="7"/>
  <c r="AN43" i="7"/>
  <c r="AK37" i="7"/>
  <c r="AI47" i="7"/>
  <c r="AL44" i="7"/>
  <c r="AM36" i="7"/>
  <c r="AH41" i="7"/>
  <c r="AI24" i="7"/>
  <c r="AE26" i="7"/>
  <c r="AM26" i="7"/>
  <c r="AE24" i="7"/>
  <c r="AO35" i="7"/>
  <c r="AM28" i="7"/>
  <c r="AD27" i="7"/>
  <c r="AL31" i="7"/>
  <c r="AI36" i="7"/>
  <c r="AM44" i="7"/>
  <c r="AH46" i="7"/>
  <c r="AK38" i="7"/>
  <c r="AH42" i="7"/>
  <c r="AF40" i="7"/>
  <c r="AO39" i="7"/>
  <c r="AE43" i="7"/>
  <c r="AD28" i="7"/>
  <c r="AL24" i="7"/>
  <c r="AN39" i="7"/>
  <c r="AL32" i="7"/>
  <c r="AI41" i="7"/>
  <c r="AG26" i="7"/>
  <c r="AL33" i="7"/>
  <c r="AD26" i="7"/>
  <c r="AH36" i="7"/>
  <c r="AN31" i="7"/>
  <c r="AN47" i="7"/>
  <c r="AK43" i="7"/>
  <c r="AO37" i="7"/>
  <c r="AJ46" i="7"/>
  <c r="AJ41" i="7"/>
  <c r="AO30" i="7"/>
  <c r="AD43" i="7"/>
  <c r="AF47" i="7"/>
  <c r="AL29" i="7"/>
  <c r="AK36" i="7"/>
  <c r="AO31" i="7"/>
  <c r="AJ29" i="7"/>
  <c r="AJ38" i="7"/>
  <c r="AJ44" i="7"/>
  <c r="AH29" i="7"/>
  <c r="AL38" i="7"/>
  <c r="AD25" i="7"/>
  <c r="AK31" i="7"/>
  <c r="AN33" i="7"/>
  <c r="AM34" i="7"/>
  <c r="AH45" i="7"/>
  <c r="AD38" i="7"/>
  <c r="AE33" i="7"/>
  <c r="AI38" i="7"/>
  <c r="AM43" i="7"/>
  <c r="AE38" i="7"/>
  <c r="AG41" i="7"/>
  <c r="AO29" i="7"/>
  <c r="AG40" i="7"/>
  <c r="AM24" i="7"/>
  <c r="AK39" i="7"/>
  <c r="AD41" i="7"/>
  <c r="AD34" i="7"/>
  <c r="AD48" i="7"/>
  <c r="AF34" i="7"/>
  <c r="AM29" i="7"/>
  <c r="AN41" i="7"/>
  <c r="AE47" i="7"/>
  <c r="AM41" i="7"/>
  <c r="AL43" i="7"/>
  <c r="AG44" i="7"/>
  <c r="AD47" i="7"/>
  <c r="AN30" i="7"/>
  <c r="AH27" i="7"/>
  <c r="AH30" i="7"/>
  <c r="AK41" i="7"/>
  <c r="AO32" i="7"/>
  <c r="AH35" i="7"/>
  <c r="AG38" i="7"/>
  <c r="AE39" i="7"/>
  <c r="AK45" i="7"/>
  <c r="AI32" i="7"/>
  <c r="AK30" i="7"/>
  <c r="AC6" i="11"/>
  <c r="I57" i="7"/>
  <c r="N57" i="7"/>
  <c r="I58" i="7"/>
  <c r="M58" i="7"/>
  <c r="G58" i="7"/>
  <c r="K58" i="7"/>
  <c r="L58" i="7"/>
  <c r="Q58" i="7"/>
  <c r="M57" i="7"/>
  <c r="F57" i="7"/>
  <c r="L57" i="7"/>
  <c r="F58" i="7"/>
  <c r="P58" i="7"/>
  <c r="N58" i="7"/>
  <c r="Q55" i="7"/>
  <c r="Q56" i="7"/>
  <c r="F56" i="7"/>
  <c r="F55" i="7"/>
  <c r="G55" i="7"/>
  <c r="G56" i="7"/>
  <c r="K55" i="7"/>
  <c r="K56" i="7"/>
  <c r="J57" i="7"/>
  <c r="O55" i="7"/>
  <c r="O56" i="7"/>
  <c r="H57" i="7"/>
  <c r="O57" i="7"/>
  <c r="P55" i="7"/>
  <c r="P56" i="7"/>
  <c r="H56" i="7"/>
  <c r="H55" i="7"/>
  <c r="L55" i="7"/>
  <c r="L56" i="7"/>
  <c r="I55" i="7"/>
  <c r="I56" i="7"/>
  <c r="M55" i="7"/>
  <c r="M56" i="7"/>
  <c r="P57" i="7"/>
  <c r="J56" i="7"/>
  <c r="J55" i="7"/>
  <c r="N56" i="7"/>
  <c r="N55" i="7"/>
  <c r="J49" i="7"/>
  <c r="AO49" i="7"/>
  <c r="AC49" i="7"/>
  <c r="AG49" i="7"/>
  <c r="U49" i="7"/>
  <c r="T49" i="7"/>
  <c r="AF49" i="7"/>
  <c r="O49" i="7"/>
  <c r="F49" i="7"/>
  <c r="G49" i="7"/>
  <c r="N49" i="7"/>
  <c r="M49" i="7"/>
  <c r="L49" i="7"/>
  <c r="Q49" i="7"/>
  <c r="K49" i="7"/>
  <c r="P49" i="7"/>
  <c r="X49" i="7"/>
  <c r="AJ49" i="7"/>
  <c r="Z49" i="7"/>
  <c r="AL49" i="7"/>
  <c r="AE49" i="7"/>
  <c r="S49" i="7"/>
  <c r="I49" i="7"/>
  <c r="AB49" i="7"/>
  <c r="AN49" i="7"/>
  <c r="AK49" i="7"/>
  <c r="Y49" i="7"/>
  <c r="AM49" i="7"/>
  <c r="AA49" i="7"/>
  <c r="AD49" i="7"/>
  <c r="R49" i="7"/>
  <c r="AH49" i="7"/>
  <c r="V49" i="7"/>
  <c r="H49" i="7"/>
  <c r="AI49" i="7"/>
  <c r="W49" i="7"/>
  <c r="AUN17" i="7"/>
  <c r="AUO16" i="7"/>
  <c r="AUP16" i="7"/>
  <c r="P5" i="11"/>
  <c r="V5" i="11"/>
  <c r="O5" i="11"/>
  <c r="G5" i="11"/>
  <c r="AA5" i="11"/>
  <c r="AB5" i="11"/>
  <c r="W5" i="11"/>
  <c r="S5" i="11"/>
  <c r="U5" i="11"/>
  <c r="N5" i="11"/>
  <c r="E5" i="11"/>
  <c r="Y5" i="11"/>
  <c r="Z5" i="11"/>
  <c r="M5" i="11"/>
  <c r="L5" i="11"/>
  <c r="K5" i="11"/>
  <c r="H5" i="11"/>
  <c r="Q5" i="11"/>
  <c r="F5" i="11"/>
  <c r="R5" i="11"/>
  <c r="X5" i="11"/>
  <c r="T5" i="11"/>
  <c r="I5" i="11"/>
  <c r="L46" i="1"/>
  <c r="N70" i="7"/>
  <c r="N87" i="7"/>
  <c r="Q70" i="7"/>
  <c r="Q87" i="7"/>
  <c r="O70" i="7"/>
  <c r="O87" i="7"/>
  <c r="M70" i="7"/>
  <c r="M87" i="7"/>
  <c r="P70" i="7"/>
  <c r="P87" i="7"/>
  <c r="I70" i="7"/>
  <c r="I87" i="7"/>
  <c r="J70" i="7"/>
  <c r="J87" i="7"/>
  <c r="F70" i="7"/>
  <c r="F87" i="7"/>
  <c r="G70" i="7"/>
  <c r="G87" i="7"/>
  <c r="L70" i="7"/>
  <c r="L87" i="7"/>
  <c r="K70" i="7"/>
  <c r="K87" i="7"/>
  <c r="H70" i="7"/>
  <c r="H87" i="7"/>
  <c r="AUQ16" i="7"/>
  <c r="AUR16" i="7"/>
  <c r="AUP17" i="7"/>
  <c r="C97" i="7"/>
  <c r="D97" i="7"/>
  <c r="AD5" i="11"/>
  <c r="AE5" i="11"/>
  <c r="AH5" i="11"/>
  <c r="AK5" i="11"/>
  <c r="AN5" i="11"/>
  <c r="AG5" i="11"/>
  <c r="AM5" i="11"/>
  <c r="AF5" i="11"/>
  <c r="AI5" i="11"/>
  <c r="AL5" i="11"/>
  <c r="AJ5" i="11"/>
  <c r="L57" i="1"/>
  <c r="L62" i="1"/>
  <c r="L49" i="1"/>
  <c r="L45" i="1"/>
  <c r="L44" i="1"/>
  <c r="L42" i="1"/>
  <c r="L47" i="1"/>
  <c r="L48" i="1"/>
  <c r="L61" i="1"/>
  <c r="L65" i="1"/>
  <c r="L50" i="1"/>
  <c r="L55" i="1"/>
  <c r="L63" i="1"/>
  <c r="L58" i="1"/>
  <c r="L43" i="1"/>
  <c r="L51" i="1"/>
  <c r="L56" i="1"/>
  <c r="L60" i="1"/>
  <c r="L64" i="1"/>
  <c r="L52" i="1"/>
  <c r="F53" i="1"/>
  <c r="H53" i="1"/>
  <c r="I66" i="1"/>
  <c r="E66" i="1"/>
  <c r="L59" i="1"/>
  <c r="I53" i="1"/>
  <c r="J53" i="1"/>
  <c r="H66" i="1"/>
  <c r="D66" i="1"/>
  <c r="G53" i="1"/>
  <c r="D53" i="1"/>
  <c r="C66" i="1"/>
  <c r="K66" i="1"/>
  <c r="G66" i="1"/>
  <c r="C53" i="1"/>
  <c r="E53" i="1"/>
  <c r="K53" i="1"/>
  <c r="J66" i="1"/>
  <c r="F66" i="1"/>
  <c r="L41" i="1"/>
  <c r="B53" i="1"/>
  <c r="B66" i="1"/>
  <c r="L54" i="1"/>
  <c r="C96" i="7"/>
  <c r="C99" i="7"/>
  <c r="C98" i="7"/>
  <c r="D98" i="7"/>
  <c r="F88" i="7"/>
  <c r="G88" i="7"/>
  <c r="H88" i="7"/>
  <c r="I88" i="7"/>
  <c r="J88" i="7"/>
  <c r="K88" i="7"/>
  <c r="L88" i="7"/>
  <c r="M88" i="7"/>
  <c r="N88" i="7"/>
  <c r="O88" i="7"/>
  <c r="P88" i="7"/>
  <c r="Q88" i="7"/>
  <c r="AUS16" i="7"/>
  <c r="AUR17" i="7"/>
  <c r="AC5" i="11"/>
  <c r="E67" i="1"/>
  <c r="C67" i="1"/>
  <c r="J67" i="1"/>
  <c r="G80" i="1"/>
  <c r="D80" i="1"/>
  <c r="E80" i="1"/>
  <c r="K80" i="1"/>
  <c r="H80" i="1"/>
  <c r="I80" i="1"/>
  <c r="J80" i="1"/>
  <c r="F80" i="1"/>
  <c r="C80" i="1"/>
  <c r="K67" i="1"/>
  <c r="F67" i="1"/>
  <c r="L66" i="1"/>
  <c r="D67" i="1"/>
  <c r="G67" i="1"/>
  <c r="I67" i="1"/>
  <c r="H67" i="1"/>
  <c r="L69" i="1"/>
  <c r="L76" i="1"/>
  <c r="L75" i="1"/>
  <c r="L70" i="1"/>
  <c r="L73" i="1"/>
  <c r="L79" i="1"/>
  <c r="L74" i="1"/>
  <c r="L77" i="1"/>
  <c r="L72" i="1"/>
  <c r="L78" i="1"/>
  <c r="L71" i="1"/>
  <c r="B87" i="1"/>
  <c r="C87" i="1"/>
  <c r="L53" i="1"/>
  <c r="B67" i="1"/>
  <c r="D96" i="7"/>
  <c r="D99" i="7"/>
  <c r="C102" i="7"/>
  <c r="D102" i="7"/>
  <c r="L67" i="1"/>
  <c r="B80" i="1"/>
  <c r="L68" i="1"/>
  <c r="M68" i="1"/>
  <c r="M69" i="1"/>
  <c r="M70" i="1"/>
  <c r="M71" i="1"/>
  <c r="M72" i="1"/>
  <c r="M73" i="1"/>
  <c r="M74" i="1"/>
  <c r="M75" i="1"/>
  <c r="M76" i="1"/>
  <c r="M77" i="1"/>
  <c r="M78" i="1"/>
  <c r="M79" i="1"/>
  <c r="B85" i="1"/>
  <c r="D87" i="1"/>
  <c r="E87" i="1"/>
  <c r="B88" i="1"/>
  <c r="C88" i="1"/>
  <c r="C85" i="1"/>
  <c r="D85" i="1"/>
  <c r="E85" i="1"/>
  <c r="D88" i="1"/>
  <c r="E88" i="1"/>
  <c r="B92" i="1"/>
  <c r="C92" i="1"/>
  <c r="B86" i="1"/>
  <c r="C86" i="1"/>
  <c r="B89" i="1"/>
  <c r="C89" i="1"/>
  <c r="D89" i="1"/>
  <c r="E89" i="1"/>
  <c r="D86" i="1"/>
  <c r="E86" i="1"/>
  <c r="D92" i="1"/>
  <c r="E92" i="1"/>
</calcChain>
</file>

<file path=xl/comments1.xml><?xml version="1.0" encoding="utf-8"?>
<comments xmlns="http://schemas.openxmlformats.org/spreadsheetml/2006/main">
  <authors>
    <author>jbh</author>
    <author>Jean-Baptiste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>Sélectionner l'unité de surface</t>
        </r>
      </text>
    </comment>
    <comment ref="B18" authorId="1" shapeId="0">
      <text>
        <r>
          <rPr>
            <b/>
            <sz val="9"/>
            <color indexed="81"/>
            <rFont val="Tahoma"/>
            <charset val="1"/>
          </rPr>
          <t>Jean-Baptiste:</t>
        </r>
        <r>
          <rPr>
            <sz val="9"/>
            <color indexed="81"/>
            <rFont val="Tahoma"/>
            <charset val="1"/>
          </rPr>
          <t xml:space="preserve">
Remplir toutes les lignes pour chaque culture saisie (année de début, nombre de répétitions)</t>
        </r>
      </text>
    </comment>
  </commentList>
</comments>
</file>

<file path=xl/comments2.xml><?xml version="1.0" encoding="utf-8"?>
<comments xmlns="http://schemas.openxmlformats.org/spreadsheetml/2006/main">
  <authors>
    <author>Jean-Baptiste</author>
    <author>jbh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Jean-Baptiste:</t>
        </r>
        <r>
          <rPr>
            <sz val="9"/>
            <color indexed="81"/>
            <rFont val="Tahoma"/>
            <family val="2"/>
          </rPr>
          <t xml:space="preserve">
Maximum : 600 mois (soit 50 ans)</t>
        </r>
      </text>
    </comment>
    <comment ref="D5" authorId="1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 xml:space="preserve">Sélectionner l'unité de surface
</t>
        </r>
      </text>
    </comment>
    <comment ref="AP19" authorId="0" shapeId="0">
      <text>
        <r>
          <rPr>
            <b/>
            <sz val="9"/>
            <color indexed="81"/>
            <rFont val="Tahoma"/>
            <charset val="1"/>
          </rPr>
          <t>Jean-Baptiste:</t>
        </r>
        <r>
          <rPr>
            <sz val="9"/>
            <color indexed="81"/>
            <rFont val="Tahoma"/>
            <charset val="1"/>
          </rPr>
          <t xml:space="preserve">
Saisir le nombre d'Hj par quinzaine</t>
        </r>
      </text>
    </comment>
    <comment ref="C54" authorId="1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>Les CI ne sont amorties que sur la période du début du cycle de production à fin du travail au champ</t>
        </r>
      </text>
    </comment>
    <comment ref="AQ54" authorId="1" shapeId="0">
      <text>
        <r>
          <rPr>
            <b/>
            <sz val="9"/>
            <color indexed="81"/>
            <rFont val="Tahoma"/>
            <family val="2"/>
          </rPr>
          <t>Jean-Baptiste:</t>
        </r>
        <r>
          <rPr>
            <sz val="9"/>
            <color indexed="81"/>
            <rFont val="Tahoma"/>
            <family val="2"/>
          </rPr>
          <t xml:space="preserve">
Ne rien saisir ici si un produit de la ferme est consommé (fumier, semence, etc.)</t>
        </r>
      </text>
    </comment>
    <comment ref="AS75" authorId="1" shapeId="0">
      <text>
        <r>
          <rPr>
            <b/>
            <sz val="9"/>
            <color indexed="81"/>
            <rFont val="Tahoma"/>
            <family val="2"/>
          </rPr>
          <t xml:space="preserve">Jean-Baptiste:
</t>
        </r>
        <r>
          <rPr>
            <sz val="9"/>
            <color indexed="81"/>
            <rFont val="Tahoma"/>
            <family val="2"/>
          </rPr>
          <t>Saisir le volume de vente (dans l'unité choisie) par quinzaine</t>
        </r>
      </text>
    </comment>
  </commentList>
</comments>
</file>

<file path=xl/sharedStrings.xml><?xml version="1.0" encoding="utf-8"?>
<sst xmlns="http://schemas.openxmlformats.org/spreadsheetml/2006/main" count="354" uniqueCount="185">
  <si>
    <t>Mois de début</t>
  </si>
  <si>
    <t>Rotation</t>
  </si>
  <si>
    <t>Culture</t>
  </si>
  <si>
    <t>Produit brut</t>
  </si>
  <si>
    <t>Consommations intermédiaires</t>
  </si>
  <si>
    <t>dont intrants</t>
  </si>
  <si>
    <t>Hj totaux</t>
  </si>
  <si>
    <t>VAB/Hj</t>
  </si>
  <si>
    <t>janvier</t>
  </si>
  <si>
    <t>Nombre de répétitions</t>
  </si>
  <si>
    <t>Identification des cultures</t>
  </si>
  <si>
    <t>Nom de la culture</t>
  </si>
  <si>
    <t>Nom de l'onglet</t>
  </si>
  <si>
    <t>Calendrier de travail</t>
  </si>
  <si>
    <t>janvier - Tréso</t>
  </si>
  <si>
    <t>février - Tréso</t>
  </si>
  <si>
    <t>mars - Tréso</t>
  </si>
  <si>
    <t>avril - Tréso</t>
  </si>
  <si>
    <t>mai - Tréso</t>
  </si>
  <si>
    <t>juin - Tréso</t>
  </si>
  <si>
    <t>juillet - Tréso</t>
  </si>
  <si>
    <t>août - Tréso</t>
  </si>
  <si>
    <t>septembre - Tréso</t>
  </si>
  <si>
    <t>octobre - Tréso</t>
  </si>
  <si>
    <t>novembre - Tréso</t>
  </si>
  <si>
    <t>décembre - Tréso</t>
  </si>
  <si>
    <t>Calendrier de trésorerie</t>
  </si>
  <si>
    <t>Formule récapitulative de rotation culturale</t>
  </si>
  <si>
    <t>Identification de la culture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</si>
  <si>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</si>
  <si>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</si>
  <si>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</si>
  <si>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</si>
  <si>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</si>
  <si>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</si>
  <si>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</si>
  <si>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</si>
  <si>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</si>
  <si>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</si>
  <si>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</si>
  <si>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ha</t>
  </si>
  <si>
    <t>Itinéraire technique</t>
  </si>
  <si>
    <t>Nom de l'intervention</t>
  </si>
  <si>
    <t>MO totale</t>
  </si>
  <si>
    <t>Désignation</t>
  </si>
  <si>
    <t>Si choix 1 : intervention associée</t>
  </si>
  <si>
    <t>Quantité</t>
  </si>
  <si>
    <t>Coût unitaire</t>
  </si>
  <si>
    <t>Coût total</t>
  </si>
  <si>
    <t>Unité</t>
  </si>
  <si>
    <t>Destination des produits de récolte</t>
  </si>
  <si>
    <t>Destination</t>
  </si>
  <si>
    <t>Recettes mensuelles</t>
  </si>
  <si>
    <t>Résultats économiques</t>
  </si>
  <si>
    <t>TOTAL TRESO</t>
  </si>
  <si>
    <t>N° mois début</t>
  </si>
  <si>
    <t>N° mois fin</t>
  </si>
  <si>
    <t>Indice d'association</t>
  </si>
  <si>
    <t>Année de début</t>
  </si>
  <si>
    <t>Durée d'un cycle</t>
  </si>
  <si>
    <t>Durée totale</t>
  </si>
  <si>
    <t>Répétition</t>
  </si>
  <si>
    <t>Séparateur</t>
  </si>
  <si>
    <t>Identification du système de culture</t>
  </si>
  <si>
    <t>Parenthèse ouvrante</t>
  </si>
  <si>
    <t>Parenthèse fermante</t>
  </si>
  <si>
    <t>Formule partielle de rotation</t>
  </si>
  <si>
    <t>Surface</t>
  </si>
  <si>
    <t>Total</t>
  </si>
  <si>
    <t>VAB</t>
  </si>
  <si>
    <t>Par surface</t>
  </si>
  <si>
    <t>Identification du système de production</t>
  </si>
  <si>
    <t>Nom du système de production</t>
  </si>
  <si>
    <t>Systèmes de culture</t>
  </si>
  <si>
    <t>Nom du système de culture</t>
  </si>
  <si>
    <t>Identification des systèmes de culture</t>
  </si>
  <si>
    <t>Nom du SC</t>
  </si>
  <si>
    <t>Surfaces</t>
  </si>
  <si>
    <t>SAU des SC</t>
  </si>
  <si>
    <t>SAU totale</t>
  </si>
  <si>
    <t>SAU/actif</t>
  </si>
  <si>
    <t>Amortissements</t>
  </si>
  <si>
    <t>Valeur</t>
  </si>
  <si>
    <t>Durée de vie utile (années)</t>
  </si>
  <si>
    <t>Amortissement annuel</t>
  </si>
  <si>
    <t>VAN</t>
  </si>
  <si>
    <t>Salaires permanents</t>
  </si>
  <si>
    <t>Revenu agricole</t>
  </si>
  <si>
    <t>Revenu agricole/actif</t>
  </si>
  <si>
    <t>Modélisation</t>
  </si>
  <si>
    <t>Rente foncière</t>
  </si>
  <si>
    <t>Seuil de survie</t>
  </si>
  <si>
    <t>Seuil de reproduction sociale</t>
  </si>
  <si>
    <t>Produit/calibre/circuit</t>
  </si>
  <si>
    <t>USD/an</t>
  </si>
  <si>
    <t>SAU max/actif</t>
  </si>
  <si>
    <t>Revenu max/actif</t>
  </si>
  <si>
    <t>Revenu du SP étudié</t>
  </si>
  <si>
    <t>Aides couplées</t>
  </si>
  <si>
    <t>Aides découplées</t>
  </si>
  <si>
    <t>Charges financières couplées</t>
  </si>
  <si>
    <t>Charges financières découplées</t>
  </si>
  <si>
    <t>Nombre d'actifs salariés</t>
  </si>
  <si>
    <t>Nombre d'actifs familiaux</t>
  </si>
  <si>
    <t>Limite Hj famille</t>
  </si>
  <si>
    <t>Limite Hj salariés</t>
  </si>
  <si>
    <t>Excédent/déficit</t>
  </si>
  <si>
    <t>Cumul trésorerie</t>
  </si>
  <si>
    <t>Durée totale (en mois)</t>
  </si>
  <si>
    <t>Cumul</t>
  </si>
  <si>
    <t>CUMUL</t>
  </si>
  <si>
    <t>dont MO salariée</t>
  </si>
  <si>
    <t>Coût journalier de la MOS</t>
  </si>
  <si>
    <t>Main d'œuvre familiale</t>
  </si>
  <si>
    <t>Main d'œuvre salariée</t>
  </si>
  <si>
    <t>Coût de la main d'œuvre salariée</t>
  </si>
  <si>
    <t>Observations</t>
  </si>
  <si>
    <t>Répartition des coûts</t>
  </si>
  <si>
    <t>Unité de volume</t>
  </si>
  <si>
    <t>CI mensuelles</t>
  </si>
  <si>
    <t>Balance mensuelle</t>
  </si>
  <si>
    <t>Total mensuel</t>
  </si>
  <si>
    <t>dont salaires</t>
  </si>
  <si>
    <t>dont MOS</t>
  </si>
  <si>
    <t>Par unité de surface</t>
  </si>
  <si>
    <t>Par hectare</t>
  </si>
  <si>
    <t>Unités de mesure</t>
  </si>
  <si>
    <t>Abréviation</t>
  </si>
  <si>
    <t>Rapport unité/hectare</t>
  </si>
  <si>
    <t>Hectare</t>
  </si>
  <si>
    <t>test</t>
  </si>
  <si>
    <t>janvier - MOF</t>
  </si>
  <si>
    <t>février - MOF</t>
  </si>
  <si>
    <t>mars - MOF</t>
  </si>
  <si>
    <t>avril - MOF</t>
  </si>
  <si>
    <t>mai - MOF</t>
  </si>
  <si>
    <t>juin - MOF</t>
  </si>
  <si>
    <t>juillet - MOF</t>
  </si>
  <si>
    <t>août - MOF</t>
  </si>
  <si>
    <t>septembre - MOF</t>
  </si>
  <si>
    <t>octobre - MOF</t>
  </si>
  <si>
    <t>novembre - MOF</t>
  </si>
  <si>
    <t>décembre - MOF</t>
  </si>
  <si>
    <t>Calendrier de travail - MOF</t>
  </si>
  <si>
    <t>Calendrier de travail - MOS</t>
  </si>
  <si>
    <t>janvier - MOS</t>
  </si>
  <si>
    <t>février - MOS</t>
  </si>
  <si>
    <t>mars - MOS</t>
  </si>
  <si>
    <t>avril - MOS</t>
  </si>
  <si>
    <t>mai - MOS</t>
  </si>
  <si>
    <t>juin - MOS</t>
  </si>
  <si>
    <t>juillet - MOS</t>
  </si>
  <si>
    <t>août - MOS</t>
  </si>
  <si>
    <t>septembre - MOS</t>
  </si>
  <si>
    <t>octobre - MOS</t>
  </si>
  <si>
    <t>novembre - MOS</t>
  </si>
  <si>
    <t>décembre - MOS</t>
  </si>
  <si>
    <t>PB/ha</t>
  </si>
  <si>
    <t>CI/ha</t>
  </si>
  <si>
    <t>VAB/ha</t>
  </si>
  <si>
    <t>Hj totaux/ha</t>
  </si>
  <si>
    <t>VAB/Hj/ha</t>
  </si>
  <si>
    <t>TOTAL MO</t>
  </si>
  <si>
    <t>TOTAL MOF</t>
  </si>
  <si>
    <t>TOTAL MOS</t>
  </si>
  <si>
    <t>SOMME</t>
  </si>
  <si>
    <t xml:space="preserve"> </t>
  </si>
  <si>
    <t>Variations de prix</t>
  </si>
  <si>
    <t>Identification de la production</t>
  </si>
  <si>
    <t>Main d'œuvre familiale (en Hj)</t>
  </si>
  <si>
    <t>Main d'œuvre salariée (en Hj)</t>
  </si>
  <si>
    <t>Coût  de la main d'œuvre salariée</t>
  </si>
  <si>
    <t>Recettes</t>
  </si>
  <si>
    <t>Coût de la MOS</t>
  </si>
  <si>
    <t>N° mois de fin du travail au champ</t>
  </si>
  <si>
    <t>SAU supplémentaire</t>
  </si>
  <si>
    <t>Total mensuel par ha</t>
  </si>
  <si>
    <t>Balance mensuelle par  ha</t>
  </si>
  <si>
    <t>Balance mensuelle par ha</t>
  </si>
  <si>
    <t>Si commercialisation : modèle de prix</t>
  </si>
  <si>
    <t>Volume total</t>
  </si>
  <si>
    <t>Carreau</t>
  </si>
  <si>
    <t>ca</t>
  </si>
  <si>
    <t>Par année</t>
  </si>
  <si>
    <t>Cumul par 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</si>
</sst>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mmmm"/>
    <numFmt numFmtId="165" formatCode="_-* #,##0\ _€_-;\-* #,##0\ _€_-;_-* &quot;-&quot;??\ _€_-;_-@_-"/>
  </numFmts>
  <fonts count="1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4958"/>
        <bgColor rgb="FFEE4958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rgb="FFCC3E4C"/>
      </left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CC3E4C"/>
      </left>
      <right/>
      <top style="thin">
        <color rgb="FFCC3E4C"/>
      </top>
      <bottom style="thin">
        <color rgb="FFCC3E4C"/>
      </bottom>
      <diagonal/>
    </border>
    <border>
      <left/>
      <right/>
      <top style="thin">
        <color rgb="FFCC3E4C"/>
      </top>
      <bottom style="thin">
        <color rgb="FFCC3E4C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rgb="FFCC3E4C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CC3E4C"/>
      </left>
      <right/>
      <top style="thin">
        <color rgb="FFCC3E4C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ck">
        <color indexed="64"/>
      </right>
      <top/>
      <bottom style="thin">
        <color theme="0" tint="-0.499984740745262"/>
      </bottom>
      <diagonal/>
    </border>
    <border>
      <left style="thick">
        <color indexed="64"/>
      </left>
      <right/>
      <top/>
      <bottom style="thin">
        <color theme="0" tint="-0.499984740745262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/>
      <top style="thin">
        <color theme="0" tint="-0.499984740745262"/>
      </top>
      <bottom/>
      <diagonal/>
    </border>
    <border>
      <left style="thick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ck">
        <color indexed="64"/>
      </top>
      <bottom/>
      <diagonal/>
    </border>
    <border>
      <left style="thin">
        <color theme="0" tint="-0.499984740745262"/>
      </left>
      <right style="thick">
        <color indexed="64"/>
      </right>
      <top style="thick">
        <color indexed="64"/>
      </top>
      <bottom/>
      <diagonal/>
    </border>
    <border>
      <left/>
      <right style="thin">
        <color theme="0" tint="-0.499984740745262"/>
      </right>
      <top style="thick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96">
    <xf numFmtId="0" fontId="0" fillId="0" borderId="0" xfId="0"/>
    <xf numFmtId="0" fontId="0" fillId="0" borderId="0" xfId="0" applyAlignment="1">
      <alignment horizontal="center"/>
    </xf>
    <xf numFmtId="0" fontId="3" fillId="3" borderId="2" xfId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4" fillId="0" borderId="0" xfId="1" applyFont="1" applyBorder="1"/>
    <xf numFmtId="0" fontId="0" fillId="0" borderId="0" xfId="0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/>
    <xf numFmtId="0" fontId="3" fillId="0" borderId="0" xfId="1" applyFont="1" applyFill="1" applyBorder="1" applyAlignment="1">
      <alignment vertical="center"/>
    </xf>
    <xf numFmtId="14" fontId="0" fillId="0" borderId="0" xfId="0" applyNumberFormat="1"/>
    <xf numFmtId="1" fontId="0" fillId="0" borderId="0" xfId="0" applyNumberFormat="1"/>
    <xf numFmtId="0" fontId="3" fillId="3" borderId="3" xfId="1" applyFont="1" applyFill="1" applyBorder="1" applyAlignment="1">
      <alignment vertical="center"/>
    </xf>
    <xf numFmtId="0" fontId="12" fillId="0" borderId="0" xfId="0" applyFont="1"/>
    <xf numFmtId="0" fontId="0" fillId="0" borderId="0" xfId="0" applyFill="1" applyBorder="1"/>
    <xf numFmtId="0" fontId="3" fillId="3" borderId="2" xfId="1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/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9" fontId="0" fillId="0" borderId="0" xfId="2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0" fillId="0" borderId="15" xfId="0" applyBorder="1"/>
    <xf numFmtId="0" fontId="3" fillId="0" borderId="3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3" borderId="3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vertical="center"/>
    </xf>
    <xf numFmtId="0" fontId="4" fillId="0" borderId="0" xfId="1" applyFont="1" applyFill="1" applyBorder="1"/>
    <xf numFmtId="0" fontId="0" fillId="0" borderId="0" xfId="0" applyFont="1" applyFill="1" applyBorder="1"/>
    <xf numFmtId="0" fontId="0" fillId="0" borderId="0" xfId="0" applyNumberFormat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4" fontId="0" fillId="0" borderId="0" xfId="0" applyNumberFormat="1"/>
    <xf numFmtId="165" fontId="3" fillId="3" borderId="3" xfId="3" applyNumberFormat="1" applyFont="1" applyFill="1" applyBorder="1" applyAlignment="1">
      <alignment horizontal="right" vertical="center"/>
    </xf>
    <xf numFmtId="0" fontId="13" fillId="0" borderId="0" xfId="0" applyFont="1"/>
    <xf numFmtId="0" fontId="3" fillId="3" borderId="16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3" xfId="1" applyFont="1" applyFill="1" applyBorder="1" applyAlignment="1">
      <alignment horizontal="right" vertical="center"/>
    </xf>
    <xf numFmtId="0" fontId="7" fillId="3" borderId="3" xfId="1" applyFont="1" applyFill="1" applyBorder="1" applyAlignment="1">
      <alignment horizontal="right" vertical="center"/>
    </xf>
    <xf numFmtId="0" fontId="0" fillId="0" borderId="8" xfId="0" applyBorder="1" applyAlignment="1">
      <alignment horizontal="left"/>
    </xf>
    <xf numFmtId="0" fontId="3" fillId="3" borderId="3" xfId="1" applyFont="1" applyFill="1" applyBorder="1" applyAlignment="1">
      <alignment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24" xfId="1" applyFont="1" applyFill="1" applyBorder="1" applyAlignment="1">
      <alignment horizontal="center" vertical="center"/>
    </xf>
    <xf numFmtId="0" fontId="3" fillId="3" borderId="25" xfId="1" applyFont="1" applyFill="1" applyBorder="1" applyAlignment="1">
      <alignment horizontal="center" vertical="center"/>
    </xf>
    <xf numFmtId="0" fontId="3" fillId="3" borderId="26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3" fillId="3" borderId="27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3" fillId="3" borderId="18" xfId="1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vertical="center"/>
    </xf>
    <xf numFmtId="0" fontId="5" fillId="5" borderId="3" xfId="0" applyFont="1" applyFill="1" applyBorder="1" applyAlignment="1">
      <alignment horizontal="center"/>
    </xf>
    <xf numFmtId="0" fontId="0" fillId="5" borderId="3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6" xfId="0" applyBorder="1" applyAlignment="1">
      <alignment horizontal="left"/>
    </xf>
    <xf numFmtId="0" fontId="16" fillId="0" borderId="0" xfId="0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4" fillId="0" borderId="0" xfId="1" applyFont="1" applyFill="1" applyBorder="1" applyAlignment="1"/>
    <xf numFmtId="0" fontId="0" fillId="0" borderId="0" xfId="0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0" fillId="4" borderId="3" xfId="0" applyFill="1" applyBorder="1"/>
    <xf numFmtId="0" fontId="3" fillId="0" borderId="2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165" fontId="0" fillId="0" borderId="0" xfId="3" applyNumberFormat="1" applyFont="1" applyBorder="1" applyAlignment="1"/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3" borderId="7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3" borderId="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Alignment="1"/>
    <xf numFmtId="0" fontId="3" fillId="3" borderId="7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/>
    </xf>
    <xf numFmtId="0" fontId="2" fillId="2" borderId="14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4" fillId="0" borderId="12" xfId="1" applyFont="1" applyBorder="1"/>
    <xf numFmtId="0" fontId="6" fillId="4" borderId="28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right" vertical="center"/>
    </xf>
    <xf numFmtId="0" fontId="3" fillId="3" borderId="6" xfId="1" applyFont="1" applyFill="1" applyBorder="1" applyAlignment="1">
      <alignment horizontal="right" vertical="center"/>
    </xf>
    <xf numFmtId="0" fontId="3" fillId="3" borderId="6" xfId="1" applyFont="1" applyFill="1" applyBorder="1" applyAlignment="1">
      <alignment horizontal="left" vertical="center"/>
    </xf>
    <xf numFmtId="0" fontId="3" fillId="3" borderId="28" xfId="1" applyFont="1" applyFill="1" applyBorder="1" applyAlignment="1">
      <alignment horizontal="center" vertical="center"/>
    </xf>
    <xf numFmtId="0" fontId="3" fillId="3" borderId="18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3" fillId="3" borderId="15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0" fontId="8" fillId="3" borderId="3" xfId="1" applyFont="1" applyFill="1" applyBorder="1" applyAlignment="1">
      <alignment horizontal="right" vertical="center"/>
    </xf>
    <xf numFmtId="0" fontId="7" fillId="3" borderId="3" xfId="1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4" fillId="0" borderId="5" xfId="1" applyFont="1" applyBorder="1"/>
    <xf numFmtId="165" fontId="0" fillId="0" borderId="0" xfId="3" applyNumberFormat="1" applyFont="1" applyBorder="1" applyAlignment="1">
      <alignment horizontal="center"/>
    </xf>
    <xf numFmtId="165" fontId="0" fillId="5" borderId="7" xfId="3" applyNumberFormat="1" applyFont="1" applyFill="1" applyBorder="1" applyAlignment="1">
      <alignment horizontal="center" vertical="center"/>
    </xf>
    <xf numFmtId="165" fontId="0" fillId="5" borderId="2" xfId="3" applyNumberFormat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7" fillId="5" borderId="3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Milliers" xfId="3" builtinId="3"/>
    <cellStyle name="Normal" xfId="0" builtinId="0"/>
    <cellStyle name="Normal 4" xfId="1"/>
    <cellStyle name="Pourcentage 2" xfId="2"/>
  </cellStyles>
  <dxfs count="25"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 patternType="solid"/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auto="1"/>
      </font>
      <fill>
        <patternFill patternType="lightUp">
          <fgColor rgb="FFFF0000"/>
          <bgColor auto="1"/>
        </patternFill>
      </fill>
    </dxf>
    <dxf>
      <font>
        <b/>
        <i val="0"/>
        <color theme="0"/>
      </font>
      <fill>
        <patternFill patternType="solid">
          <bgColor theme="9"/>
        </patternFill>
      </fill>
    </dxf>
    <dxf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2F2F2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8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</dxfs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Calendrier</a:t>
            </a:r>
            <a:r>
              <a:rPr lang="fr-FR" baseline="0"/>
              <a:t> des prix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Paramètres!$B$16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Paramètres!$AA$16:$AL$16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Paramètres!$B$17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Paramètres!$AA$17:$AL$17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Paramètres!$B$18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Paramètres!$AA$18:$AL$18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Paramètres!$B$19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Paramètres!$AA$19:$AL$19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Paramètres!$B$20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Paramètres!$AA$20:$AL$20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Paramètres!$B$21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Paramètres!$AA$21:$AL$21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Paramètres!$B$22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Paramètres!$AA$22:$AL$22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Paramètres!$B$23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Paramètres!$AA$23:$AL$23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Paramètres!$B$24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Paramètres!$AA$24:$AL$24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Paramètres!$B$25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Paramètres!$AA$25:$AL$25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Paramètres!$B$26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Paramètres!$AA$26:$AL$26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Paramètres!$B$27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Paramètres!$AA$27:$AL$27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Paramètres!$B$28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Paramètres!$AA$28:$AL$28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Paramètres!$B$29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Paramètres!$AA$29:$AL$29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Paramètres!$B$30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Paramètres!$AA$30:$AL$30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Paramètres!$B$31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Paramètres!$AA$31:$AL$31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Paramètres!$B$32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Paramètres!$AA$32:$AL$32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Paramètres!$B$33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Paramètres!$AA$33:$AL$33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Paramètres!$B$34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Paramètres!$AA$34:$AL$34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Paramètres!$B$35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Paramètres!$AA$35:$AL$35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Paramètres!$B$36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Paramètres!$AA$36:$AL$36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Paramètres!$B$37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Paramètres!$AA$37:$AL$37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Paramètres!$B$38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Paramètres!$AA$38:$AL$38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Paramètres!$B$39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Paramètres!$AA$39:$AL$39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Paramètres!$B$40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Paramètres!$AA$40:$AL$40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Paramètres!$B$41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Paramètres!$AA$41:$AL$41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Paramètres!$B$42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Paramètres!$AA$42:$AL$42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Paramètres!$B$43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Paramètres!$AA$43:$AL$43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Paramètres!$B$44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Paramètres!$AA$44:$AL$44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Paramètres!$B$45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Paramètres!$AA$15:$AL$15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Paramètres!$AA$45:$AL$45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78012448"/>
        <c:axId val="-578016800"/>
      </c:lineChart>
      <c:catAx>
        <c:axId val="-5780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8016800"/>
        <c:crosses val="autoZero"/>
        <c:auto val="1"/>
        <c:lblAlgn val="ctr"/>
        <c:lblOffset val="100"/>
        <c:noMultiLvlLbl val="0"/>
      </c:catAx>
      <c:valAx>
        <c:axId val="-5780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801244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sz="1200" b="0"/>
              <a:t>Calendrier de travail de la culture (rapporté à l'année)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'Modèle générique'!$F$21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'Modèle générique'!$F$23:$Q$23</c:f>
              <c:numCache>
                <c:formatCode>General</c:formatCode>
                <c:ptCount val="12"/>
              </c:numCache>
            </c:numRef>
          </c:cat>
          <c:val>
            <c:numRef>
              <c:f>'Modèle générique'!$F$49:$Q$49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'Modèle générique'!$R$21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'Modèle générique'!$F$23:$Q$23</c:f>
              <c:numCache>
                <c:formatCode>General</c:formatCode>
                <c:ptCount val="12"/>
              </c:numCache>
            </c:numRef>
          </c:cat>
          <c:val>
            <c:numRef>
              <c:f>'Modèle générique'!$R$49:$AC$49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555860208"/>
        <c:axId val="-555856400"/>
      </c:barChart>
      <c:catAx>
        <c:axId val="-5558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55856400"/>
        <c:crosses val="autoZero"/>
        <c:auto val="1"/>
        <c:lblAlgn val="ctr"/>
        <c:lblOffset val="100"/>
        <c:noMultiLvlLbl val="1"/>
      </c:catAx>
      <c:valAx>
        <c:axId val="-5558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/>
                  <a:t>Hj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5586020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Calendrier</a:t>
            </a:r>
            <a:r>
              <a:rPr lang="fr-FR" baseline="0"/>
              <a:t> de trésorerie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'Modèle générique'!$C$87</c:f>
              <c:strCache>
                <c:ptCount val="1"/>
                <c:pt idx="0">
                  <c:v>Balance mensuelle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'Modèle générique'!$F$75:$Q$75</c:f>
              <c:numCache>
                <c:formatCode>General</c:formatCode>
                <c:ptCount val="12"/>
              </c:numCache>
            </c:numRef>
          </c:cat>
          <c:val>
            <c:numRef>
              <c:f>'Modèle générique'!$F$87:$Q$87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55853136"/>
        <c:axId val="-555847152"/>
      </c:barChart>
      <c:lineChart>
        <c:grouping val="standard"/>
        <c:varyColors val="0"/>
        <c:ser>
          <c:idx val="1"/>
          <c:order val="1"/>
          <c:tx>
            <c:strRef>
              <c:f>'Modèle générique'!$C$88</c:f>
              <c:strCache>
                <c:ptCount val="1"/>
                <c:pt idx="0">
                  <c:v>Cumul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'Modèle générique'!$F$23:$Q$23</c:f>
              <c:numCache>
                <c:formatCode>General</c:formatCode>
                <c:ptCount val="12"/>
              </c:numCache>
            </c:numRef>
          </c:cat>
          <c:val>
            <c:numRef>
              <c:f>'Modèle générique'!$F$88:$Q$88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5853136"/>
        <c:axId val="-555847152"/>
      </c:lineChart>
      <c:catAx>
        <c:axId val="-55585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55847152"/>
        <c:crosses val="autoZero"/>
        <c:auto val="1"/>
        <c:lblAlgn val="ctr"/>
        <c:lblOffset val="100"/>
        <c:noMultiLvlLbl val="0"/>
      </c:catAx>
      <c:valAx>
        <c:axId val="-5558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5585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Calendrier de travail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SP!$B$9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SP!$D$8:$O$8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SP!$D$9:$O$9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SP!$B$10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SP!$D$10:$O$10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SP!$B$11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SP!$D$11:$O$11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SP!$B$12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SP!$D$12:$O$12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SP!$B$13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SP!$D$13:$O$13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78013536"/>
        <c:axId val="-578015168"/>
      </c:barChart>
      <c:lineChart>
        <c:grouping val="stacked"/>
        <c:varyColors val="0"/>
        <c:ser>
          <c:idx val="10"/>
          <c:order val="5"/>
          <c:tx>
            <c:strRef>
              <c:f>SP!$C$15</c:f>
              <c:strCache>
                <c:ptCount val="1"/>
                <c:pt idx="0">
                  <c:v>Limite Hj famille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SP!$D$15:$O$15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11"/>
          <c:order val="6"/>
          <c:tx>
            <c:strRef>
              <c:f>SP!$C$16</c:f>
              <c:strCache>
                <c:ptCount val="1"/>
                <c:pt idx="0">
                  <c:v>Limite Hj salariés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SP!$D$16:$O$16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8013536"/>
        <c:axId val="-578015168"/>
      </c:lineChart>
      <c:catAx>
        <c:axId val="-5780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8015168"/>
        <c:crosses val="autoZero"/>
        <c:auto val="1"/>
        <c:lblAlgn val="ctr"/>
        <c:lblOffset val="100"/>
        <c:noMultiLvlLbl val="0"/>
      </c:catAx>
      <c:valAx>
        <c:axId val="-5780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801353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Calendrier de trésorerie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SP!$P$14</c:f>
              <c:strCache>
                <c:ptCount val="1"/>
                <c:pt idx="0">
                  <c:v>Excédent/déficit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SP!$Q$14:$AB$14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SP!#REF!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8011904"/>
        <c:axId val="-578022240"/>
      </c:barChart>
      <c:lineChart>
        <c:grouping val="standard"/>
        <c:varyColors val="0"/>
        <c:ser>
          <c:idx val="1"/>
          <c:order val="1"/>
          <c:tx>
            <c:strRef>
              <c:f>SP!$P$15</c:f>
              <c:strCache>
                <c:ptCount val="1"/>
                <c:pt idx="0">
                  <c:v>Cumul trésorerie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SP!$Q$15:$AB$15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8011904"/>
        <c:axId val="-578022240"/>
      </c:lineChart>
      <c:catAx>
        <c:axId val="-57801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8022240"/>
        <c:crosses val="autoZero"/>
        <c:auto val="1"/>
        <c:lblAlgn val="ctr"/>
        <c:lblOffset val="100"/>
        <c:noMultiLvlLbl val="0"/>
      </c:catAx>
      <c:valAx>
        <c:axId val="-5780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801190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Domaine d'existence</a:t>
            </a:r>
            <a:r>
              <a:rPr lang="fr-FR" baseline="0"/>
              <a:t> du système de production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Modèle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SP!$C$69:$D$69</c:f>
              <c:strCache>
                <c:ptCount val="2"/>
                <c:pt idx="1">
                  <c:v>0</c:v>
                </c:pt>
              </c:strCache>
            </c:strRef>
          </c:xVal>
          <c:yVal>
            <c:numRef>
              <c:f>SP!$C$70:$D$70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Seuil de survie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SP!$C$69:$D$69</c:f>
              <c:strCache>
                <c:ptCount val="2"/>
                <c:pt idx="1">
                  <c:v>0</c:v>
                </c:pt>
              </c:strCache>
            </c:strRef>
          </c:xVal>
          <c:yVal>
            <c:numRef>
              <c:f>SP!$C$68:$D$68</c:f>
              <c:numCache>
                <c:formatCode>General</c:formatCode>
                <c:ptCount val="2"/>
                <c:pt idx="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Seuil de reproduction sociale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SP!$C$69:$D$69</c:f>
              <c:strCache>
                <c:ptCount val="2"/>
                <c:pt idx="1">
                  <c:v>0</c:v>
                </c:pt>
              </c:strCache>
            </c:strRef>
          </c:xVal>
          <c:yVal>
            <c:numRef>
              <c:f>SP!$C$67:$D$67</c:f>
              <c:numCache>
                <c:formatCode>General</c:formatCode>
                <c:ptCount val="2"/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SP étudié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SP!$D$71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SP!$C$71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8011360"/>
        <c:axId val="-578010272"/>
      </c:scatterChart>
      <c:valAx>
        <c:axId val="-5780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SAU/actif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8010272"/>
        <c:crosses val="autoZero"/>
        <c:crossBetween val="midCat"/>
      </c:valAx>
      <c:valAx>
        <c:axId val="-5780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Revenu agricole/actif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801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Calendrier</a:t>
            </a:r>
            <a:r>
              <a:rPr lang="fr-FR" sz="1200" baseline="0"/>
              <a:t> de rotation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'Modèle SC'!$A$37</c:f>
              <c:strCache>
                <c:ptCount val="1"/>
                <c:pt idx="0">
                  <c:v>N° mois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'Modèle SC'!$B$19:$K$19</c:f>
              <c:numCache>
                <c:formatCode>General</c:formatCode>
                <c:ptCount val="10"/>
              </c:numCache>
            </c:numRef>
          </c:cat>
          <c:val>
            <c:numRef>
              <c:f>'Modèle SC'!$B$37:$K$37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'Modèle SC'!$A$39</c:f>
              <c:strCache>
                <c:ptCount val="1"/>
                <c:pt idx="0">
                  <c:v>Durée 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'Modèle SC'!$B$19:$K$19</c:f>
              <c:numCache>
                <c:formatCode>General</c:formatCode>
                <c:ptCount val="10"/>
              </c:numCache>
            </c:numRef>
          </c:cat>
          <c:val>
            <c:numRef>
              <c:f>'Modèle SC'!$B$39:$K$39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78021696"/>
        <c:axId val="-578024416"/>
      </c:barChart>
      <c:catAx>
        <c:axId val="-578021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8024416"/>
        <c:crosses val="autoZero"/>
        <c:auto val="1"/>
        <c:lblAlgn val="ctr"/>
        <c:lblOffset val="100"/>
        <c:noMultiLvlLbl val="0"/>
      </c:catAx>
      <c:valAx>
        <c:axId val="-5780244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8021696"/>
        <c:crosses val="autoZero"/>
        <c:crossBetween val="between"/>
        <c:majorUnit val="12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Calendrier</a:t>
            </a:r>
            <a:r>
              <a:rPr lang="fr-FR" sz="1200" baseline="0"/>
              <a:t> de travail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10"/>
          <c:order val="0"/>
          <c:tx>
            <c:strRef>
              <c:f>'Modèle SC'!$B$19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SC'!$B$41:$B$52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1"/>
          <c:order val="1"/>
          <c:tx>
            <c:strRef>
              <c:f>'Modèle SC'!$C$19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SC'!$C$41:$C$52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2"/>
          <c:order val="2"/>
          <c:tx>
            <c:strRef>
              <c:f>'Modèle SC'!$D$19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SC'!$D$41:$D$52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3"/>
          <c:order val="3"/>
          <c:tx>
            <c:strRef>
              <c:f>'Modèle SC'!$E$19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SC'!$E$41:$E$52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4"/>
          <c:order val="4"/>
          <c:tx>
            <c:strRef>
              <c:f>'Modèle SC'!$F$19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SC'!$F$41:$F$52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5"/>
          <c:order val="5"/>
          <c:tx>
            <c:strRef>
              <c:f>'Modèle SC'!$G$19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SC'!$G$41:$G$52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6"/>
          <c:order val="6"/>
          <c:tx>
            <c:strRef>
              <c:f>'Modèle SC'!$H$19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SC'!$H$41:$H$52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7"/>
          <c:order val="7"/>
          <c:tx>
            <c:strRef>
              <c:f>'Modèle SC'!$I$19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SC'!$I$41:$I$52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8"/>
          <c:order val="8"/>
          <c:tx>
            <c:strRef>
              <c:f>'Modèle SC'!$J$19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SC'!$J$41:$J$52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ser>
          <c:idx val="19"/>
          <c:order val="9"/>
          <c:tx>
            <c:strRef>
              <c:f>'Modèle SC'!$K$19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SC'!$K$41:$K$52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578017888"/>
        <c:axId val="-748003248"/>
      </c:barChart>
      <c:catAx>
        <c:axId val="-5780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48003248"/>
        <c:crosses val="autoZero"/>
        <c:auto val="1"/>
        <c:lblAlgn val="ctr"/>
        <c:lblOffset val="100"/>
        <c:noMultiLvlLbl val="0"/>
      </c:catAx>
      <c:valAx>
        <c:axId val="-7480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801788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Calendrier</a:t>
            </a:r>
            <a:r>
              <a:rPr lang="fr-FR" sz="1200" baseline="0"/>
              <a:t> de trésorerie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Excédent/déficit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'Modèle SC'!$B$11:$M$11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SC'!$L$68:$L$79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555856944"/>
        <c:axId val="-555849872"/>
      </c:barChart>
      <c:lineChart>
        <c:grouping val="standard"/>
        <c:varyColors val="0"/>
        <c:ser>
          <c:idx val="1"/>
          <c:order val="1"/>
          <c:tx>
            <c:v>Cumul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'Modèle SC'!$M$68:$M$79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5856944"/>
        <c:axId val="-555849872"/>
      </c:lineChart>
      <c:catAx>
        <c:axId val="-5558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55849872"/>
        <c:crosses val="autoZero"/>
        <c:auto val="1"/>
        <c:lblAlgn val="ctr"/>
        <c:lblOffset val="100"/>
        <c:noMultiLvlLbl val="0"/>
      </c:catAx>
      <c:valAx>
        <c:axId val="-5558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558569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fr-FR"/>
              <a:t>Calendrier de travail de la culture (par ha)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'Modèle culture'!$F$16</c:f>
              <c:strCache>
                <c:ptCount val="1"/>
                <c:pt idx="0">
                  <c:v>Main d'œuvre familiale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'Modèle culture'!$F$18:$Q$18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culture'!$F$50:$Q$50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'Modèle culture'!$R$16</c:f>
              <c:strCache>
                <c:ptCount val="1"/>
                <c:pt idx="0">
                  <c:v>Main d'œuvre salariée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'Modèle culture'!$F$18:$Q$18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culture'!$R$50:$AC$50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555854224"/>
        <c:axId val="-555848240"/>
      </c:barChart>
      <c:catAx>
        <c:axId val="-5558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fr-FR"/>
          </a:p>
        </c:txPr>
        <c:crossAx val="-555848240"/>
        <c:crosses val="autoZero"/>
        <c:auto val="1"/>
        <c:lblAlgn val="ctr"/>
        <c:lblOffset val="100"/>
        <c:noMultiLvlLbl val="1"/>
      </c:catAx>
      <c:valAx>
        <c:axId val="-5558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fr-FR"/>
                  <a:t>Hj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fr-FR"/>
          </a:p>
        </c:txPr>
        <c:crossAx val="-5558542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fr-FR"/>
              <a:t>Calendrier de trésorerie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'Modèle culture'!$E$89</c:f>
              <c:strCache>
                <c:ptCount val="1"/>
                <c:pt idx="0">
                  <c:v>Balance mensuelle par  ha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'Modèle culture'!$F$75:$Q$75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culture'!$F$89:$Q$89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55850960"/>
        <c:axId val="-555850416"/>
      </c:barChart>
      <c:lineChart>
        <c:grouping val="standard"/>
        <c:varyColors val="0"/>
        <c:ser>
          <c:idx val="1"/>
          <c:order val="1"/>
          <c:tx>
            <c:strRef>
              <c:f>'Modèle culture'!$E$90</c:f>
              <c:strCache>
                <c:ptCount val="1"/>
                <c:pt idx="0">
                  <c:v>Cumul par ha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'Modèle culture'!$F$18:$Q$18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'Modèle culture'!$F$90:$Q$90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5850960"/>
        <c:axId val="-555850416"/>
      </c:lineChart>
      <c:catAx>
        <c:axId val="-55585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fr-FR"/>
          </a:p>
        </c:txPr>
        <c:crossAx val="-555850416"/>
        <c:crosses val="autoZero"/>
        <c:auto val="1"/>
        <c:lblAlgn val="ctr"/>
        <c:lblOffset val="100"/>
        <c:noMultiLvlLbl val="0"/>
      </c:catAx>
      <c:valAx>
        <c:axId val="-5558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fr-FR"/>
          </a:p>
        </c:txPr>
        <c:crossAx val="-5558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261937</xdr:colOff>
      <xdr:row>16</xdr:row>
      <xdr:rowOff>61912</xdr:rowOff>
    </xdr:from>
    <xdr:to>
      <xdr:col>13</xdr:col>
      <xdr:colOff>119062</xdr:colOff>
      <xdr:row>30</xdr:row>
      <xdr:rowOff>138112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48</xdr:row>
      <xdr:rowOff>190499</xdr:rowOff>
    </xdr:from>
    <xdr:to>
      <xdr:col>36</xdr:col>
      <xdr:colOff>0</xdr:colOff>
      <xdr:row>63</xdr:row>
      <xdr:rowOff>190499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64</xdr:row>
      <xdr:rowOff>0</xdr:rowOff>
    </xdr:from>
    <xdr:to>
      <xdr:col>36</xdr:col>
      <xdr:colOff>0</xdr:colOff>
      <xdr:row>76</xdr:row>
      <xdr:rowOff>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29</xdr:col>
      <xdr:colOff>0</xdr:colOff>
      <xdr:row>86</xdr:row>
      <xdr:rowOff>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0</xdr:colOff>
      <xdr:row>16</xdr:row>
      <xdr:rowOff>1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5</xdr:col>
      <xdr:colOff>761999</xdr:colOff>
      <xdr:row>108</xdr:row>
      <xdr:rowOff>9525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93</xdr:row>
      <xdr:rowOff>0</xdr:rowOff>
    </xdr:from>
    <xdr:to>
      <xdr:col>14</xdr:col>
      <xdr:colOff>0</xdr:colOff>
      <xdr:row>108</xdr:row>
      <xdr:rowOff>9525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56</xdr:col>
      <xdr:colOff>9526</xdr:colOff>
      <xdr:row>11</xdr:row>
      <xdr:rowOff>176213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92</xdr:row>
      <xdr:rowOff>0</xdr:rowOff>
    </xdr:from>
    <xdr:to>
      <xdr:col>54</xdr:col>
      <xdr:colOff>1</xdr:colOff>
      <xdr:row>104</xdr:row>
      <xdr:rowOff>133351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0</xdr:row>
      <xdr:rowOff>0</xdr:rowOff>
    </xdr:from>
    <xdr:to>
      <xdr:col>26</xdr:col>
      <xdr:colOff>0</xdr:colOff>
      <xdr:row>11</xdr:row>
      <xdr:rowOff>176213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91</xdr:row>
      <xdr:rowOff>0</xdr:rowOff>
    </xdr:from>
    <xdr:to>
      <xdr:col>19</xdr:col>
      <xdr:colOff>390526</xdr:colOff>
      <xdr:row>103</xdr:row>
      <xdr:rowOff>133351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M45"/>
  <sheetViews>
    <sheetView showGridLines="0" topLeftCell="A5" workbookViewId="0">
      <selection activeCell="R24" sqref="R24"/>
    </sheetView>
  </sheetViews>
  <sheetFormatPr baseColWidth="10" defaultRowHeight="15" outlineLevelRow="1" outlineLevelCol="1" x14ac:dyDescent="0.25"/>
  <cols>
    <col min="1" max="1" width="2.7109375" customWidth="1"/>
    <col min="2" max="2" width="22" customWidth="1"/>
    <col min="3" max="26" width="6.42578125" customWidth="1"/>
    <col min="27" max="38" width="6.42578125" hidden="1" customWidth="1" outlineLevel="1"/>
    <col min="39" max="39" width="11.42578125" collapsed="1"/>
  </cols>
  <sheetData>
    <row r="1" spans="1:39" hidden="1" outlineLevel="1" x14ac:dyDescent="0.25">
      <c r="B1" s="79">
        <v>36526</v>
      </c>
      <c r="C1" s="79">
        <v>36557</v>
      </c>
      <c r="D1" s="79">
        <v>36586</v>
      </c>
      <c r="E1" s="79">
        <v>36617</v>
      </c>
      <c r="F1" s="79">
        <v>36647</v>
      </c>
      <c r="G1" s="79">
        <v>36678</v>
      </c>
      <c r="H1" s="79">
        <v>36708</v>
      </c>
      <c r="I1" s="79">
        <v>36739</v>
      </c>
      <c r="J1" s="79">
        <v>36770</v>
      </c>
      <c r="K1" s="79">
        <v>36800</v>
      </c>
      <c r="L1" s="79">
        <v>36831</v>
      </c>
      <c r="M1" s="79">
        <v>36861</v>
      </c>
    </row>
    <row r="2" spans="1:39" hidden="1" outlineLevel="1" x14ac:dyDescent="0.25">
      <c r="B2" s="79" t="str">
        <f t="shared" ref="B2:M2" si="0">TEXT(B$1,"mmmm")</f>
        <v>janvier</v>
      </c>
      <c r="C2" s="79" t="str">
        <f t="shared" si="0"/>
        <v>février</v>
      </c>
      <c r="D2" s="79" t="str">
        <f t="shared" si="0"/>
        <v>mars</v>
      </c>
      <c r="E2" s="79" t="str">
        <f t="shared" si="0"/>
        <v>avril</v>
      </c>
      <c r="F2" s="79" t="str">
        <f t="shared" si="0"/>
        <v>mai</v>
      </c>
      <c r="G2" s="79" t="str">
        <f t="shared" si="0"/>
        <v>juin</v>
      </c>
      <c r="H2" s="79" t="str">
        <f t="shared" si="0"/>
        <v>juillet</v>
      </c>
      <c r="I2" s="79" t="str">
        <f t="shared" si="0"/>
        <v>août</v>
      </c>
      <c r="J2" s="79" t="str">
        <f t="shared" si="0"/>
        <v>septembre</v>
      </c>
      <c r="K2" s="79" t="str">
        <f t="shared" si="0"/>
        <v>octobre</v>
      </c>
      <c r="L2" s="79" t="str">
        <f t="shared" si="0"/>
        <v>novembre</v>
      </c>
      <c r="M2" s="79" t="str">
        <f t="shared" si="0"/>
        <v>décembre</v>
      </c>
    </row>
    <row r="3" spans="1:39" hidden="1" outlineLevel="1" x14ac:dyDescent="0.25">
      <c r="B3" s="80">
        <v>1</v>
      </c>
      <c r="C3" s="81">
        <v>2</v>
      </c>
      <c r="D3" s="81">
        <v>3</v>
      </c>
      <c r="E3" s="81">
        <v>4</v>
      </c>
      <c r="F3" s="81">
        <v>5</v>
      </c>
      <c r="G3" s="81">
        <v>6</v>
      </c>
      <c r="H3" s="81">
        <v>7</v>
      </c>
      <c r="I3" s="81">
        <v>8</v>
      </c>
      <c r="J3" s="81">
        <v>9</v>
      </c>
      <c r="K3" s="81">
        <v>10</v>
      </c>
      <c r="L3" s="81">
        <v>11</v>
      </c>
      <c r="M3" s="81">
        <v>12</v>
      </c>
    </row>
    <row r="4" spans="1:39" hidden="1" outlineLevel="1" x14ac:dyDescent="0.25">
      <c r="B4" s="82"/>
      <c r="C4" s="82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</row>
    <row r="5" spans="1:39" ht="15.75" collapsed="1" x14ac:dyDescent="0.25">
      <c r="A5" s="135" t="s">
        <v>126</v>
      </c>
      <c r="B5" s="135"/>
      <c r="C5" s="135"/>
      <c r="D5" s="135"/>
    </row>
    <row r="6" spans="1:39" x14ac:dyDescent="0.25">
      <c r="B6" s="136" t="s">
        <v>44</v>
      </c>
      <c r="C6" s="136"/>
      <c r="D6" s="133" t="s">
        <v>127</v>
      </c>
      <c r="E6" s="133"/>
      <c r="F6" s="128" t="s">
        <v>128</v>
      </c>
      <c r="G6" s="129"/>
      <c r="H6" s="129"/>
      <c r="I6" s="130"/>
    </row>
    <row r="7" spans="1:39" x14ac:dyDescent="0.25">
      <c r="A7" s="15">
        <v>1</v>
      </c>
      <c r="B7" s="137" t="s">
        <v>129</v>
      </c>
      <c r="C7" s="137"/>
      <c r="D7" s="134" t="s">
        <v>40</v>
      </c>
      <c r="E7" s="134"/>
      <c r="F7" s="131">
        <v>1</v>
      </c>
      <c r="G7" s="131"/>
      <c r="H7" s="131"/>
      <c r="I7" s="131"/>
    </row>
    <row r="8" spans="1:39" x14ac:dyDescent="0.25">
      <c r="A8" s="15">
        <v>2</v>
      </c>
      <c r="B8" s="138" t="s">
        <v>181</v>
      </c>
      <c r="C8" s="138"/>
      <c r="D8" s="134" t="s">
        <v>182</v>
      </c>
      <c r="E8" s="134"/>
      <c r="F8" s="131">
        <v>0.77</v>
      </c>
      <c r="G8" s="131"/>
      <c r="H8" s="131"/>
      <c r="I8" s="131"/>
    </row>
    <row r="9" spans="1:39" x14ac:dyDescent="0.25">
      <c r="A9" s="15">
        <v>3</v>
      </c>
      <c r="B9" s="138"/>
      <c r="C9" s="138"/>
      <c r="D9" s="134"/>
      <c r="E9" s="134"/>
      <c r="F9" s="131"/>
      <c r="G9" s="131"/>
      <c r="H9" s="131"/>
      <c r="I9" s="131"/>
    </row>
    <row r="10" spans="1:39" x14ac:dyDescent="0.25">
      <c r="A10" s="15">
        <v>4</v>
      </c>
      <c r="B10" s="138"/>
      <c r="C10" s="138"/>
      <c r="D10" s="134"/>
      <c r="E10" s="134"/>
      <c r="F10" s="131"/>
      <c r="G10" s="131"/>
      <c r="H10" s="131"/>
      <c r="I10" s="131"/>
    </row>
    <row r="11" spans="1:39" x14ac:dyDescent="0.25">
      <c r="A11" s="15">
        <v>5</v>
      </c>
      <c r="B11" s="138"/>
      <c r="C11" s="138"/>
      <c r="D11" s="134"/>
      <c r="E11" s="134"/>
      <c r="F11" s="131"/>
      <c r="G11" s="131"/>
      <c r="H11" s="131"/>
      <c r="I11" s="131"/>
    </row>
    <row r="13" spans="1:39" ht="15.75" x14ac:dyDescent="0.25">
      <c r="A13" s="135" t="s">
        <v>167</v>
      </c>
      <c r="B13" s="135"/>
      <c r="C13" s="135"/>
      <c r="D13" s="135"/>
    </row>
    <row r="14" spans="1:39" x14ac:dyDescent="0.25">
      <c r="C14" s="132" t="str">
        <f>B$2</f>
        <v>janvier</v>
      </c>
      <c r="D14" s="132"/>
      <c r="E14" s="132" t="str">
        <f>C$2</f>
        <v>février</v>
      </c>
      <c r="F14" s="132"/>
      <c r="G14" s="132" t="str">
        <f>D$2</f>
        <v>mars</v>
      </c>
      <c r="H14" s="132"/>
      <c r="I14" s="132" t="str">
        <f>E$2</f>
        <v>avril</v>
      </c>
      <c r="J14" s="132"/>
      <c r="K14" s="132" t="str">
        <f>F$2</f>
        <v>mai</v>
      </c>
      <c r="L14" s="132"/>
      <c r="M14" s="132" t="str">
        <f>G$2</f>
        <v>juin</v>
      </c>
      <c r="N14" s="132"/>
      <c r="O14" s="132" t="str">
        <f>H$2</f>
        <v>juillet</v>
      </c>
      <c r="P14" s="132"/>
      <c r="Q14" s="132" t="str">
        <f>I$2</f>
        <v>août</v>
      </c>
      <c r="R14" s="132"/>
      <c r="S14" s="132" t="str">
        <f>J$2</f>
        <v>septembre</v>
      </c>
      <c r="T14" s="132"/>
      <c r="U14" s="132" t="str">
        <f>K$2</f>
        <v>octobre</v>
      </c>
      <c r="V14" s="132"/>
      <c r="W14" s="132" t="str">
        <f>L$2</f>
        <v>novembre</v>
      </c>
      <c r="X14" s="132"/>
      <c r="Y14" s="132" t="str">
        <f>M$2</f>
        <v>décembre</v>
      </c>
      <c r="Z14" s="132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</row>
    <row r="15" spans="1:39" x14ac:dyDescent="0.25">
      <c r="B15" s="65" t="s">
        <v>44</v>
      </c>
      <c r="C15" s="116">
        <v>1</v>
      </c>
      <c r="D15" s="116">
        <v>2</v>
      </c>
      <c r="E15" s="116">
        <v>3</v>
      </c>
      <c r="F15" s="116">
        <v>4</v>
      </c>
      <c r="G15" s="116">
        <v>5</v>
      </c>
      <c r="H15" s="116">
        <v>6</v>
      </c>
      <c r="I15" s="116">
        <v>7</v>
      </c>
      <c r="J15" s="116">
        <v>8</v>
      </c>
      <c r="K15" s="116">
        <v>9</v>
      </c>
      <c r="L15" s="116">
        <v>10</v>
      </c>
      <c r="M15" s="116">
        <v>11</v>
      </c>
      <c r="N15" s="116">
        <v>12</v>
      </c>
      <c r="O15" s="116">
        <v>13</v>
      </c>
      <c r="P15" s="116">
        <v>14</v>
      </c>
      <c r="Q15" s="116">
        <v>15</v>
      </c>
      <c r="R15" s="116">
        <v>16</v>
      </c>
      <c r="S15" s="116">
        <v>17</v>
      </c>
      <c r="T15" s="116">
        <v>18</v>
      </c>
      <c r="U15" s="116">
        <v>19</v>
      </c>
      <c r="V15" s="116">
        <v>20</v>
      </c>
      <c r="W15" s="116">
        <v>21</v>
      </c>
      <c r="X15" s="116">
        <v>22</v>
      </c>
      <c r="Y15" s="116">
        <v>23</v>
      </c>
      <c r="Z15" s="116">
        <v>24</v>
      </c>
      <c r="AA15" s="120" t="str">
        <f>B2</f>
        <v>janvier</v>
      </c>
      <c r="AB15" s="120" t="str">
        <f t="shared" ref="AB15:AL15" si="1">C2</f>
        <v>février</v>
      </c>
      <c r="AC15" s="120" t="str">
        <f t="shared" si="1"/>
        <v>mars</v>
      </c>
      <c r="AD15" s="120" t="str">
        <f t="shared" si="1"/>
        <v>avril</v>
      </c>
      <c r="AE15" s="120" t="str">
        <f t="shared" si="1"/>
        <v>mai</v>
      </c>
      <c r="AF15" s="120" t="str">
        <f t="shared" si="1"/>
        <v>juin</v>
      </c>
      <c r="AG15" s="120" t="str">
        <f t="shared" si="1"/>
        <v>juillet</v>
      </c>
      <c r="AH15" s="120" t="str">
        <f t="shared" si="1"/>
        <v>août</v>
      </c>
      <c r="AI15" s="120" t="str">
        <f t="shared" si="1"/>
        <v>septembre</v>
      </c>
      <c r="AJ15" s="120" t="str">
        <f t="shared" si="1"/>
        <v>octobre</v>
      </c>
      <c r="AK15" s="120" t="str">
        <f t="shared" si="1"/>
        <v>novembre</v>
      </c>
      <c r="AL15" s="120" t="str">
        <f t="shared" si="1"/>
        <v>décembre</v>
      </c>
      <c r="AM15" s="116" t="s">
        <v>49</v>
      </c>
    </row>
    <row r="16" spans="1:39" x14ac:dyDescent="0.25">
      <c r="A16" s="15">
        <v>1</v>
      </c>
      <c r="AA16" s="119">
        <f>(C16+D16)/2</f>
        <v>0</v>
      </c>
      <c r="AB16" s="119">
        <f>(E16+F16)/2</f>
        <v>0</v>
      </c>
      <c r="AC16" s="119">
        <f>(G16+H16)/2</f>
        <v>0</v>
      </c>
      <c r="AD16" s="119">
        <f>(I16+J16)/2</f>
        <v>0</v>
      </c>
      <c r="AE16" s="119">
        <f>(K16+L16)/2</f>
        <v>0</v>
      </c>
      <c r="AF16" s="119">
        <f>(M16+N16)/2</f>
        <v>0</v>
      </c>
      <c r="AG16" s="119">
        <f>(O16+P16)/2</f>
        <v>0</v>
      </c>
      <c r="AH16" s="119">
        <f>(Q16+R16)/2</f>
        <v>0</v>
      </c>
      <c r="AI16" s="119">
        <f>(S16+T16)/2</f>
        <v>0</v>
      </c>
      <c r="AJ16" s="119">
        <f>(U16+V16)/2</f>
        <v>0</v>
      </c>
      <c r="AK16" s="119">
        <f>(W16+X16)/2</f>
        <v>0</v>
      </c>
      <c r="AL16" s="119">
        <f>(Y16+Z16)/2</f>
        <v>0</v>
      </c>
    </row>
    <row r="17" spans="1:38" x14ac:dyDescent="0.25">
      <c r="A17" s="15">
        <v>2</v>
      </c>
      <c r="AA17" s="119">
        <f t="shared" ref="AA17:AA45" si="2">(C17+D17)/2</f>
        <v>0</v>
      </c>
      <c r="AB17" s="119">
        <f t="shared" ref="AB17:AB45" si="3">(E17+F17)/2</f>
        <v>0</v>
      </c>
      <c r="AC17" s="119">
        <f t="shared" ref="AC17:AC45" si="4">(G17+H17)/2</f>
        <v>0</v>
      </c>
      <c r="AD17" s="119">
        <f t="shared" ref="AD17:AD45" si="5">(I17+J17)/2</f>
        <v>0</v>
      </c>
      <c r="AE17" s="119">
        <f t="shared" ref="AE17:AE45" si="6">(K17+L17)/2</f>
        <v>0</v>
      </c>
      <c r="AF17" s="119">
        <f t="shared" ref="AF17:AF45" si="7">(M17+N17)/2</f>
        <v>0</v>
      </c>
      <c r="AG17" s="119">
        <f t="shared" ref="AG17:AG45" si="8">(O17+P17)/2</f>
        <v>0</v>
      </c>
      <c r="AH17" s="119">
        <f t="shared" ref="AH17:AH45" si="9">(Q17+R17)/2</f>
        <v>0</v>
      </c>
      <c r="AI17" s="119">
        <f t="shared" ref="AI17:AI45" si="10">(S17+T17)/2</f>
        <v>0</v>
      </c>
      <c r="AJ17" s="119">
        <f t="shared" ref="AJ17:AJ45" si="11">(U17+V17)/2</f>
        <v>0</v>
      </c>
      <c r="AK17" s="119">
        <f t="shared" ref="AK17:AK45" si="12">(W17+X17)/2</f>
        <v>0</v>
      </c>
      <c r="AL17" s="119">
        <f t="shared" ref="AL17:AL45" si="13">(Y17+Z17)/2</f>
        <v>0</v>
      </c>
    </row>
    <row r="18" spans="1:38" x14ac:dyDescent="0.25">
      <c r="A18" s="15">
        <v>3</v>
      </c>
      <c r="B18" s="16"/>
      <c r="F18" s="16"/>
      <c r="AA18" s="119">
        <f t="shared" si="2"/>
        <v>0</v>
      </c>
      <c r="AB18" s="119">
        <f t="shared" si="3"/>
        <v>0</v>
      </c>
      <c r="AC18" s="119">
        <f t="shared" si="4"/>
        <v>0</v>
      </c>
      <c r="AD18" s="119">
        <f t="shared" si="5"/>
        <v>0</v>
      </c>
      <c r="AE18" s="119">
        <f t="shared" si="6"/>
        <v>0</v>
      </c>
      <c r="AF18" s="119">
        <f t="shared" si="7"/>
        <v>0</v>
      </c>
      <c r="AG18" s="119">
        <f t="shared" si="8"/>
        <v>0</v>
      </c>
      <c r="AH18" s="119">
        <f t="shared" si="9"/>
        <v>0</v>
      </c>
      <c r="AI18" s="119">
        <f t="shared" si="10"/>
        <v>0</v>
      </c>
      <c r="AJ18" s="119">
        <f t="shared" si="11"/>
        <v>0</v>
      </c>
      <c r="AK18" s="119">
        <f t="shared" si="12"/>
        <v>0</v>
      </c>
      <c r="AL18" s="119">
        <f t="shared" si="13"/>
        <v>0</v>
      </c>
    </row>
    <row r="19" spans="1:38" x14ac:dyDescent="0.25">
      <c r="A19" s="15">
        <v>4</v>
      </c>
      <c r="AA19" s="119">
        <f t="shared" si="2"/>
        <v>0</v>
      </c>
      <c r="AB19" s="119">
        <f t="shared" si="3"/>
        <v>0</v>
      </c>
      <c r="AC19" s="119">
        <f t="shared" si="4"/>
        <v>0</v>
      </c>
      <c r="AD19" s="119">
        <f t="shared" si="5"/>
        <v>0</v>
      </c>
      <c r="AE19" s="119">
        <f t="shared" si="6"/>
        <v>0</v>
      </c>
      <c r="AF19" s="119">
        <f t="shared" si="7"/>
        <v>0</v>
      </c>
      <c r="AG19" s="119">
        <f t="shared" si="8"/>
        <v>0</v>
      </c>
      <c r="AH19" s="119">
        <f t="shared" si="9"/>
        <v>0</v>
      </c>
      <c r="AI19" s="119">
        <f t="shared" si="10"/>
        <v>0</v>
      </c>
      <c r="AJ19" s="119">
        <f t="shared" si="11"/>
        <v>0</v>
      </c>
      <c r="AK19" s="119">
        <f t="shared" si="12"/>
        <v>0</v>
      </c>
      <c r="AL19" s="119">
        <f t="shared" si="13"/>
        <v>0</v>
      </c>
    </row>
    <row r="20" spans="1:38" x14ac:dyDescent="0.25">
      <c r="A20" s="15">
        <v>5</v>
      </c>
      <c r="AA20" s="119">
        <f t="shared" si="2"/>
        <v>0</v>
      </c>
      <c r="AB20" s="119">
        <f t="shared" si="3"/>
        <v>0</v>
      </c>
      <c r="AC20" s="119">
        <f t="shared" si="4"/>
        <v>0</v>
      </c>
      <c r="AD20" s="119">
        <f t="shared" si="5"/>
        <v>0</v>
      </c>
      <c r="AE20" s="119">
        <f t="shared" si="6"/>
        <v>0</v>
      </c>
      <c r="AF20" s="119">
        <f t="shared" si="7"/>
        <v>0</v>
      </c>
      <c r="AG20" s="119">
        <f t="shared" si="8"/>
        <v>0</v>
      </c>
      <c r="AH20" s="119">
        <f t="shared" si="9"/>
        <v>0</v>
      </c>
      <c r="AI20" s="119">
        <f t="shared" si="10"/>
        <v>0</v>
      </c>
      <c r="AJ20" s="119">
        <f t="shared" si="11"/>
        <v>0</v>
      </c>
      <c r="AK20" s="119">
        <f t="shared" si="12"/>
        <v>0</v>
      </c>
      <c r="AL20" s="119">
        <f t="shared" si="13"/>
        <v>0</v>
      </c>
    </row>
    <row r="21" spans="1:38" x14ac:dyDescent="0.25">
      <c r="A21" s="15">
        <v>6</v>
      </c>
      <c r="AA21" s="119">
        <f t="shared" si="2"/>
        <v>0</v>
      </c>
      <c r="AB21" s="119">
        <f t="shared" si="3"/>
        <v>0</v>
      </c>
      <c r="AC21" s="119">
        <f t="shared" si="4"/>
        <v>0</v>
      </c>
      <c r="AD21" s="119">
        <f t="shared" si="5"/>
        <v>0</v>
      </c>
      <c r="AE21" s="119">
        <f t="shared" si="6"/>
        <v>0</v>
      </c>
      <c r="AF21" s="119">
        <f t="shared" si="7"/>
        <v>0</v>
      </c>
      <c r="AG21" s="119">
        <f t="shared" si="8"/>
        <v>0</v>
      </c>
      <c r="AH21" s="119">
        <f t="shared" si="9"/>
        <v>0</v>
      </c>
      <c r="AI21" s="119">
        <f t="shared" si="10"/>
        <v>0</v>
      </c>
      <c r="AJ21" s="119">
        <f t="shared" si="11"/>
        <v>0</v>
      </c>
      <c r="AK21" s="119">
        <f t="shared" si="12"/>
        <v>0</v>
      </c>
      <c r="AL21" s="119">
        <f t="shared" si="13"/>
        <v>0</v>
      </c>
    </row>
    <row r="22" spans="1:38" x14ac:dyDescent="0.25">
      <c r="A22" s="15">
        <v>7</v>
      </c>
      <c r="AA22" s="119">
        <f t="shared" si="2"/>
        <v>0</v>
      </c>
      <c r="AB22" s="119">
        <f t="shared" si="3"/>
        <v>0</v>
      </c>
      <c r="AC22" s="119">
        <f t="shared" si="4"/>
        <v>0</v>
      </c>
      <c r="AD22" s="119">
        <f t="shared" si="5"/>
        <v>0</v>
      </c>
      <c r="AE22" s="119">
        <f t="shared" si="6"/>
        <v>0</v>
      </c>
      <c r="AF22" s="119">
        <f t="shared" si="7"/>
        <v>0</v>
      </c>
      <c r="AG22" s="119">
        <f t="shared" si="8"/>
        <v>0</v>
      </c>
      <c r="AH22" s="119">
        <f t="shared" si="9"/>
        <v>0</v>
      </c>
      <c r="AI22" s="119">
        <f t="shared" si="10"/>
        <v>0</v>
      </c>
      <c r="AJ22" s="119">
        <f t="shared" si="11"/>
        <v>0</v>
      </c>
      <c r="AK22" s="119">
        <f t="shared" si="12"/>
        <v>0</v>
      </c>
      <c r="AL22" s="119">
        <f t="shared" si="13"/>
        <v>0</v>
      </c>
    </row>
    <row r="23" spans="1:38" x14ac:dyDescent="0.25">
      <c r="A23" s="15">
        <v>8</v>
      </c>
      <c r="AA23" s="119">
        <f t="shared" si="2"/>
        <v>0</v>
      </c>
      <c r="AB23" s="119">
        <f t="shared" si="3"/>
        <v>0</v>
      </c>
      <c r="AC23" s="119">
        <f t="shared" si="4"/>
        <v>0</v>
      </c>
      <c r="AD23" s="119">
        <f t="shared" si="5"/>
        <v>0</v>
      </c>
      <c r="AE23" s="119">
        <f t="shared" si="6"/>
        <v>0</v>
      </c>
      <c r="AF23" s="119">
        <f t="shared" si="7"/>
        <v>0</v>
      </c>
      <c r="AG23" s="119">
        <f t="shared" si="8"/>
        <v>0</v>
      </c>
      <c r="AH23" s="119">
        <f t="shared" si="9"/>
        <v>0</v>
      </c>
      <c r="AI23" s="119">
        <f t="shared" si="10"/>
        <v>0</v>
      </c>
      <c r="AJ23" s="119">
        <f t="shared" si="11"/>
        <v>0</v>
      </c>
      <c r="AK23" s="119">
        <f t="shared" si="12"/>
        <v>0</v>
      </c>
      <c r="AL23" s="119">
        <f t="shared" si="13"/>
        <v>0</v>
      </c>
    </row>
    <row r="24" spans="1:38" x14ac:dyDescent="0.25">
      <c r="A24" s="15">
        <v>9</v>
      </c>
      <c r="AA24" s="119">
        <f t="shared" si="2"/>
        <v>0</v>
      </c>
      <c r="AB24" s="119">
        <f t="shared" si="3"/>
        <v>0</v>
      </c>
      <c r="AC24" s="119">
        <f t="shared" si="4"/>
        <v>0</v>
      </c>
      <c r="AD24" s="119">
        <f t="shared" si="5"/>
        <v>0</v>
      </c>
      <c r="AE24" s="119">
        <f t="shared" si="6"/>
        <v>0</v>
      </c>
      <c r="AF24" s="119">
        <f t="shared" si="7"/>
        <v>0</v>
      </c>
      <c r="AG24" s="119">
        <f t="shared" si="8"/>
        <v>0</v>
      </c>
      <c r="AH24" s="119">
        <f t="shared" si="9"/>
        <v>0</v>
      </c>
      <c r="AI24" s="119">
        <f t="shared" si="10"/>
        <v>0</v>
      </c>
      <c r="AJ24" s="119">
        <f t="shared" si="11"/>
        <v>0</v>
      </c>
      <c r="AK24" s="119">
        <f t="shared" si="12"/>
        <v>0</v>
      </c>
      <c r="AL24" s="119">
        <f t="shared" si="13"/>
        <v>0</v>
      </c>
    </row>
    <row r="25" spans="1:38" x14ac:dyDescent="0.25">
      <c r="A25" s="15">
        <v>10</v>
      </c>
      <c r="AA25" s="119">
        <f t="shared" si="2"/>
        <v>0</v>
      </c>
      <c r="AB25" s="119">
        <f t="shared" si="3"/>
        <v>0</v>
      </c>
      <c r="AC25" s="119">
        <f t="shared" si="4"/>
        <v>0</v>
      </c>
      <c r="AD25" s="119">
        <f t="shared" si="5"/>
        <v>0</v>
      </c>
      <c r="AE25" s="119">
        <f t="shared" si="6"/>
        <v>0</v>
      </c>
      <c r="AF25" s="119">
        <f t="shared" si="7"/>
        <v>0</v>
      </c>
      <c r="AG25" s="119">
        <f t="shared" si="8"/>
        <v>0</v>
      </c>
      <c r="AH25" s="119">
        <f t="shared" si="9"/>
        <v>0</v>
      </c>
      <c r="AI25" s="119">
        <f t="shared" si="10"/>
        <v>0</v>
      </c>
      <c r="AJ25" s="119">
        <f t="shared" si="11"/>
        <v>0</v>
      </c>
      <c r="AK25" s="119">
        <f t="shared" si="12"/>
        <v>0</v>
      </c>
      <c r="AL25" s="119">
        <f t="shared" si="13"/>
        <v>0</v>
      </c>
    </row>
    <row r="26" spans="1:38" x14ac:dyDescent="0.25">
      <c r="A26" s="15">
        <v>11</v>
      </c>
      <c r="AA26" s="119">
        <f t="shared" si="2"/>
        <v>0</v>
      </c>
      <c r="AB26" s="119">
        <f t="shared" si="3"/>
        <v>0</v>
      </c>
      <c r="AC26" s="119">
        <f t="shared" si="4"/>
        <v>0</v>
      </c>
      <c r="AD26" s="119">
        <f t="shared" si="5"/>
        <v>0</v>
      </c>
      <c r="AE26" s="119">
        <f t="shared" si="6"/>
        <v>0</v>
      </c>
      <c r="AF26" s="119">
        <f t="shared" si="7"/>
        <v>0</v>
      </c>
      <c r="AG26" s="119">
        <f t="shared" si="8"/>
        <v>0</v>
      </c>
      <c r="AH26" s="119">
        <f t="shared" si="9"/>
        <v>0</v>
      </c>
      <c r="AI26" s="119">
        <f t="shared" si="10"/>
        <v>0</v>
      </c>
      <c r="AJ26" s="119">
        <f t="shared" si="11"/>
        <v>0</v>
      </c>
      <c r="AK26" s="119">
        <f t="shared" si="12"/>
        <v>0</v>
      </c>
      <c r="AL26" s="119">
        <f t="shared" si="13"/>
        <v>0</v>
      </c>
    </row>
    <row r="27" spans="1:38" x14ac:dyDescent="0.25">
      <c r="A27" s="15">
        <v>12</v>
      </c>
      <c r="AA27" s="119">
        <f t="shared" si="2"/>
        <v>0</v>
      </c>
      <c r="AB27" s="119">
        <f t="shared" si="3"/>
        <v>0</v>
      </c>
      <c r="AC27" s="119">
        <f t="shared" si="4"/>
        <v>0</v>
      </c>
      <c r="AD27" s="119">
        <f t="shared" si="5"/>
        <v>0</v>
      </c>
      <c r="AE27" s="119">
        <f t="shared" si="6"/>
        <v>0</v>
      </c>
      <c r="AF27" s="119">
        <f t="shared" si="7"/>
        <v>0</v>
      </c>
      <c r="AG27" s="119">
        <f t="shared" si="8"/>
        <v>0</v>
      </c>
      <c r="AH27" s="119">
        <f t="shared" si="9"/>
        <v>0</v>
      </c>
      <c r="AI27" s="119">
        <f t="shared" si="10"/>
        <v>0</v>
      </c>
      <c r="AJ27" s="119">
        <f t="shared" si="11"/>
        <v>0</v>
      </c>
      <c r="AK27" s="119">
        <f t="shared" si="12"/>
        <v>0</v>
      </c>
      <c r="AL27" s="119">
        <f t="shared" si="13"/>
        <v>0</v>
      </c>
    </row>
    <row r="28" spans="1:38" x14ac:dyDescent="0.25">
      <c r="A28" s="15">
        <v>13</v>
      </c>
      <c r="AA28" s="119">
        <f t="shared" si="2"/>
        <v>0</v>
      </c>
      <c r="AB28" s="119">
        <f t="shared" si="3"/>
        <v>0</v>
      </c>
      <c r="AC28" s="119">
        <f t="shared" si="4"/>
        <v>0</v>
      </c>
      <c r="AD28" s="119">
        <f t="shared" si="5"/>
        <v>0</v>
      </c>
      <c r="AE28" s="119">
        <f t="shared" si="6"/>
        <v>0</v>
      </c>
      <c r="AF28" s="119">
        <f t="shared" si="7"/>
        <v>0</v>
      </c>
      <c r="AG28" s="119">
        <f t="shared" si="8"/>
        <v>0</v>
      </c>
      <c r="AH28" s="119">
        <f t="shared" si="9"/>
        <v>0</v>
      </c>
      <c r="AI28" s="119">
        <f t="shared" si="10"/>
        <v>0</v>
      </c>
      <c r="AJ28" s="119">
        <f t="shared" si="11"/>
        <v>0</v>
      </c>
      <c r="AK28" s="119">
        <f t="shared" si="12"/>
        <v>0</v>
      </c>
      <c r="AL28" s="119">
        <f t="shared" si="13"/>
        <v>0</v>
      </c>
    </row>
    <row r="29" spans="1:38" x14ac:dyDescent="0.25">
      <c r="A29" s="15">
        <v>14</v>
      </c>
      <c r="AA29" s="119">
        <f t="shared" si="2"/>
        <v>0</v>
      </c>
      <c r="AB29" s="119">
        <f t="shared" si="3"/>
        <v>0</v>
      </c>
      <c r="AC29" s="119">
        <f t="shared" si="4"/>
        <v>0</v>
      </c>
      <c r="AD29" s="119">
        <f t="shared" si="5"/>
        <v>0</v>
      </c>
      <c r="AE29" s="119">
        <f t="shared" si="6"/>
        <v>0</v>
      </c>
      <c r="AF29" s="119">
        <f t="shared" si="7"/>
        <v>0</v>
      </c>
      <c r="AG29" s="119">
        <f t="shared" si="8"/>
        <v>0</v>
      </c>
      <c r="AH29" s="119">
        <f t="shared" si="9"/>
        <v>0</v>
      </c>
      <c r="AI29" s="119">
        <f t="shared" si="10"/>
        <v>0</v>
      </c>
      <c r="AJ29" s="119">
        <f t="shared" si="11"/>
        <v>0</v>
      </c>
      <c r="AK29" s="119">
        <f t="shared" si="12"/>
        <v>0</v>
      </c>
      <c r="AL29" s="119">
        <f t="shared" si="13"/>
        <v>0</v>
      </c>
    </row>
    <row r="30" spans="1:38" x14ac:dyDescent="0.25">
      <c r="A30" s="15">
        <v>15</v>
      </c>
      <c r="AA30" s="119">
        <f t="shared" si="2"/>
        <v>0</v>
      </c>
      <c r="AB30" s="119">
        <f t="shared" si="3"/>
        <v>0</v>
      </c>
      <c r="AC30" s="119">
        <f t="shared" si="4"/>
        <v>0</v>
      </c>
      <c r="AD30" s="119">
        <f t="shared" si="5"/>
        <v>0</v>
      </c>
      <c r="AE30" s="119">
        <f t="shared" si="6"/>
        <v>0</v>
      </c>
      <c r="AF30" s="119">
        <f t="shared" si="7"/>
        <v>0</v>
      </c>
      <c r="AG30" s="119">
        <f t="shared" si="8"/>
        <v>0</v>
      </c>
      <c r="AH30" s="119">
        <f t="shared" si="9"/>
        <v>0</v>
      </c>
      <c r="AI30" s="119">
        <f t="shared" si="10"/>
        <v>0</v>
      </c>
      <c r="AJ30" s="119">
        <f t="shared" si="11"/>
        <v>0</v>
      </c>
      <c r="AK30" s="119">
        <f t="shared" si="12"/>
        <v>0</v>
      </c>
      <c r="AL30" s="119">
        <f t="shared" si="13"/>
        <v>0</v>
      </c>
    </row>
    <row r="31" spans="1:38" x14ac:dyDescent="0.25">
      <c r="A31" s="15">
        <v>16</v>
      </c>
      <c r="AA31" s="119">
        <f t="shared" si="2"/>
        <v>0</v>
      </c>
      <c r="AB31" s="119">
        <f t="shared" si="3"/>
        <v>0</v>
      </c>
      <c r="AC31" s="119">
        <f t="shared" si="4"/>
        <v>0</v>
      </c>
      <c r="AD31" s="119">
        <f t="shared" si="5"/>
        <v>0</v>
      </c>
      <c r="AE31" s="119">
        <f t="shared" si="6"/>
        <v>0</v>
      </c>
      <c r="AF31" s="119">
        <f t="shared" si="7"/>
        <v>0</v>
      </c>
      <c r="AG31" s="119">
        <f t="shared" si="8"/>
        <v>0</v>
      </c>
      <c r="AH31" s="119">
        <f t="shared" si="9"/>
        <v>0</v>
      </c>
      <c r="AI31" s="119">
        <f t="shared" si="10"/>
        <v>0</v>
      </c>
      <c r="AJ31" s="119">
        <f t="shared" si="11"/>
        <v>0</v>
      </c>
      <c r="AK31" s="119">
        <f t="shared" si="12"/>
        <v>0</v>
      </c>
      <c r="AL31" s="119">
        <f t="shared" si="13"/>
        <v>0</v>
      </c>
    </row>
    <row r="32" spans="1:38" x14ac:dyDescent="0.25">
      <c r="A32" s="15">
        <v>17</v>
      </c>
      <c r="AA32" s="119">
        <f t="shared" si="2"/>
        <v>0</v>
      </c>
      <c r="AB32" s="119">
        <f t="shared" si="3"/>
        <v>0</v>
      </c>
      <c r="AC32" s="119">
        <f t="shared" si="4"/>
        <v>0</v>
      </c>
      <c r="AD32" s="119">
        <f t="shared" si="5"/>
        <v>0</v>
      </c>
      <c r="AE32" s="119">
        <f t="shared" si="6"/>
        <v>0</v>
      </c>
      <c r="AF32" s="119">
        <f t="shared" si="7"/>
        <v>0</v>
      </c>
      <c r="AG32" s="119">
        <f t="shared" si="8"/>
        <v>0</v>
      </c>
      <c r="AH32" s="119">
        <f t="shared" si="9"/>
        <v>0</v>
      </c>
      <c r="AI32" s="119">
        <f t="shared" si="10"/>
        <v>0</v>
      </c>
      <c r="AJ32" s="119">
        <f t="shared" si="11"/>
        <v>0</v>
      </c>
      <c r="AK32" s="119">
        <f t="shared" si="12"/>
        <v>0</v>
      </c>
      <c r="AL32" s="119">
        <f t="shared" si="13"/>
        <v>0</v>
      </c>
    </row>
    <row r="33" spans="1:38" x14ac:dyDescent="0.25">
      <c r="A33" s="15">
        <v>18</v>
      </c>
      <c r="AA33" s="119">
        <f t="shared" si="2"/>
        <v>0</v>
      </c>
      <c r="AB33" s="119">
        <f t="shared" si="3"/>
        <v>0</v>
      </c>
      <c r="AC33" s="119">
        <f t="shared" si="4"/>
        <v>0</v>
      </c>
      <c r="AD33" s="119">
        <f t="shared" si="5"/>
        <v>0</v>
      </c>
      <c r="AE33" s="119">
        <f t="shared" si="6"/>
        <v>0</v>
      </c>
      <c r="AF33" s="119">
        <f t="shared" si="7"/>
        <v>0</v>
      </c>
      <c r="AG33" s="119">
        <f t="shared" si="8"/>
        <v>0</v>
      </c>
      <c r="AH33" s="119">
        <f t="shared" si="9"/>
        <v>0</v>
      </c>
      <c r="AI33" s="119">
        <f t="shared" si="10"/>
        <v>0</v>
      </c>
      <c r="AJ33" s="119">
        <f t="shared" si="11"/>
        <v>0</v>
      </c>
      <c r="AK33" s="119">
        <f t="shared" si="12"/>
        <v>0</v>
      </c>
      <c r="AL33" s="119">
        <f t="shared" si="13"/>
        <v>0</v>
      </c>
    </row>
    <row r="34" spans="1:38" x14ac:dyDescent="0.25">
      <c r="A34" s="15">
        <v>19</v>
      </c>
      <c r="AA34" s="119">
        <f t="shared" si="2"/>
        <v>0</v>
      </c>
      <c r="AB34" s="119">
        <f t="shared" si="3"/>
        <v>0</v>
      </c>
      <c r="AC34" s="119">
        <f t="shared" si="4"/>
        <v>0</v>
      </c>
      <c r="AD34" s="119">
        <f t="shared" si="5"/>
        <v>0</v>
      </c>
      <c r="AE34" s="119">
        <f t="shared" si="6"/>
        <v>0</v>
      </c>
      <c r="AF34" s="119">
        <f t="shared" si="7"/>
        <v>0</v>
      </c>
      <c r="AG34" s="119">
        <f t="shared" si="8"/>
        <v>0</v>
      </c>
      <c r="AH34" s="119">
        <f t="shared" si="9"/>
        <v>0</v>
      </c>
      <c r="AI34" s="119">
        <f t="shared" si="10"/>
        <v>0</v>
      </c>
      <c r="AJ34" s="119">
        <f t="shared" si="11"/>
        <v>0</v>
      </c>
      <c r="AK34" s="119">
        <f t="shared" si="12"/>
        <v>0</v>
      </c>
      <c r="AL34" s="119">
        <f t="shared" si="13"/>
        <v>0</v>
      </c>
    </row>
    <row r="35" spans="1:38" x14ac:dyDescent="0.25">
      <c r="A35" s="15">
        <v>20</v>
      </c>
      <c r="AA35" s="119">
        <f t="shared" si="2"/>
        <v>0</v>
      </c>
      <c r="AB35" s="119">
        <f t="shared" si="3"/>
        <v>0</v>
      </c>
      <c r="AC35" s="119">
        <f t="shared" si="4"/>
        <v>0</v>
      </c>
      <c r="AD35" s="119">
        <f t="shared" si="5"/>
        <v>0</v>
      </c>
      <c r="AE35" s="119">
        <f t="shared" si="6"/>
        <v>0</v>
      </c>
      <c r="AF35" s="119">
        <f t="shared" si="7"/>
        <v>0</v>
      </c>
      <c r="AG35" s="119">
        <f t="shared" si="8"/>
        <v>0</v>
      </c>
      <c r="AH35" s="119">
        <f t="shared" si="9"/>
        <v>0</v>
      </c>
      <c r="AI35" s="119">
        <f t="shared" si="10"/>
        <v>0</v>
      </c>
      <c r="AJ35" s="119">
        <f t="shared" si="11"/>
        <v>0</v>
      </c>
      <c r="AK35" s="119">
        <f t="shared" si="12"/>
        <v>0</v>
      </c>
      <c r="AL35" s="119">
        <f t="shared" si="13"/>
        <v>0</v>
      </c>
    </row>
    <row r="36" spans="1:38" x14ac:dyDescent="0.25">
      <c r="A36" s="15">
        <v>21</v>
      </c>
      <c r="AA36" s="119">
        <f t="shared" si="2"/>
        <v>0</v>
      </c>
      <c r="AB36" s="119">
        <f t="shared" si="3"/>
        <v>0</v>
      </c>
      <c r="AC36" s="119">
        <f t="shared" si="4"/>
        <v>0</v>
      </c>
      <c r="AD36" s="119">
        <f t="shared" si="5"/>
        <v>0</v>
      </c>
      <c r="AE36" s="119">
        <f t="shared" si="6"/>
        <v>0</v>
      </c>
      <c r="AF36" s="119">
        <f t="shared" si="7"/>
        <v>0</v>
      </c>
      <c r="AG36" s="119">
        <f t="shared" si="8"/>
        <v>0</v>
      </c>
      <c r="AH36" s="119">
        <f t="shared" si="9"/>
        <v>0</v>
      </c>
      <c r="AI36" s="119">
        <f t="shared" si="10"/>
        <v>0</v>
      </c>
      <c r="AJ36" s="119">
        <f t="shared" si="11"/>
        <v>0</v>
      </c>
      <c r="AK36" s="119">
        <f t="shared" si="12"/>
        <v>0</v>
      </c>
      <c r="AL36" s="119">
        <f t="shared" si="13"/>
        <v>0</v>
      </c>
    </row>
    <row r="37" spans="1:38" x14ac:dyDescent="0.25">
      <c r="A37" s="15">
        <v>22</v>
      </c>
      <c r="AA37" s="119">
        <f t="shared" si="2"/>
        <v>0</v>
      </c>
      <c r="AB37" s="119">
        <f t="shared" si="3"/>
        <v>0</v>
      </c>
      <c r="AC37" s="119">
        <f t="shared" si="4"/>
        <v>0</v>
      </c>
      <c r="AD37" s="119">
        <f t="shared" si="5"/>
        <v>0</v>
      </c>
      <c r="AE37" s="119">
        <f t="shared" si="6"/>
        <v>0</v>
      </c>
      <c r="AF37" s="119">
        <f t="shared" si="7"/>
        <v>0</v>
      </c>
      <c r="AG37" s="119">
        <f t="shared" si="8"/>
        <v>0</v>
      </c>
      <c r="AH37" s="119">
        <f t="shared" si="9"/>
        <v>0</v>
      </c>
      <c r="AI37" s="119">
        <f t="shared" si="10"/>
        <v>0</v>
      </c>
      <c r="AJ37" s="119">
        <f t="shared" si="11"/>
        <v>0</v>
      </c>
      <c r="AK37" s="119">
        <f t="shared" si="12"/>
        <v>0</v>
      </c>
      <c r="AL37" s="119">
        <f t="shared" si="13"/>
        <v>0</v>
      </c>
    </row>
    <row r="38" spans="1:38" x14ac:dyDescent="0.25">
      <c r="A38" s="15">
        <v>23</v>
      </c>
      <c r="AA38" s="119">
        <f t="shared" si="2"/>
        <v>0</v>
      </c>
      <c r="AB38" s="119">
        <f t="shared" si="3"/>
        <v>0</v>
      </c>
      <c r="AC38" s="119">
        <f t="shared" si="4"/>
        <v>0</v>
      </c>
      <c r="AD38" s="119">
        <f t="shared" si="5"/>
        <v>0</v>
      </c>
      <c r="AE38" s="119">
        <f t="shared" si="6"/>
        <v>0</v>
      </c>
      <c r="AF38" s="119">
        <f t="shared" si="7"/>
        <v>0</v>
      </c>
      <c r="AG38" s="119">
        <f t="shared" si="8"/>
        <v>0</v>
      </c>
      <c r="AH38" s="119">
        <f t="shared" si="9"/>
        <v>0</v>
      </c>
      <c r="AI38" s="119">
        <f t="shared" si="10"/>
        <v>0</v>
      </c>
      <c r="AJ38" s="119">
        <f t="shared" si="11"/>
        <v>0</v>
      </c>
      <c r="AK38" s="119">
        <f t="shared" si="12"/>
        <v>0</v>
      </c>
      <c r="AL38" s="119">
        <f t="shared" si="13"/>
        <v>0</v>
      </c>
    </row>
    <row r="39" spans="1:38" x14ac:dyDescent="0.25">
      <c r="A39" s="15">
        <v>24</v>
      </c>
      <c r="AA39" s="119">
        <f t="shared" si="2"/>
        <v>0</v>
      </c>
      <c r="AB39" s="119">
        <f t="shared" si="3"/>
        <v>0</v>
      </c>
      <c r="AC39" s="119">
        <f t="shared" si="4"/>
        <v>0</v>
      </c>
      <c r="AD39" s="119">
        <f t="shared" si="5"/>
        <v>0</v>
      </c>
      <c r="AE39" s="119">
        <f t="shared" si="6"/>
        <v>0</v>
      </c>
      <c r="AF39" s="119">
        <f t="shared" si="7"/>
        <v>0</v>
      </c>
      <c r="AG39" s="119">
        <f t="shared" si="8"/>
        <v>0</v>
      </c>
      <c r="AH39" s="119">
        <f t="shared" si="9"/>
        <v>0</v>
      </c>
      <c r="AI39" s="119">
        <f t="shared" si="10"/>
        <v>0</v>
      </c>
      <c r="AJ39" s="119">
        <f t="shared" si="11"/>
        <v>0</v>
      </c>
      <c r="AK39" s="119">
        <f t="shared" si="12"/>
        <v>0</v>
      </c>
      <c r="AL39" s="119">
        <f t="shared" si="13"/>
        <v>0</v>
      </c>
    </row>
    <row r="40" spans="1:38" x14ac:dyDescent="0.25">
      <c r="A40" s="15">
        <v>25</v>
      </c>
      <c r="AA40" s="119">
        <f t="shared" si="2"/>
        <v>0</v>
      </c>
      <c r="AB40" s="119">
        <f t="shared" si="3"/>
        <v>0</v>
      </c>
      <c r="AC40" s="119">
        <f t="shared" si="4"/>
        <v>0</v>
      </c>
      <c r="AD40" s="119">
        <f t="shared" si="5"/>
        <v>0</v>
      </c>
      <c r="AE40" s="119">
        <f t="shared" si="6"/>
        <v>0</v>
      </c>
      <c r="AF40" s="119">
        <f t="shared" si="7"/>
        <v>0</v>
      </c>
      <c r="AG40" s="119">
        <f t="shared" si="8"/>
        <v>0</v>
      </c>
      <c r="AH40" s="119">
        <f t="shared" si="9"/>
        <v>0</v>
      </c>
      <c r="AI40" s="119">
        <f t="shared" si="10"/>
        <v>0</v>
      </c>
      <c r="AJ40" s="119">
        <f t="shared" si="11"/>
        <v>0</v>
      </c>
      <c r="AK40" s="119">
        <f t="shared" si="12"/>
        <v>0</v>
      </c>
      <c r="AL40" s="119">
        <f t="shared" si="13"/>
        <v>0</v>
      </c>
    </row>
    <row r="41" spans="1:38" x14ac:dyDescent="0.25">
      <c r="A41" s="15">
        <v>26</v>
      </c>
      <c r="AA41" s="119">
        <f t="shared" si="2"/>
        <v>0</v>
      </c>
      <c r="AB41" s="119">
        <f t="shared" si="3"/>
        <v>0</v>
      </c>
      <c r="AC41" s="119">
        <f t="shared" si="4"/>
        <v>0</v>
      </c>
      <c r="AD41" s="119">
        <f t="shared" si="5"/>
        <v>0</v>
      </c>
      <c r="AE41" s="119">
        <f t="shared" si="6"/>
        <v>0</v>
      </c>
      <c r="AF41" s="119">
        <f t="shared" si="7"/>
        <v>0</v>
      </c>
      <c r="AG41" s="119">
        <f t="shared" si="8"/>
        <v>0</v>
      </c>
      <c r="AH41" s="119">
        <f t="shared" si="9"/>
        <v>0</v>
      </c>
      <c r="AI41" s="119">
        <f t="shared" si="10"/>
        <v>0</v>
      </c>
      <c r="AJ41" s="119">
        <f t="shared" si="11"/>
        <v>0</v>
      </c>
      <c r="AK41" s="119">
        <f t="shared" si="12"/>
        <v>0</v>
      </c>
      <c r="AL41" s="119">
        <f t="shared" si="13"/>
        <v>0</v>
      </c>
    </row>
    <row r="42" spans="1:38" x14ac:dyDescent="0.25">
      <c r="A42" s="15">
        <v>27</v>
      </c>
      <c r="AA42" s="119">
        <f t="shared" si="2"/>
        <v>0</v>
      </c>
      <c r="AB42" s="119">
        <f t="shared" si="3"/>
        <v>0</v>
      </c>
      <c r="AC42" s="119">
        <f t="shared" si="4"/>
        <v>0</v>
      </c>
      <c r="AD42" s="119">
        <f t="shared" si="5"/>
        <v>0</v>
      </c>
      <c r="AE42" s="119">
        <f t="shared" si="6"/>
        <v>0</v>
      </c>
      <c r="AF42" s="119">
        <f t="shared" si="7"/>
        <v>0</v>
      </c>
      <c r="AG42" s="119">
        <f t="shared" si="8"/>
        <v>0</v>
      </c>
      <c r="AH42" s="119">
        <f t="shared" si="9"/>
        <v>0</v>
      </c>
      <c r="AI42" s="119">
        <f t="shared" si="10"/>
        <v>0</v>
      </c>
      <c r="AJ42" s="119">
        <f t="shared" si="11"/>
        <v>0</v>
      </c>
      <c r="AK42" s="119">
        <f t="shared" si="12"/>
        <v>0</v>
      </c>
      <c r="AL42" s="119">
        <f t="shared" si="13"/>
        <v>0</v>
      </c>
    </row>
    <row r="43" spans="1:38" x14ac:dyDescent="0.25">
      <c r="A43" s="15">
        <v>28</v>
      </c>
      <c r="AA43" s="119">
        <f t="shared" si="2"/>
        <v>0</v>
      </c>
      <c r="AB43" s="119">
        <f t="shared" si="3"/>
        <v>0</v>
      </c>
      <c r="AC43" s="119">
        <f t="shared" si="4"/>
        <v>0</v>
      </c>
      <c r="AD43" s="119">
        <f t="shared" si="5"/>
        <v>0</v>
      </c>
      <c r="AE43" s="119">
        <f t="shared" si="6"/>
        <v>0</v>
      </c>
      <c r="AF43" s="119">
        <f t="shared" si="7"/>
        <v>0</v>
      </c>
      <c r="AG43" s="119">
        <f t="shared" si="8"/>
        <v>0</v>
      </c>
      <c r="AH43" s="119">
        <f t="shared" si="9"/>
        <v>0</v>
      </c>
      <c r="AI43" s="119">
        <f t="shared" si="10"/>
        <v>0</v>
      </c>
      <c r="AJ43" s="119">
        <f t="shared" si="11"/>
        <v>0</v>
      </c>
      <c r="AK43" s="119">
        <f t="shared" si="12"/>
        <v>0</v>
      </c>
      <c r="AL43" s="119">
        <f t="shared" si="13"/>
        <v>0</v>
      </c>
    </row>
    <row r="44" spans="1:38" x14ac:dyDescent="0.25">
      <c r="A44" s="15">
        <v>29</v>
      </c>
      <c r="AA44" s="119">
        <f t="shared" si="2"/>
        <v>0</v>
      </c>
      <c r="AB44" s="119">
        <f t="shared" si="3"/>
        <v>0</v>
      </c>
      <c r="AC44" s="119">
        <f t="shared" si="4"/>
        <v>0</v>
      </c>
      <c r="AD44" s="119">
        <f t="shared" si="5"/>
        <v>0</v>
      </c>
      <c r="AE44" s="119">
        <f t="shared" si="6"/>
        <v>0</v>
      </c>
      <c r="AF44" s="119">
        <f t="shared" si="7"/>
        <v>0</v>
      </c>
      <c r="AG44" s="119">
        <f t="shared" si="8"/>
        <v>0</v>
      </c>
      <c r="AH44" s="119">
        <f t="shared" si="9"/>
        <v>0</v>
      </c>
      <c r="AI44" s="119">
        <f t="shared" si="10"/>
        <v>0</v>
      </c>
      <c r="AJ44" s="119">
        <f t="shared" si="11"/>
        <v>0</v>
      </c>
      <c r="AK44" s="119">
        <f t="shared" si="12"/>
        <v>0</v>
      </c>
      <c r="AL44" s="119">
        <f t="shared" si="13"/>
        <v>0</v>
      </c>
    </row>
    <row r="45" spans="1:38" x14ac:dyDescent="0.25">
      <c r="A45" s="15">
        <v>30</v>
      </c>
      <c r="AA45" s="119">
        <f t="shared" si="2"/>
        <v>0</v>
      </c>
      <c r="AB45" s="119">
        <f t="shared" si="3"/>
        <v>0</v>
      </c>
      <c r="AC45" s="119">
        <f t="shared" si="4"/>
        <v>0</v>
      </c>
      <c r="AD45" s="119">
        <f t="shared" si="5"/>
        <v>0</v>
      </c>
      <c r="AE45" s="119">
        <f t="shared" si="6"/>
        <v>0</v>
      </c>
      <c r="AF45" s="119">
        <f t="shared" si="7"/>
        <v>0</v>
      </c>
      <c r="AG45" s="119">
        <f t="shared" si="8"/>
        <v>0</v>
      </c>
      <c r="AH45" s="119">
        <f t="shared" si="9"/>
        <v>0</v>
      </c>
      <c r="AI45" s="119">
        <f t="shared" si="10"/>
        <v>0</v>
      </c>
      <c r="AJ45" s="119">
        <f t="shared" si="11"/>
        <v>0</v>
      </c>
      <c r="AK45" s="119">
        <f t="shared" si="12"/>
        <v>0</v>
      </c>
      <c r="AL45" s="119">
        <f t="shared" si="13"/>
        <v>0</v>
      </c>
    </row>
  </sheetData>
  <mergeCells count="32">
    <mergeCell ref="A5:D5"/>
    <mergeCell ref="B6:C6"/>
    <mergeCell ref="A13:D13"/>
    <mergeCell ref="B7:C7"/>
    <mergeCell ref="C14:D14"/>
    <mergeCell ref="B8:C8"/>
    <mergeCell ref="B9:C9"/>
    <mergeCell ref="B10:C10"/>
    <mergeCell ref="B11:C11"/>
    <mergeCell ref="U14:V14"/>
    <mergeCell ref="W14:X14"/>
    <mergeCell ref="Y14:Z14"/>
    <mergeCell ref="D6:E6"/>
    <mergeCell ref="D7:E7"/>
    <mergeCell ref="D8:E8"/>
    <mergeCell ref="D9:E9"/>
    <mergeCell ref="D10:E10"/>
    <mergeCell ref="D11:E11"/>
    <mergeCell ref="E14:F14"/>
    <mergeCell ref="G14:H14"/>
    <mergeCell ref="I14:J14"/>
    <mergeCell ref="K14:L14"/>
    <mergeCell ref="M14:N14"/>
    <mergeCell ref="O14:P14"/>
    <mergeCell ref="Q14:R14"/>
    <mergeCell ref="F6:I6"/>
    <mergeCell ref="F7:I7"/>
    <mergeCell ref="S14:T14"/>
    <mergeCell ref="F8:I8"/>
    <mergeCell ref="F9:I9"/>
    <mergeCell ref="F10:I10"/>
    <mergeCell ref="F11:I11"/>
  </mergeCells>
  <conditionalFormatting sqref="B7:I11">
    <cfRule type="expression" dxfId="24" priority="7">
      <formula>$B7&lt;&gt;""</formula>
    </cfRule>
  </conditionalFormatting>
  <conditionalFormatting sqref="C14 E14 G14 I14 K14 M14 O14 Q14 S14 U14 W14 Y14">
    <cfRule type="expression" dxfId="23" priority="4">
      <formula>MOD(COLUMN()+3,4)=0</formula>
    </cfRule>
    <cfRule type="expression" dxfId="22" priority="5">
      <formula>MOD(COLUMN()+1,4)=0</formula>
    </cfRule>
  </conditionalFormatting>
  <conditionalFormatting sqref="B16:Z45 AM16:AM45">
    <cfRule type="expression" dxfId="21" priority="3">
      <formula>$B16&lt;&gt;""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D72"/>
  <sheetViews>
    <sheetView showGridLines="0" tabSelected="1" zoomScaleNormal="100" workbookViewId="0">
      <selection activeCell="E5" sqref="E5"/>
    </sheetView>
  </sheetViews>
  <sheetFormatPr baseColWidth="10" defaultRowHeight="15" outlineLevelRow="1" outlineLevelCol="1" x14ac:dyDescent="0.25"/>
  <cols>
    <col min="1" max="1" width="2.85546875" customWidth="1"/>
    <col min="2" max="2" width="29.140625" bestFit="1" customWidth="1"/>
    <col min="3" max="3" width="17.140625" bestFit="1" customWidth="1"/>
    <col min="4" max="28" width="12.85546875" hidden="1" customWidth="1" outlineLevel="1"/>
    <col min="29" max="29" width="25.42578125" bestFit="1" customWidth="1" collapsed="1"/>
    <col min="30" max="30" width="21.5703125" bestFit="1" customWidth="1"/>
  </cols>
  <sheetData>
    <row r="1" spans="1:29" ht="15.75" x14ac:dyDescent="0.25">
      <c r="A1" s="142" t="s">
        <v>71</v>
      </c>
      <c r="B1" s="143"/>
      <c r="C1" s="1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9" x14ac:dyDescent="0.25">
      <c r="A2" s="139" t="s">
        <v>72</v>
      </c>
      <c r="B2" s="140"/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9" x14ac:dyDescent="0.25">
      <c r="A3" s="139" t="s">
        <v>103</v>
      </c>
      <c r="B3" s="140"/>
      <c r="C3" s="3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9" x14ac:dyDescent="0.25">
      <c r="A4" s="139" t="s">
        <v>102</v>
      </c>
      <c r="B4" s="140"/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6" spans="1:29" ht="15.75" x14ac:dyDescent="0.25">
      <c r="A6" s="142" t="s">
        <v>73</v>
      </c>
      <c r="B6" s="143"/>
      <c r="C6" s="14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9" ht="15.75" x14ac:dyDescent="0.25">
      <c r="A7" s="5"/>
      <c r="B7" s="5"/>
      <c r="C7" s="4"/>
      <c r="D7" s="141" t="s">
        <v>13</v>
      </c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Q7" s="141" t="s">
        <v>26</v>
      </c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</row>
    <row r="8" spans="1:29" x14ac:dyDescent="0.25">
      <c r="A8" s="36"/>
      <c r="B8" s="33" t="s">
        <v>74</v>
      </c>
      <c r="C8" s="33" t="s">
        <v>67</v>
      </c>
      <c r="D8" s="33" t="s">
        <v>8</v>
      </c>
      <c r="E8" s="33" t="s">
        <v>29</v>
      </c>
      <c r="F8" s="33" t="s">
        <v>30</v>
      </c>
      <c r="G8" s="33" t="s">
        <v>31</v>
      </c>
      <c r="H8" s="33" t="s">
        <v>32</v>
      </c>
      <c r="I8" s="33" t="s">
        <v>33</v>
      </c>
      <c r="J8" s="33" t="s">
        <v>34</v>
      </c>
      <c r="K8" s="33" t="s">
        <v>35</v>
      </c>
      <c r="L8" s="33" t="s">
        <v>36</v>
      </c>
      <c r="M8" s="33" t="s">
        <v>37</v>
      </c>
      <c r="N8" s="33" t="s">
        <v>38</v>
      </c>
      <c r="O8" s="33" t="s">
        <v>39</v>
      </c>
      <c r="Q8" s="48" t="s">
        <v>8</v>
      </c>
      <c r="R8" s="33" t="s">
        <v>29</v>
      </c>
      <c r="S8" s="33" t="s">
        <v>30</v>
      </c>
      <c r="T8" s="33" t="s">
        <v>31</v>
      </c>
      <c r="U8" s="33" t="s">
        <v>32</v>
      </c>
      <c r="V8" s="33" t="s">
        <v>33</v>
      </c>
      <c r="W8" s="33" t="s">
        <v>34</v>
      </c>
      <c r="X8" s="33" t="s">
        <v>35</v>
      </c>
      <c r="Y8" s="33" t="s">
        <v>36</v>
      </c>
      <c r="Z8" s="33" t="s">
        <v>37</v>
      </c>
      <c r="AA8" s="33" t="s">
        <v>38</v>
      </c>
      <c r="AB8" s="33" t="s">
        <v>39</v>
      </c>
      <c r="AC8" s="75" t="s">
        <v>69</v>
      </c>
    </row>
    <row r="9" spans="1:29" x14ac:dyDescent="0.25">
      <c r="A9" s="15">
        <v>1</v>
      </c>
      <c r="D9" s="48">
        <f>IF(ISBLANK($B9),0,$C9*VLOOKUP($B9,Synthèse!$BA$5:$CL$34,3,FALSE))</f>
        <v>0</v>
      </c>
      <c r="E9" s="49">
        <f>IF(ISBLANK($B9),0,$C9*VLOOKUP($B9,Synthèse!$BA$5:$CL$34,4,FALSE))</f>
        <v>0</v>
      </c>
      <c r="F9" s="49">
        <f>IF(ISBLANK($B9),0,$C9*VLOOKUP($B9,Synthèse!$BA$5:$CL$34,5,FALSE))</f>
        <v>0</v>
      </c>
      <c r="G9" s="49">
        <f>IF(ISBLANK($B9),0,$C9*VLOOKUP($B9,Synthèse!$BA$5:$CL$34,6,FALSE))</f>
        <v>0</v>
      </c>
      <c r="H9" s="49">
        <f>IF(ISBLANK($B9),0,$C9*VLOOKUP($B9,Synthèse!$BA$5:$CL$34,7,FALSE))</f>
        <v>0</v>
      </c>
      <c r="I9" s="49">
        <f>IF(ISBLANK($B9),0,$C9*VLOOKUP($B9,Synthèse!$BA$5:$CL$34,8,FALSE))</f>
        <v>0</v>
      </c>
      <c r="J9" s="49">
        <f>IF(ISBLANK($B9),0,$C9*VLOOKUP($B9,Synthèse!$BA$5:$CL$34,9,FALSE))</f>
        <v>0</v>
      </c>
      <c r="K9" s="49">
        <f>IF(ISBLANK($B9),0,$C9*VLOOKUP($B9,Synthèse!$BA$5:$CL$34,10,FALSE))</f>
        <v>0</v>
      </c>
      <c r="L9" s="49">
        <f>IF(ISBLANK($B9),0,$C9*VLOOKUP($B9,Synthèse!$BA$5:$CL$34,11,FALSE))</f>
        <v>0</v>
      </c>
      <c r="M9" s="49">
        <f>IF(ISBLANK($B9),0,$C9*VLOOKUP($B9,Synthèse!$BA$5:$CL$34,12,FALSE))</f>
        <v>0</v>
      </c>
      <c r="N9" s="49">
        <f>IF(ISBLANK($B9),0,$C9*VLOOKUP($B9,Synthèse!$BA$5:$CL$34,13,FALSE))</f>
        <v>0</v>
      </c>
      <c r="O9" s="49">
        <f>IF(ISBLANK($B9),0,$C9*VLOOKUP($B9,Synthèse!$BA$5:$CL$34,14,FALSE))</f>
        <v>0</v>
      </c>
      <c r="Q9" s="48">
        <f>IF(ISBLANK($B9),0,$C9*VLOOKUP($B9,Synthèse!$BA$5:$CL$34,15,FALSE))</f>
        <v>0</v>
      </c>
      <c r="R9" s="49">
        <f>IF(ISBLANK($B9),0,$C9*VLOOKUP($B9,Synthèse!$BA$5:$CL$34,16,FALSE))</f>
        <v>0</v>
      </c>
      <c r="S9" s="49">
        <f>IF(ISBLANK($B9),0,$C9*VLOOKUP($B9,Synthèse!$BA$5:$CL$34,17,FALSE))</f>
        <v>0</v>
      </c>
      <c r="T9" s="49">
        <f>IF(ISBLANK($B9),0,$C9*VLOOKUP($B9,Synthèse!$BA$5:$CL$34,18,FALSE))</f>
        <v>0</v>
      </c>
      <c r="U9" s="49">
        <f>IF(ISBLANK($B9),0,$C9*VLOOKUP($B9,Synthèse!$BA$5:$CL$34,19,FALSE))</f>
        <v>0</v>
      </c>
      <c r="V9" s="49">
        <f>IF(ISBLANK($B9),0,$C9*VLOOKUP($B9,Synthèse!$BA$5:$CL$34,20,FALSE))</f>
        <v>0</v>
      </c>
      <c r="W9" s="49">
        <f>IF(ISBLANK($B9),0,$C9*VLOOKUP($B9,Synthèse!$BA$5:$CL$34,21,FALSE))</f>
        <v>0</v>
      </c>
      <c r="X9" s="49">
        <f>IF(ISBLANK($B9),0,$C9*VLOOKUP($B9,Synthèse!$BA$5:$CL$34,22,FALSE))</f>
        <v>0</v>
      </c>
      <c r="Y9" s="49">
        <f>IF(ISBLANK($B9),0,$C9*VLOOKUP($B9,Synthèse!$BA$5:$CL$34,23,FALSE))</f>
        <v>0</v>
      </c>
      <c r="Z9" s="49">
        <f>IF(ISBLANK($B9),0,$C9*VLOOKUP($B9,Synthèse!$BA$5:$CL$34,24,FALSE))</f>
        <v>0</v>
      </c>
      <c r="AA9" s="49">
        <f>IF(ISBLANK($B9),0,$C9*VLOOKUP($B9,Synthèse!$BA$5:$CL$34,25,FALSE))</f>
        <v>0</v>
      </c>
      <c r="AB9" s="67">
        <f>IF(ISBLANK($B9),0,$C9*VLOOKUP($B9,Synthèse!$BA$5:$CL$34,26,FALSE))</f>
        <v>0</v>
      </c>
      <c r="AC9" s="99" t="str">
        <f>IF($B9=0,"",$C9*VLOOKUP($B9,Synthèse!$BA$5:$CQ$34,44,FALSE))</f>
        <v/>
      </c>
    </row>
    <row r="10" spans="1:29" x14ac:dyDescent="0.25">
      <c r="A10" s="15">
        <v>2</v>
      </c>
      <c r="D10" s="48">
        <f>IF(ISBLANK($B10),0,$C10*VLOOKUP($B10,Synthèse!$BA$5:$CL$34,3,FALSE))</f>
        <v>0</v>
      </c>
      <c r="E10" s="49">
        <f>IF(ISBLANK($B10),0,$C10*VLOOKUP($B10,Synthèse!$BA$5:$CL$34,4,FALSE))</f>
        <v>0</v>
      </c>
      <c r="F10" s="49">
        <f>IF(ISBLANK($B10),0,$C10*VLOOKUP($B10,Synthèse!$BA$5:$CL$34,5,FALSE))</f>
        <v>0</v>
      </c>
      <c r="G10" s="49">
        <f>IF(ISBLANK($B10),0,$C10*VLOOKUP($B10,Synthèse!$BA$5:$CL$34,6,FALSE))</f>
        <v>0</v>
      </c>
      <c r="H10" s="49">
        <f>IF(ISBLANK($B10),0,$C10*VLOOKUP($B10,Synthèse!$BA$5:$CL$34,7,FALSE))</f>
        <v>0</v>
      </c>
      <c r="I10" s="49">
        <f>IF(ISBLANK($B10),0,$C10*VLOOKUP($B10,Synthèse!$BA$5:$CL$34,8,FALSE))</f>
        <v>0</v>
      </c>
      <c r="J10" s="49">
        <f>IF(ISBLANK($B10),0,$C10*VLOOKUP($B10,Synthèse!$BA$5:$CL$34,9,FALSE))</f>
        <v>0</v>
      </c>
      <c r="K10" s="49">
        <f>IF(ISBLANK($B10),0,$C10*VLOOKUP($B10,Synthèse!$BA$5:$CL$34,10,FALSE))</f>
        <v>0</v>
      </c>
      <c r="L10" s="49">
        <f>IF(ISBLANK($B10),0,$C10*VLOOKUP($B10,Synthèse!$BA$5:$CL$34,11,FALSE))</f>
        <v>0</v>
      </c>
      <c r="M10" s="49">
        <f>IF(ISBLANK($B10),0,$C10*VLOOKUP($B10,Synthèse!$BA$5:$CL$34,12,FALSE))</f>
        <v>0</v>
      </c>
      <c r="N10" s="49">
        <f>IF(ISBLANK($B10),0,$C10*VLOOKUP($B10,Synthèse!$BA$5:$CL$34,13,FALSE))</f>
        <v>0</v>
      </c>
      <c r="O10" s="49">
        <f>IF(ISBLANK($B10),0,$C10*VLOOKUP($B10,Synthèse!$BA$5:$CL$34,14,FALSE))</f>
        <v>0</v>
      </c>
      <c r="Q10" s="48">
        <f>IF(ISBLANK($B10),0,$C10*VLOOKUP($B10,Synthèse!$BA$5:$CL$34,15,FALSE))</f>
        <v>0</v>
      </c>
      <c r="R10" s="49">
        <f>IF(ISBLANK($B10),0,$C10*VLOOKUP($B10,Synthèse!$BA$5:$CL$34,16,FALSE))</f>
        <v>0</v>
      </c>
      <c r="S10" s="49">
        <f>IF(ISBLANK($B10),0,$C10*VLOOKUP($B10,Synthèse!$BA$5:$CL$34,17,FALSE))</f>
        <v>0</v>
      </c>
      <c r="T10" s="49">
        <f>IF(ISBLANK($B10),0,$C10*VLOOKUP($B10,Synthèse!$BA$5:$CL$34,18,FALSE))</f>
        <v>0</v>
      </c>
      <c r="U10" s="49">
        <f>IF(ISBLANK($B10),0,$C10*VLOOKUP($B10,Synthèse!$BA$5:$CL$34,19,FALSE))</f>
        <v>0</v>
      </c>
      <c r="V10" s="49">
        <f>IF(ISBLANK($B10),0,$C10*VLOOKUP($B10,Synthèse!$BA$5:$CL$34,20,FALSE))</f>
        <v>0</v>
      </c>
      <c r="W10" s="49">
        <f>IF(ISBLANK($B10),0,$C10*VLOOKUP($B10,Synthèse!$BA$5:$CL$34,21,FALSE))</f>
        <v>0</v>
      </c>
      <c r="X10" s="49">
        <f>IF(ISBLANK($B10),0,$C10*VLOOKUP($B10,Synthèse!$BA$5:$CL$34,22,FALSE))</f>
        <v>0</v>
      </c>
      <c r="Y10" s="49">
        <f>IF(ISBLANK($B10),0,$C10*VLOOKUP($B10,Synthèse!$BA$5:$CL$34,23,FALSE))</f>
        <v>0</v>
      </c>
      <c r="Z10" s="49">
        <f>IF(ISBLANK($B10),0,$C10*VLOOKUP($B10,Synthèse!$BA$5:$CL$34,24,FALSE))</f>
        <v>0</v>
      </c>
      <c r="AA10" s="49">
        <f>IF(ISBLANK($B10),0,$C10*VLOOKUP($B10,Synthèse!$BA$5:$CL$34,25,FALSE))</f>
        <v>0</v>
      </c>
      <c r="AB10" s="67">
        <f>IF(ISBLANK($B10),0,$C10*VLOOKUP($B10,Synthèse!$BA$5:$CL$34,26,FALSE))</f>
        <v>0</v>
      </c>
      <c r="AC10" s="99" t="str">
        <f>IF($B10=0,"",$C10*VLOOKUP($B10,Synthèse!$BA$5:$CQ$34,44,FALSE))</f>
        <v/>
      </c>
    </row>
    <row r="11" spans="1:29" x14ac:dyDescent="0.25">
      <c r="A11" s="15">
        <v>3</v>
      </c>
      <c r="D11" s="48">
        <f>IF(ISBLANK($B11),0,$C11*VLOOKUP($B11,Synthèse!$BA$5:$CL$34,3,FALSE))</f>
        <v>0</v>
      </c>
      <c r="E11" s="49">
        <f>IF(ISBLANK($B11),0,$C11*VLOOKUP($B11,Synthèse!$BA$5:$CL$34,4,FALSE))</f>
        <v>0</v>
      </c>
      <c r="F11" s="49">
        <f>IF(ISBLANK($B11),0,$C11*VLOOKUP($B11,Synthèse!$BA$5:$CL$34,5,FALSE))</f>
        <v>0</v>
      </c>
      <c r="G11" s="49">
        <f>IF(ISBLANK($B11),0,$C11*VLOOKUP($B11,Synthèse!$BA$5:$CL$34,6,FALSE))</f>
        <v>0</v>
      </c>
      <c r="H11" s="49">
        <f>IF(ISBLANK($B11),0,$C11*VLOOKUP($B11,Synthèse!$BA$5:$CL$34,7,FALSE))</f>
        <v>0</v>
      </c>
      <c r="I11" s="49">
        <f>IF(ISBLANK($B11),0,$C11*VLOOKUP($B11,Synthèse!$BA$5:$CL$34,8,FALSE))</f>
        <v>0</v>
      </c>
      <c r="J11" s="49">
        <f>IF(ISBLANK($B11),0,$C11*VLOOKUP($B11,Synthèse!$BA$5:$CL$34,9,FALSE))</f>
        <v>0</v>
      </c>
      <c r="K11" s="49">
        <f>IF(ISBLANK($B11),0,$C11*VLOOKUP($B11,Synthèse!$BA$5:$CL$34,10,FALSE))</f>
        <v>0</v>
      </c>
      <c r="L11" s="49">
        <f>IF(ISBLANK($B11),0,$C11*VLOOKUP($B11,Synthèse!$BA$5:$CL$34,11,FALSE))</f>
        <v>0</v>
      </c>
      <c r="M11" s="49">
        <f>IF(ISBLANK($B11),0,$C11*VLOOKUP($B11,Synthèse!$BA$5:$CL$34,12,FALSE))</f>
        <v>0</v>
      </c>
      <c r="N11" s="49">
        <f>IF(ISBLANK($B11),0,$C11*VLOOKUP($B11,Synthèse!$BA$5:$CL$34,13,FALSE))</f>
        <v>0</v>
      </c>
      <c r="O11" s="49">
        <f>IF(ISBLANK($B11),0,$C11*VLOOKUP($B11,Synthèse!$BA$5:$CL$34,14,FALSE))</f>
        <v>0</v>
      </c>
      <c r="Q11" s="48">
        <f>IF(ISBLANK($B11),0,$C11*VLOOKUP($B11,Synthèse!$BA$5:$CL$34,15,FALSE))</f>
        <v>0</v>
      </c>
      <c r="R11" s="49">
        <f>IF(ISBLANK($B11),0,$C11*VLOOKUP($B11,Synthèse!$BA$5:$CL$34,16,FALSE))</f>
        <v>0</v>
      </c>
      <c r="S11" s="49">
        <f>IF(ISBLANK($B11),0,$C11*VLOOKUP($B11,Synthèse!$BA$5:$CL$34,17,FALSE))</f>
        <v>0</v>
      </c>
      <c r="T11" s="49">
        <f>IF(ISBLANK($B11),0,$C11*VLOOKUP($B11,Synthèse!$BA$5:$CL$34,18,FALSE))</f>
        <v>0</v>
      </c>
      <c r="U11" s="49">
        <f>IF(ISBLANK($B11),0,$C11*VLOOKUP($B11,Synthèse!$BA$5:$CL$34,19,FALSE))</f>
        <v>0</v>
      </c>
      <c r="V11" s="49">
        <f>IF(ISBLANK($B11),0,$C11*VLOOKUP($B11,Synthèse!$BA$5:$CL$34,20,FALSE))</f>
        <v>0</v>
      </c>
      <c r="W11" s="49">
        <f>IF(ISBLANK($B11),0,$C11*VLOOKUP($B11,Synthèse!$BA$5:$CL$34,21,FALSE))</f>
        <v>0</v>
      </c>
      <c r="X11" s="49">
        <f>IF(ISBLANK($B11),0,$C11*VLOOKUP($B11,Synthèse!$BA$5:$CL$34,22,FALSE))</f>
        <v>0</v>
      </c>
      <c r="Y11" s="49">
        <f>IF(ISBLANK($B11),0,$C11*VLOOKUP($B11,Synthèse!$BA$5:$CL$34,23,FALSE))</f>
        <v>0</v>
      </c>
      <c r="Z11" s="49">
        <f>IF(ISBLANK($B11),0,$C11*VLOOKUP($B11,Synthèse!$BA$5:$CL$34,24,FALSE))</f>
        <v>0</v>
      </c>
      <c r="AA11" s="49">
        <f>IF(ISBLANK($B11),0,$C11*VLOOKUP($B11,Synthèse!$BA$5:$CL$34,25,FALSE))</f>
        <v>0</v>
      </c>
      <c r="AB11" s="67">
        <f>IF(ISBLANK($B11),0,$C11*VLOOKUP($B11,Synthèse!$BA$5:$CL$34,26,FALSE))</f>
        <v>0</v>
      </c>
      <c r="AC11" s="99" t="str">
        <f>IF($B11=0,"",$C11*VLOOKUP($B11,Synthèse!$BA$5:$CQ$34,44,FALSE))</f>
        <v/>
      </c>
    </row>
    <row r="12" spans="1:29" x14ac:dyDescent="0.25">
      <c r="A12" s="15">
        <v>4</v>
      </c>
      <c r="D12" s="48">
        <f>IF(ISBLANK($B12),0,$C12*VLOOKUP($B12,Synthèse!$BA$5:$CL$34,3,FALSE))</f>
        <v>0</v>
      </c>
      <c r="E12" s="49">
        <f>IF(ISBLANK($B12),0,$C12*VLOOKUP($B12,Synthèse!$BA$5:$CL$34,4,FALSE))</f>
        <v>0</v>
      </c>
      <c r="F12" s="49">
        <f>IF(ISBLANK($B12),0,$C12*VLOOKUP($B12,Synthèse!$BA$5:$CL$34,5,FALSE))</f>
        <v>0</v>
      </c>
      <c r="G12" s="49">
        <f>IF(ISBLANK($B12),0,$C12*VLOOKUP($B12,Synthèse!$BA$5:$CL$34,6,FALSE))</f>
        <v>0</v>
      </c>
      <c r="H12" s="49">
        <f>IF(ISBLANK($B12),0,$C12*VLOOKUP($B12,Synthèse!$BA$5:$CL$34,7,FALSE))</f>
        <v>0</v>
      </c>
      <c r="I12" s="49">
        <f>IF(ISBLANK($B12),0,$C12*VLOOKUP($B12,Synthèse!$BA$5:$CL$34,8,FALSE))</f>
        <v>0</v>
      </c>
      <c r="J12" s="49">
        <f>IF(ISBLANK($B12),0,$C12*VLOOKUP($B12,Synthèse!$BA$5:$CL$34,9,FALSE))</f>
        <v>0</v>
      </c>
      <c r="K12" s="49">
        <f>IF(ISBLANK($B12),0,$C12*VLOOKUP($B12,Synthèse!$BA$5:$CL$34,10,FALSE))</f>
        <v>0</v>
      </c>
      <c r="L12" s="49">
        <f>IF(ISBLANK($B12),0,$C12*VLOOKUP($B12,Synthèse!$BA$5:$CL$34,11,FALSE))</f>
        <v>0</v>
      </c>
      <c r="M12" s="49">
        <f>IF(ISBLANK($B12),0,$C12*VLOOKUP($B12,Synthèse!$BA$5:$CL$34,12,FALSE))</f>
        <v>0</v>
      </c>
      <c r="N12" s="49">
        <f>IF(ISBLANK($B12),0,$C12*VLOOKUP($B12,Synthèse!$BA$5:$CL$34,13,FALSE))</f>
        <v>0</v>
      </c>
      <c r="O12" s="49">
        <f>IF(ISBLANK($B12),0,$C12*VLOOKUP($B12,Synthèse!$BA$5:$CL$34,14,FALSE))</f>
        <v>0</v>
      </c>
      <c r="Q12" s="48">
        <f>IF(ISBLANK($B12),0,$C12*VLOOKUP($B12,Synthèse!$BA$5:$CL$34,15,FALSE))</f>
        <v>0</v>
      </c>
      <c r="R12" s="49">
        <f>IF(ISBLANK($B12),0,$C12*VLOOKUP($B12,Synthèse!$BA$5:$CL$34,16,FALSE))</f>
        <v>0</v>
      </c>
      <c r="S12" s="49">
        <f>IF(ISBLANK($B12),0,$C12*VLOOKUP($B12,Synthèse!$BA$5:$CL$34,17,FALSE))</f>
        <v>0</v>
      </c>
      <c r="T12" s="49">
        <f>IF(ISBLANK($B12),0,$C12*VLOOKUP($B12,Synthèse!$BA$5:$CL$34,18,FALSE))</f>
        <v>0</v>
      </c>
      <c r="U12" s="49">
        <f>IF(ISBLANK($B12),0,$C12*VLOOKUP($B12,Synthèse!$BA$5:$CL$34,19,FALSE))</f>
        <v>0</v>
      </c>
      <c r="V12" s="49">
        <f>IF(ISBLANK($B12),0,$C12*VLOOKUP($B12,Synthèse!$BA$5:$CL$34,20,FALSE))</f>
        <v>0</v>
      </c>
      <c r="W12" s="49">
        <f>IF(ISBLANK($B12),0,$C12*VLOOKUP($B12,Synthèse!$BA$5:$CL$34,21,FALSE))</f>
        <v>0</v>
      </c>
      <c r="X12" s="49">
        <f>IF(ISBLANK($B12),0,$C12*VLOOKUP($B12,Synthèse!$BA$5:$CL$34,22,FALSE))</f>
        <v>0</v>
      </c>
      <c r="Y12" s="49">
        <f>IF(ISBLANK($B12),0,$C12*VLOOKUP($B12,Synthèse!$BA$5:$CL$34,23,FALSE))</f>
        <v>0</v>
      </c>
      <c r="Z12" s="49">
        <f>IF(ISBLANK($B12),0,$C12*VLOOKUP($B12,Synthèse!$BA$5:$CL$34,24,FALSE))</f>
        <v>0</v>
      </c>
      <c r="AA12" s="49">
        <f>IF(ISBLANK($B12),0,$C12*VLOOKUP($B12,Synthèse!$BA$5:$CL$34,25,FALSE))</f>
        <v>0</v>
      </c>
      <c r="AB12" s="67">
        <f>IF(ISBLANK($B12),0,$C12*VLOOKUP($B12,Synthèse!$BA$5:$CL$34,26,FALSE))</f>
        <v>0</v>
      </c>
      <c r="AC12" s="99" t="str">
        <f>IF($B12=0,"",$C12*VLOOKUP($B12,Synthèse!$BA$5:$CQ$34,44,FALSE))</f>
        <v/>
      </c>
    </row>
    <row r="13" spans="1:29" x14ac:dyDescent="0.25">
      <c r="A13" s="15">
        <v>5</v>
      </c>
      <c r="D13" s="48">
        <f>IF(ISBLANK($B13),0,$C13*VLOOKUP($B13,Synthèse!$BA$5:$CL$34,3,FALSE))</f>
        <v>0</v>
      </c>
      <c r="E13" s="49">
        <f>IF(ISBLANK($B13),0,$C13*VLOOKUP($B13,Synthèse!$BA$5:$CL$34,4,FALSE))</f>
        <v>0</v>
      </c>
      <c r="F13" s="49">
        <f>IF(ISBLANK($B13),0,$C13*VLOOKUP($B13,Synthèse!$BA$5:$CL$34,5,FALSE))</f>
        <v>0</v>
      </c>
      <c r="G13" s="49">
        <f>IF(ISBLANK($B13),0,$C13*VLOOKUP($B13,Synthèse!$BA$5:$CL$34,6,FALSE))</f>
        <v>0</v>
      </c>
      <c r="H13" s="49">
        <f>IF(ISBLANK($B13),0,$C13*VLOOKUP($B13,Synthèse!$BA$5:$CL$34,7,FALSE))</f>
        <v>0</v>
      </c>
      <c r="I13" s="49">
        <f>IF(ISBLANK($B13),0,$C13*VLOOKUP($B13,Synthèse!$BA$5:$CL$34,8,FALSE))</f>
        <v>0</v>
      </c>
      <c r="J13" s="49">
        <f>IF(ISBLANK($B13),0,$C13*VLOOKUP($B13,Synthèse!$BA$5:$CL$34,9,FALSE))</f>
        <v>0</v>
      </c>
      <c r="K13" s="49">
        <f>IF(ISBLANK($B13),0,$C13*VLOOKUP($B13,Synthèse!$BA$5:$CL$34,10,FALSE))</f>
        <v>0</v>
      </c>
      <c r="L13" s="49">
        <f>IF(ISBLANK($B13),0,$C13*VLOOKUP($B13,Synthèse!$BA$5:$CL$34,11,FALSE))</f>
        <v>0</v>
      </c>
      <c r="M13" s="49">
        <f>IF(ISBLANK($B13),0,$C13*VLOOKUP($B13,Synthèse!$BA$5:$CL$34,12,FALSE))</f>
        <v>0</v>
      </c>
      <c r="N13" s="49">
        <f>IF(ISBLANK($B13),0,$C13*VLOOKUP($B13,Synthèse!$BA$5:$CL$34,13,FALSE))</f>
        <v>0</v>
      </c>
      <c r="O13" s="49">
        <f>IF(ISBLANK($B13),0,$C13*VLOOKUP($B13,Synthèse!$BA$5:$CL$34,14,FALSE))</f>
        <v>0</v>
      </c>
      <c r="Q13" s="48">
        <f>IF(ISBLANK($B13),0,$C13*VLOOKUP($B13,Synthèse!$BA$5:$CL$34,15,FALSE))</f>
        <v>0</v>
      </c>
      <c r="R13" s="49">
        <f>IF(ISBLANK($B13),0,$C13*VLOOKUP($B13,Synthèse!$BA$5:$CL$34,16,FALSE))</f>
        <v>0</v>
      </c>
      <c r="S13" s="49">
        <f>IF(ISBLANK($B13),0,$C13*VLOOKUP($B13,Synthèse!$BA$5:$CL$34,17,FALSE))</f>
        <v>0</v>
      </c>
      <c r="T13" s="49">
        <f>IF(ISBLANK($B13),0,$C13*VLOOKUP($B13,Synthèse!$BA$5:$CL$34,18,FALSE))</f>
        <v>0</v>
      </c>
      <c r="U13" s="49">
        <f>IF(ISBLANK($B13),0,$C13*VLOOKUP($B13,Synthèse!$BA$5:$CL$34,19,FALSE))</f>
        <v>0</v>
      </c>
      <c r="V13" s="49">
        <f>IF(ISBLANK($B13),0,$C13*VLOOKUP($B13,Synthèse!$BA$5:$CL$34,20,FALSE))</f>
        <v>0</v>
      </c>
      <c r="W13" s="49">
        <f>IF(ISBLANK($B13),0,$C13*VLOOKUP($B13,Synthèse!$BA$5:$CL$34,21,FALSE))</f>
        <v>0</v>
      </c>
      <c r="X13" s="49">
        <f>IF(ISBLANK($B13),0,$C13*VLOOKUP($B13,Synthèse!$BA$5:$CL$34,22,FALSE))</f>
        <v>0</v>
      </c>
      <c r="Y13" s="49">
        <f>IF(ISBLANK($B13),0,$C13*VLOOKUP($B13,Synthèse!$BA$5:$CL$34,23,FALSE))</f>
        <v>0</v>
      </c>
      <c r="Z13" s="49">
        <f>IF(ISBLANK($B13),0,$C13*VLOOKUP($B13,Synthèse!$BA$5:$CL$34,24,FALSE))</f>
        <v>0</v>
      </c>
      <c r="AA13" s="49">
        <f>IF(ISBLANK($B13),0,$C13*VLOOKUP($B13,Synthèse!$BA$5:$CL$34,25,FALSE))</f>
        <v>0</v>
      </c>
      <c r="AB13" s="67">
        <f>IF(ISBLANK($B13),0,$C13*VLOOKUP($B13,Synthèse!$BA$5:$CL$34,26,FALSE))</f>
        <v>0</v>
      </c>
      <c r="AC13" s="99" t="str">
        <f>IF($B13=0,"",$C13*VLOOKUP($B13,Synthèse!$BA$5:$CQ$34,44,FALSE))</f>
        <v/>
      </c>
    </row>
    <row r="14" spans="1:29" hidden="1" outlineLevel="1" x14ac:dyDescent="0.25">
      <c r="A14" s="15"/>
      <c r="C14" s="34" t="s">
        <v>68</v>
      </c>
      <c r="D14" s="33">
        <f>SUM(D$9:D$13)</f>
        <v>0</v>
      </c>
      <c r="E14" s="66">
        <f t="shared" ref="E14:O14" si="0">SUM(E$9:E$13)</f>
        <v>0</v>
      </c>
      <c r="F14" s="66">
        <f t="shared" si="0"/>
        <v>0</v>
      </c>
      <c r="G14" s="66">
        <f t="shared" si="0"/>
        <v>0</v>
      </c>
      <c r="H14" s="66">
        <f t="shared" si="0"/>
        <v>0</v>
      </c>
      <c r="I14" s="66">
        <f t="shared" si="0"/>
        <v>0</v>
      </c>
      <c r="J14" s="66">
        <f t="shared" si="0"/>
        <v>0</v>
      </c>
      <c r="K14" s="66">
        <f t="shared" si="0"/>
        <v>0</v>
      </c>
      <c r="L14" s="66">
        <f t="shared" si="0"/>
        <v>0</v>
      </c>
      <c r="M14" s="66">
        <f t="shared" si="0"/>
        <v>0</v>
      </c>
      <c r="N14" s="66">
        <f t="shared" si="0"/>
        <v>0</v>
      </c>
      <c r="O14" s="66">
        <f t="shared" si="0"/>
        <v>0</v>
      </c>
      <c r="P14" s="45" t="s">
        <v>106</v>
      </c>
      <c r="Q14" s="33">
        <f>SUM(Q$9:Q$13)</f>
        <v>0</v>
      </c>
      <c r="R14" s="66">
        <f>SUM(R$9:R$13)</f>
        <v>0</v>
      </c>
      <c r="S14" s="66">
        <f t="shared" ref="S14:AB14" si="1">SUM(S$9:S$13)</f>
        <v>0</v>
      </c>
      <c r="T14" s="66">
        <f t="shared" si="1"/>
        <v>0</v>
      </c>
      <c r="U14" s="66">
        <f t="shared" si="1"/>
        <v>0</v>
      </c>
      <c r="V14" s="66">
        <f t="shared" si="1"/>
        <v>0</v>
      </c>
      <c r="W14" s="66">
        <f t="shared" si="1"/>
        <v>0</v>
      </c>
      <c r="X14" s="66">
        <f t="shared" si="1"/>
        <v>0</v>
      </c>
      <c r="Y14" s="66">
        <f t="shared" si="1"/>
        <v>0</v>
      </c>
      <c r="Z14" s="66">
        <f t="shared" si="1"/>
        <v>0</v>
      </c>
      <c r="AA14" s="66">
        <f t="shared" si="1"/>
        <v>0</v>
      </c>
      <c r="AB14" s="66">
        <f t="shared" si="1"/>
        <v>0</v>
      </c>
    </row>
    <row r="15" spans="1:29" hidden="1" outlineLevel="1" x14ac:dyDescent="0.25">
      <c r="A15" s="15"/>
      <c r="C15" s="34" t="s">
        <v>104</v>
      </c>
      <c r="D15" s="34">
        <f>$C$3*30</f>
        <v>30</v>
      </c>
      <c r="E15" s="34">
        <f t="shared" ref="E15:O15" si="2">$C$3*30</f>
        <v>30</v>
      </c>
      <c r="F15" s="34">
        <f t="shared" si="2"/>
        <v>30</v>
      </c>
      <c r="G15" s="34">
        <f t="shared" si="2"/>
        <v>30</v>
      </c>
      <c r="H15" s="34">
        <f t="shared" si="2"/>
        <v>30</v>
      </c>
      <c r="I15" s="34">
        <f t="shared" si="2"/>
        <v>30</v>
      </c>
      <c r="J15" s="34">
        <f t="shared" si="2"/>
        <v>30</v>
      </c>
      <c r="K15" s="34">
        <f t="shared" si="2"/>
        <v>30</v>
      </c>
      <c r="L15" s="34">
        <f t="shared" si="2"/>
        <v>30</v>
      </c>
      <c r="M15" s="34">
        <f t="shared" si="2"/>
        <v>30</v>
      </c>
      <c r="N15" s="34">
        <f t="shared" si="2"/>
        <v>30</v>
      </c>
      <c r="O15" s="34">
        <f t="shared" si="2"/>
        <v>30</v>
      </c>
      <c r="P15" s="45" t="s">
        <v>107</v>
      </c>
      <c r="Q15" s="45">
        <f>$Q$14</f>
        <v>0</v>
      </c>
      <c r="R15" s="45">
        <f>Q$15+R$14</f>
        <v>0</v>
      </c>
      <c r="S15" s="45">
        <f t="shared" ref="S15:AB15" si="3">R$15+S$14</f>
        <v>0</v>
      </c>
      <c r="T15" s="45">
        <f t="shared" si="3"/>
        <v>0</v>
      </c>
      <c r="U15" s="45">
        <f t="shared" si="3"/>
        <v>0</v>
      </c>
      <c r="V15" s="45">
        <f t="shared" si="3"/>
        <v>0</v>
      </c>
      <c r="W15" s="45">
        <f t="shared" si="3"/>
        <v>0</v>
      </c>
      <c r="X15" s="45">
        <f t="shared" si="3"/>
        <v>0</v>
      </c>
      <c r="Y15" s="45">
        <f t="shared" si="3"/>
        <v>0</v>
      </c>
      <c r="Z15" s="45">
        <f t="shared" si="3"/>
        <v>0</v>
      </c>
      <c r="AA15" s="45">
        <f t="shared" si="3"/>
        <v>0</v>
      </c>
      <c r="AB15" s="45">
        <f t="shared" si="3"/>
        <v>0</v>
      </c>
    </row>
    <row r="16" spans="1:29" ht="15.75" hidden="1" outlineLevel="1" x14ac:dyDescent="0.25">
      <c r="A16" s="15"/>
      <c r="C16" s="44" t="s">
        <v>105</v>
      </c>
      <c r="D16" s="44">
        <f>$C$4*30</f>
        <v>0</v>
      </c>
      <c r="E16" s="44">
        <f t="shared" ref="E16:O16" si="4">$C$4*30</f>
        <v>0</v>
      </c>
      <c r="F16" s="44">
        <f t="shared" si="4"/>
        <v>0</v>
      </c>
      <c r="G16" s="44">
        <f t="shared" si="4"/>
        <v>0</v>
      </c>
      <c r="H16" s="44">
        <f t="shared" si="4"/>
        <v>0</v>
      </c>
      <c r="I16" s="44">
        <f t="shared" si="4"/>
        <v>0</v>
      </c>
      <c r="J16" s="44">
        <f t="shared" si="4"/>
        <v>0</v>
      </c>
      <c r="K16" s="44">
        <f t="shared" si="4"/>
        <v>0</v>
      </c>
      <c r="L16" s="44">
        <f t="shared" si="4"/>
        <v>0</v>
      </c>
      <c r="M16" s="44">
        <f t="shared" si="4"/>
        <v>0</v>
      </c>
      <c r="N16" s="44">
        <f t="shared" si="4"/>
        <v>0</v>
      </c>
      <c r="O16" s="44">
        <f t="shared" si="4"/>
        <v>0</v>
      </c>
      <c r="P16" s="4"/>
    </row>
    <row r="17" spans="1:30" collapsed="1" x14ac:dyDescent="0.25"/>
    <row r="19" spans="1:30" ht="15.75" x14ac:dyDescent="0.25">
      <c r="A19" s="142" t="s">
        <v>77</v>
      </c>
      <c r="B19" s="143"/>
      <c r="C19" s="14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30" x14ac:dyDescent="0.25">
      <c r="A20" s="139" t="s">
        <v>78</v>
      </c>
      <c r="B20" s="140"/>
      <c r="C20" s="33">
        <f>SUM($C$9:$C$13)</f>
        <v>0</v>
      </c>
    </row>
    <row r="21" spans="1:30" x14ac:dyDescent="0.25">
      <c r="A21" s="139" t="s">
        <v>175</v>
      </c>
      <c r="B21" s="140"/>
      <c r="C21" s="100"/>
    </row>
    <row r="22" spans="1:30" x14ac:dyDescent="0.25">
      <c r="A22" s="139" t="s">
        <v>79</v>
      </c>
      <c r="B22" s="140"/>
      <c r="C22" s="33">
        <f>$C$20+$C$21</f>
        <v>0</v>
      </c>
    </row>
    <row r="23" spans="1:30" x14ac:dyDescent="0.25">
      <c r="A23" s="139" t="s">
        <v>80</v>
      </c>
      <c r="B23" s="140"/>
      <c r="C23" s="33">
        <f>IF($C$3=0,"",$C$22/$C$3)</f>
        <v>0</v>
      </c>
    </row>
    <row r="26" spans="1:30" ht="15.75" x14ac:dyDescent="0.25">
      <c r="A26" s="142" t="s">
        <v>81</v>
      </c>
      <c r="B26" s="143"/>
      <c r="C26" s="14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30" x14ac:dyDescent="0.25">
      <c r="B27" s="34" t="s">
        <v>44</v>
      </c>
      <c r="C27" s="33" t="s">
        <v>82</v>
      </c>
      <c r="AC27" s="33" t="s">
        <v>83</v>
      </c>
      <c r="AD27" s="33" t="s">
        <v>84</v>
      </c>
    </row>
    <row r="28" spans="1:30" x14ac:dyDescent="0.25">
      <c r="A28" s="15">
        <v>1</v>
      </c>
      <c r="AD28" s="53">
        <f>IF(ISERR($C28/$AC28),0,$C28/$AC28)</f>
        <v>0</v>
      </c>
    </row>
    <row r="29" spans="1:30" x14ac:dyDescent="0.25">
      <c r="A29" s="15">
        <v>2</v>
      </c>
      <c r="AD29" s="53">
        <f t="shared" ref="AD29:AD47" si="5">IF(ISERR($C29/$AC29),0,$C29/$AC29)</f>
        <v>0</v>
      </c>
    </row>
    <row r="30" spans="1:30" x14ac:dyDescent="0.25">
      <c r="A30" s="15">
        <v>3</v>
      </c>
      <c r="AD30" s="53">
        <f t="shared" si="5"/>
        <v>0</v>
      </c>
    </row>
    <row r="31" spans="1:30" x14ac:dyDescent="0.25">
      <c r="A31" s="15">
        <v>4</v>
      </c>
      <c r="AD31" s="53">
        <f t="shared" si="5"/>
        <v>0</v>
      </c>
    </row>
    <row r="32" spans="1:30" x14ac:dyDescent="0.25">
      <c r="A32" s="15">
        <v>5</v>
      </c>
      <c r="AD32" s="53">
        <f t="shared" si="5"/>
        <v>0</v>
      </c>
    </row>
    <row r="33" spans="1:30" x14ac:dyDescent="0.25">
      <c r="A33" s="15">
        <v>6</v>
      </c>
      <c r="AD33" s="53">
        <f t="shared" si="5"/>
        <v>0</v>
      </c>
    </row>
    <row r="34" spans="1:30" x14ac:dyDescent="0.25">
      <c r="A34" s="15">
        <v>7</v>
      </c>
      <c r="AD34" s="53">
        <f t="shared" si="5"/>
        <v>0</v>
      </c>
    </row>
    <row r="35" spans="1:30" x14ac:dyDescent="0.25">
      <c r="A35" s="15">
        <v>8</v>
      </c>
      <c r="AD35" s="53">
        <f t="shared" si="5"/>
        <v>0</v>
      </c>
    </row>
    <row r="36" spans="1:30" x14ac:dyDescent="0.25">
      <c r="A36" s="15">
        <v>9</v>
      </c>
      <c r="AD36" s="53">
        <f t="shared" si="5"/>
        <v>0</v>
      </c>
    </row>
    <row r="37" spans="1:30" x14ac:dyDescent="0.25">
      <c r="A37" s="15">
        <v>10</v>
      </c>
      <c r="AD37" s="53">
        <f t="shared" si="5"/>
        <v>0</v>
      </c>
    </row>
    <row r="38" spans="1:30" x14ac:dyDescent="0.25">
      <c r="A38" s="15">
        <v>11</v>
      </c>
      <c r="AD38" s="53">
        <f t="shared" si="5"/>
        <v>0</v>
      </c>
    </row>
    <row r="39" spans="1:30" x14ac:dyDescent="0.25">
      <c r="A39" s="15">
        <v>12</v>
      </c>
      <c r="AD39" s="53">
        <f t="shared" si="5"/>
        <v>0</v>
      </c>
    </row>
    <row r="40" spans="1:30" x14ac:dyDescent="0.25">
      <c r="A40" s="15">
        <v>13</v>
      </c>
      <c r="AD40" s="53">
        <f t="shared" si="5"/>
        <v>0</v>
      </c>
    </row>
    <row r="41" spans="1:30" x14ac:dyDescent="0.25">
      <c r="A41" s="15">
        <v>14</v>
      </c>
      <c r="AD41" s="53">
        <f t="shared" si="5"/>
        <v>0</v>
      </c>
    </row>
    <row r="42" spans="1:30" x14ac:dyDescent="0.25">
      <c r="A42" s="15">
        <v>15</v>
      </c>
      <c r="AD42" s="53">
        <f t="shared" si="5"/>
        <v>0</v>
      </c>
    </row>
    <row r="43" spans="1:30" x14ac:dyDescent="0.25">
      <c r="A43" s="15">
        <v>16</v>
      </c>
      <c r="AD43" s="53">
        <f t="shared" si="5"/>
        <v>0</v>
      </c>
    </row>
    <row r="44" spans="1:30" x14ac:dyDescent="0.25">
      <c r="A44" s="15">
        <v>17</v>
      </c>
      <c r="AD44" s="53">
        <f t="shared" si="5"/>
        <v>0</v>
      </c>
    </row>
    <row r="45" spans="1:30" x14ac:dyDescent="0.25">
      <c r="A45" s="15">
        <v>18</v>
      </c>
      <c r="AD45" s="53">
        <f t="shared" si="5"/>
        <v>0</v>
      </c>
    </row>
    <row r="46" spans="1:30" x14ac:dyDescent="0.25">
      <c r="A46" s="15">
        <v>19</v>
      </c>
      <c r="AD46" s="53">
        <f t="shared" si="5"/>
        <v>0</v>
      </c>
    </row>
    <row r="47" spans="1:30" x14ac:dyDescent="0.25">
      <c r="A47" s="15">
        <v>20</v>
      </c>
      <c r="AD47" s="53">
        <f t="shared" si="5"/>
        <v>0</v>
      </c>
    </row>
    <row r="48" spans="1:30" hidden="1" outlineLevel="1" x14ac:dyDescent="0.25">
      <c r="A48" s="15"/>
      <c r="AC48" s="34" t="s">
        <v>68</v>
      </c>
      <c r="AD48" s="33">
        <f>SUM($AD$28:$AD$47)</f>
        <v>0</v>
      </c>
    </row>
    <row r="49" spans="1:29" collapsed="1" x14ac:dyDescent="0.25"/>
    <row r="51" spans="1:29" ht="15.75" x14ac:dyDescent="0.25">
      <c r="A51" s="142" t="s">
        <v>53</v>
      </c>
      <c r="B51" s="143"/>
      <c r="C51" s="144"/>
    </row>
    <row r="52" spans="1:29" x14ac:dyDescent="0.25">
      <c r="C52" s="34" t="s">
        <v>68</v>
      </c>
      <c r="AC52" s="33" t="s">
        <v>70</v>
      </c>
    </row>
    <row r="53" spans="1:29" x14ac:dyDescent="0.25">
      <c r="A53" s="139" t="s">
        <v>69</v>
      </c>
      <c r="B53" s="140"/>
      <c r="C53" s="34">
        <f>SUM($AC$9:$AC$13)</f>
        <v>0</v>
      </c>
      <c r="AC53" s="34" t="str">
        <f>IF(ISERR(C53/$C$22),"",C53/$C$22)</f>
        <v/>
      </c>
    </row>
    <row r="54" spans="1:29" x14ac:dyDescent="0.25">
      <c r="A54" s="139" t="s">
        <v>81</v>
      </c>
      <c r="B54" s="140"/>
      <c r="C54" s="34">
        <f>$AD$48</f>
        <v>0</v>
      </c>
      <c r="AC54" s="34" t="str">
        <f t="shared" ref="AC54:AC55" si="6">IF(ISERR(C54/$C$22),"",C54/$C$22)</f>
        <v/>
      </c>
    </row>
    <row r="55" spans="1:29" x14ac:dyDescent="0.25">
      <c r="A55" s="139" t="s">
        <v>85</v>
      </c>
      <c r="B55" s="140"/>
      <c r="C55" s="34">
        <f>$C$53-$C$54</f>
        <v>0</v>
      </c>
      <c r="AC55" s="34" t="str">
        <f t="shared" si="6"/>
        <v/>
      </c>
    </row>
    <row r="56" spans="1:29" x14ac:dyDescent="0.25">
      <c r="A56" s="139" t="s">
        <v>98</v>
      </c>
      <c r="B56" s="140"/>
      <c r="C56" s="37"/>
    </row>
    <row r="57" spans="1:29" x14ac:dyDescent="0.25">
      <c r="A57" s="139" t="s">
        <v>99</v>
      </c>
      <c r="B57" s="140"/>
      <c r="C57" s="37"/>
    </row>
    <row r="58" spans="1:29" x14ac:dyDescent="0.25">
      <c r="A58" s="139" t="s">
        <v>86</v>
      </c>
      <c r="B58" s="140"/>
      <c r="C58" s="37"/>
    </row>
    <row r="59" spans="1:29" x14ac:dyDescent="0.25">
      <c r="A59" s="139" t="s">
        <v>100</v>
      </c>
      <c r="B59" s="140"/>
      <c r="C59" s="37"/>
    </row>
    <row r="60" spans="1:29" x14ac:dyDescent="0.25">
      <c r="A60" s="139" t="s">
        <v>101</v>
      </c>
      <c r="B60" s="140"/>
      <c r="C60" s="37"/>
    </row>
    <row r="61" spans="1:29" x14ac:dyDescent="0.25">
      <c r="A61" s="139" t="s">
        <v>90</v>
      </c>
      <c r="B61" s="140"/>
      <c r="C61" s="37"/>
    </row>
    <row r="62" spans="1:29" x14ac:dyDescent="0.25">
      <c r="A62" s="139" t="s">
        <v>87</v>
      </c>
      <c r="B62" s="140"/>
      <c r="C62" s="34">
        <f>$C$55+$C$56+$C$57-$C$58-$C$59-$C$60-$C$61</f>
        <v>0</v>
      </c>
    </row>
    <row r="63" spans="1:29" x14ac:dyDescent="0.25">
      <c r="A63" s="139" t="s">
        <v>88</v>
      </c>
      <c r="B63" s="140"/>
      <c r="C63" s="34">
        <f>$C$62/$C$3</f>
        <v>0</v>
      </c>
    </row>
    <row r="66" spans="1:29" ht="15.75" x14ac:dyDescent="0.25">
      <c r="A66" s="142" t="s">
        <v>89</v>
      </c>
      <c r="B66" s="143"/>
      <c r="C66" s="144"/>
    </row>
    <row r="67" spans="1:29" x14ac:dyDescent="0.25">
      <c r="A67" s="139" t="s">
        <v>91</v>
      </c>
      <c r="B67" s="140"/>
      <c r="C67" s="37"/>
      <c r="D67" s="39">
        <f>$C67</f>
        <v>0</v>
      </c>
      <c r="AC67" s="39" t="s">
        <v>94</v>
      </c>
    </row>
    <row r="68" spans="1:29" x14ac:dyDescent="0.25">
      <c r="A68" s="139" t="s">
        <v>92</v>
      </c>
      <c r="B68" s="140"/>
      <c r="C68" s="37"/>
      <c r="D68" s="39">
        <f>$C68</f>
        <v>0</v>
      </c>
      <c r="AC68" s="39" t="s">
        <v>94</v>
      </c>
    </row>
    <row r="69" spans="1:29" x14ac:dyDescent="0.25">
      <c r="A69" s="139" t="s">
        <v>95</v>
      </c>
      <c r="B69" s="140"/>
      <c r="C69" s="39" t="str">
        <f>IF(ISERR($C$23*$C$3*30/MAX($D$14:$O$14)),"",$C$23*$C$3*30/MAX($D$14:$O$14))</f>
        <v/>
      </c>
      <c r="D69" s="39">
        <v>0</v>
      </c>
    </row>
    <row r="70" spans="1:29" x14ac:dyDescent="0.25">
      <c r="A70" s="139" t="s">
        <v>96</v>
      </c>
      <c r="B70" s="140"/>
      <c r="C70" s="39" t="str">
        <f>IF(ISERR((($C$63-$C$57-$C$60)*$C$69/$C$23)+$C$57+$C$60),"",(($C$63-$C$57-$C$60)*$C$69/$C$23)+$C$57+$C$60)</f>
        <v/>
      </c>
      <c r="D70" s="39">
        <f>-$C$54+$C$57+$C$60</f>
        <v>0</v>
      </c>
    </row>
    <row r="71" spans="1:29" hidden="1" outlineLevel="1" x14ac:dyDescent="0.25">
      <c r="A71" s="139" t="s">
        <v>97</v>
      </c>
      <c r="B71" s="140"/>
      <c r="C71" s="39">
        <f>$C$63</f>
        <v>0</v>
      </c>
      <c r="D71" s="39">
        <f>$C$23</f>
        <v>0</v>
      </c>
    </row>
    <row r="72" spans="1:29" collapsed="1" x14ac:dyDescent="0.25"/>
  </sheetData>
  <mergeCells count="31">
    <mergeCell ref="A1:C1"/>
    <mergeCell ref="A6:C6"/>
    <mergeCell ref="A2:B2"/>
    <mergeCell ref="A3:B3"/>
    <mergeCell ref="A4:B4"/>
    <mergeCell ref="A71:B71"/>
    <mergeCell ref="A69:B69"/>
    <mergeCell ref="A70:B70"/>
    <mergeCell ref="A54:B54"/>
    <mergeCell ref="A20:B20"/>
    <mergeCell ref="A21:B21"/>
    <mergeCell ref="A22:B22"/>
    <mergeCell ref="A23:B23"/>
    <mergeCell ref="A26:C26"/>
    <mergeCell ref="A67:B67"/>
    <mergeCell ref="A58:B58"/>
    <mergeCell ref="A57:B57"/>
    <mergeCell ref="A68:B68"/>
    <mergeCell ref="A66:C66"/>
    <mergeCell ref="A55:B55"/>
    <mergeCell ref="A59:B59"/>
    <mergeCell ref="Q7:AB7"/>
    <mergeCell ref="A51:C51"/>
    <mergeCell ref="A53:B53"/>
    <mergeCell ref="D7:O7"/>
    <mergeCell ref="A19:C19"/>
    <mergeCell ref="A60:B60"/>
    <mergeCell ref="A61:B61"/>
    <mergeCell ref="A62:B62"/>
    <mergeCell ref="A63:B63"/>
    <mergeCell ref="A56:B56"/>
  </mergeCells>
  <conditionalFormatting sqref="B28:AC47">
    <cfRule type="expression" dxfId="20" priority="2">
      <formula>NOT(ISBLANK($B28))</formula>
    </cfRule>
  </conditionalFormatting>
  <conditionalFormatting sqref="AD28:AD47 AC9:AC13">
    <cfRule type="expression" dxfId="19" priority="1">
      <formula>AC9&lt;&gt;""</formula>
    </cfRule>
  </conditionalFormatting>
  <dataValidations count="1">
    <dataValidation type="list" allowBlank="1" showInputMessage="1" showErrorMessage="1" sqref="B14:B16">
      <formula1>Nom_SE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OFFSET(Synthèse!$BA$5,0,0,30-COUNTBLANK(Synthèse!$BA$5:$BA$34),1)</xm:f>
          </x14:formula1>
          <xm:sqref>B9:B13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U42"/>
  <sheetViews>
    <sheetView showGridLines="0" workbookViewId="0">
      <selection activeCell="BB8" sqref="BB8"/>
    </sheetView>
  </sheetViews>
  <sheetFormatPr baseColWidth="10" defaultRowHeight="15" outlineLevelRow="1" outlineLevelCol="2" x14ac:dyDescent="0.25"/>
  <cols>
    <col min="1" max="1" width="2.85546875" customWidth="1"/>
    <col min="2" max="2" width="18.5703125" customWidth="1"/>
    <col min="3" max="3" width="19.140625" bestFit="1" customWidth="1"/>
    <col min="4" max="4" width="16" hidden="1" customWidth="1" outlineLevel="2"/>
    <col min="5" max="5" width="13.5703125" hidden="1" customWidth="1" outlineLevel="2"/>
    <col min="6" max="6" width="13.42578125" hidden="1" customWidth="1" outlineLevel="2"/>
    <col min="7" max="7" width="11.7109375" hidden="1" customWidth="1" outlineLevel="2"/>
    <col min="8" max="10" width="11.42578125" hidden="1" customWidth="1" outlineLevel="2"/>
    <col min="11" max="11" width="12.7109375" hidden="1" customWidth="1" outlineLevel="2"/>
    <col min="12" max="12" width="11.42578125" hidden="1" customWidth="1" outlineLevel="2"/>
    <col min="13" max="13" width="17.140625" hidden="1" customWidth="1" outlineLevel="2"/>
    <col min="14" max="14" width="14.28515625" hidden="1" customWidth="1" outlineLevel="2"/>
    <col min="15" max="15" width="16.5703125" hidden="1" customWidth="1" outlineLevel="2"/>
    <col min="16" max="28" width="16.42578125" hidden="1" customWidth="1" outlineLevel="2"/>
    <col min="29" max="29" width="15.7109375" hidden="1" customWidth="1" outlineLevel="2"/>
    <col min="30" max="30" width="15.5703125" hidden="1" customWidth="1" outlineLevel="2"/>
    <col min="31" max="31" width="13.85546875" hidden="1" customWidth="1" outlineLevel="2"/>
    <col min="32" max="32" width="13.42578125" hidden="1" customWidth="1" outlineLevel="2"/>
    <col min="33" max="33" width="12.85546875" hidden="1" customWidth="1" outlineLevel="2"/>
    <col min="34" max="34" width="13" hidden="1" customWidth="1" outlineLevel="2"/>
    <col min="35" max="35" width="14.85546875" hidden="1" customWidth="1" outlineLevel="2"/>
    <col min="36" max="36" width="13.5703125" hidden="1" customWidth="1" outlineLevel="2"/>
    <col min="37" max="37" width="19.28515625" hidden="1" customWidth="1" outlineLevel="2"/>
    <col min="38" max="38" width="16.42578125" hidden="1" customWidth="1" outlineLevel="2"/>
    <col min="39" max="39" width="18.7109375" hidden="1" customWidth="1" outlineLevel="2"/>
    <col min="40" max="40" width="18.5703125" hidden="1" customWidth="1" outlineLevel="2"/>
    <col min="41" max="41" width="12.140625" hidden="1" customWidth="1" outlineLevel="2" collapsed="1"/>
    <col min="42" max="42" width="6.28515625" hidden="1" customWidth="1" outlineLevel="1"/>
    <col min="43" max="43" width="5.7109375" hidden="1" customWidth="1" outlineLevel="1"/>
    <col min="44" max="44" width="12.28515625" hidden="1" customWidth="1" outlineLevel="1"/>
    <col min="45" max="45" width="12.42578125" hidden="1" customWidth="1" outlineLevel="1"/>
    <col min="46" max="46" width="7.7109375" hidden="1" customWidth="1" outlineLevel="1"/>
    <col min="47" max="47" width="12" hidden="1" customWidth="1" outlineLevel="1"/>
    <col min="48" max="48" width="9.7109375" hidden="1" customWidth="1" outlineLevel="1"/>
    <col min="49" max="49" width="10.42578125" hidden="1" customWidth="1" outlineLevel="1"/>
    <col min="50" max="50" width="11.42578125" collapsed="1"/>
    <col min="51" max="51" width="2.85546875" customWidth="1"/>
    <col min="52" max="53" width="20" customWidth="1"/>
    <col min="54" max="54" width="12.140625" hidden="1" customWidth="1" outlineLevel="2"/>
    <col min="55" max="55" width="11.42578125" hidden="1" customWidth="1" outlineLevel="2"/>
    <col min="56" max="56" width="11.28515625" hidden="1" customWidth="1" outlineLevel="2"/>
    <col min="57" max="57" width="9.5703125" hidden="1" customWidth="1" outlineLevel="2"/>
    <col min="58" max="58" width="9.140625" hidden="1" customWidth="1" outlineLevel="2"/>
    <col min="59" max="59" width="8.5703125" hidden="1" customWidth="1" outlineLevel="2"/>
    <col min="60" max="60" width="8.7109375" hidden="1" customWidth="1" outlineLevel="2"/>
    <col min="61" max="61" width="10.5703125" hidden="1" customWidth="1" outlineLevel="2"/>
    <col min="62" max="62" width="9.28515625" hidden="1" customWidth="1" outlineLevel="2"/>
    <col min="63" max="63" width="15" hidden="1" customWidth="1" outlineLevel="2"/>
    <col min="64" max="64" width="12.140625" hidden="1" customWidth="1" outlineLevel="2"/>
    <col min="65" max="65" width="14.42578125" hidden="1" customWidth="1" outlineLevel="2"/>
    <col min="66" max="78" width="14.28515625" hidden="1" customWidth="1" outlineLevel="2"/>
    <col min="79" max="79" width="13.5703125" hidden="1" customWidth="1" outlineLevel="2"/>
    <col min="80" max="80" width="13.42578125" hidden="1" customWidth="1" outlineLevel="2"/>
    <col min="81" max="81" width="11.7109375" hidden="1" customWidth="1" outlineLevel="2"/>
    <col min="82" max="82" width="11.28515625" hidden="1" customWidth="1" outlineLevel="2"/>
    <col min="83" max="83" width="10.7109375" hidden="1" customWidth="1" outlineLevel="2"/>
    <col min="84" max="84" width="10.85546875" hidden="1" customWidth="1" outlineLevel="2"/>
    <col min="85" max="85" width="12.7109375" hidden="1" customWidth="1" outlineLevel="2"/>
    <col min="86" max="86" width="11.42578125" hidden="1" customWidth="1" outlineLevel="2"/>
    <col min="87" max="87" width="17.28515625" hidden="1" customWidth="1" outlineLevel="2"/>
    <col min="88" max="88" width="14.28515625" hidden="1" customWidth="1" outlineLevel="2"/>
    <col min="89" max="89" width="16.7109375" hidden="1" customWidth="1" outlineLevel="2"/>
    <col min="90" max="90" width="16.5703125" hidden="1" customWidth="1" outlineLevel="2"/>
    <col min="91" max="91" width="6.28515625" hidden="1" customWidth="1" outlineLevel="1"/>
    <col min="92" max="92" width="5.7109375" hidden="1" customWidth="1" outlineLevel="1"/>
    <col min="93" max="93" width="12.28515625" hidden="1" customWidth="1" outlineLevel="1"/>
    <col min="94" max="94" width="12.42578125" hidden="1" customWidth="1" outlineLevel="1"/>
    <col min="95" max="95" width="7.7109375" hidden="1" customWidth="1" outlineLevel="1"/>
    <col min="96" max="96" width="12" hidden="1" customWidth="1" outlineLevel="1"/>
    <col min="97" max="97" width="9.7109375" hidden="1" customWidth="1" outlineLevel="1"/>
    <col min="98" max="98" width="10.42578125" hidden="1" customWidth="1" outlineLevel="1"/>
    <col min="99" max="99" width="11.42578125" collapsed="1"/>
  </cols>
  <sheetData>
    <row r="1" spans="1:98" ht="15.75" x14ac:dyDescent="0.25">
      <c r="A1" s="135" t="s">
        <v>10</v>
      </c>
      <c r="B1" s="135"/>
      <c r="C1" s="135"/>
      <c r="AY1" s="135" t="s">
        <v>75</v>
      </c>
      <c r="AZ1" s="135"/>
      <c r="BA1" s="135"/>
    </row>
    <row r="2" spans="1:98" ht="15.75" x14ac:dyDescent="0.25">
      <c r="B2" s="16"/>
      <c r="C2" s="41"/>
      <c r="D2" s="16"/>
      <c r="E2" s="145" t="s">
        <v>143</v>
      </c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7"/>
      <c r="Q2" s="145" t="s">
        <v>144</v>
      </c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7"/>
      <c r="AC2" s="145" t="s">
        <v>26</v>
      </c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7"/>
      <c r="AO2" s="16"/>
      <c r="AP2" s="16"/>
      <c r="AQ2" s="16"/>
      <c r="AR2" s="16"/>
      <c r="AS2" s="16"/>
      <c r="AT2" s="16"/>
      <c r="AU2" s="16"/>
      <c r="AV2" s="16"/>
      <c r="AW2" s="16"/>
      <c r="AZ2" s="16"/>
      <c r="BA2" s="41"/>
      <c r="BB2" s="16"/>
      <c r="BC2" s="145" t="s">
        <v>143</v>
      </c>
      <c r="BD2" s="146"/>
      <c r="BE2" s="146"/>
      <c r="BF2" s="146"/>
      <c r="BG2" s="146"/>
      <c r="BH2" s="146"/>
      <c r="BI2" s="146"/>
      <c r="BJ2" s="146"/>
      <c r="BK2" s="146"/>
      <c r="BL2" s="146"/>
      <c r="BM2" s="146"/>
      <c r="BN2" s="147"/>
      <c r="BO2" s="145" t="s">
        <v>144</v>
      </c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7"/>
      <c r="CA2" s="145" t="s">
        <v>26</v>
      </c>
      <c r="CB2" s="146"/>
      <c r="CC2" s="146"/>
      <c r="CD2" s="146"/>
      <c r="CE2" s="146"/>
      <c r="CF2" s="146"/>
      <c r="CG2" s="146"/>
      <c r="CH2" s="146"/>
      <c r="CI2" s="146"/>
      <c r="CJ2" s="146"/>
      <c r="CK2" s="146"/>
      <c r="CL2" s="147"/>
      <c r="CM2" s="16"/>
      <c r="CN2" s="16"/>
      <c r="CO2" s="16"/>
      <c r="CP2" s="16"/>
      <c r="CQ2" s="16"/>
      <c r="CR2" s="16"/>
      <c r="CS2" s="16"/>
      <c r="CT2" s="16"/>
    </row>
    <row r="3" spans="1:98" hidden="1" outlineLevel="1" x14ac:dyDescent="0.25">
      <c r="B3" s="16"/>
      <c r="C3" s="86">
        <v>1</v>
      </c>
      <c r="D3" s="86">
        <v>2</v>
      </c>
      <c r="E3" s="86">
        <v>3</v>
      </c>
      <c r="F3" s="86">
        <v>4</v>
      </c>
      <c r="G3" s="86">
        <v>5</v>
      </c>
      <c r="H3" s="86">
        <v>6</v>
      </c>
      <c r="I3" s="86">
        <v>7</v>
      </c>
      <c r="J3" s="86">
        <v>8</v>
      </c>
      <c r="K3" s="86">
        <v>9</v>
      </c>
      <c r="L3" s="86">
        <v>10</v>
      </c>
      <c r="M3" s="86">
        <v>11</v>
      </c>
      <c r="N3" s="86">
        <v>12</v>
      </c>
      <c r="O3" s="86">
        <v>13</v>
      </c>
      <c r="P3" s="86">
        <v>14</v>
      </c>
      <c r="Q3" s="86">
        <v>15</v>
      </c>
      <c r="R3" s="86">
        <v>16</v>
      </c>
      <c r="S3" s="86">
        <v>17</v>
      </c>
      <c r="T3" s="86">
        <v>18</v>
      </c>
      <c r="U3" s="86">
        <v>19</v>
      </c>
      <c r="V3" s="86">
        <v>20</v>
      </c>
      <c r="W3" s="86">
        <v>21</v>
      </c>
      <c r="X3" s="86">
        <v>22</v>
      </c>
      <c r="Y3" s="86">
        <v>23</v>
      </c>
      <c r="Z3" s="86">
        <v>24</v>
      </c>
      <c r="AA3" s="86">
        <v>25</v>
      </c>
      <c r="AB3" s="86">
        <v>26</v>
      </c>
      <c r="AC3" s="86">
        <v>27</v>
      </c>
      <c r="AD3" s="86">
        <v>28</v>
      </c>
      <c r="AE3" s="86">
        <v>29</v>
      </c>
      <c r="AF3" s="86">
        <v>30</v>
      </c>
      <c r="AG3" s="86">
        <v>31</v>
      </c>
      <c r="AH3" s="86">
        <v>32</v>
      </c>
      <c r="AI3" s="86">
        <v>33</v>
      </c>
      <c r="AJ3" s="86">
        <v>34</v>
      </c>
      <c r="AK3" s="86">
        <v>35</v>
      </c>
      <c r="AL3" s="86">
        <v>36</v>
      </c>
      <c r="AM3" s="86">
        <v>37</v>
      </c>
      <c r="AN3" s="86">
        <v>38</v>
      </c>
      <c r="AO3" s="86">
        <v>39</v>
      </c>
      <c r="AP3" s="86">
        <v>40</v>
      </c>
      <c r="AQ3" s="86">
        <v>41</v>
      </c>
      <c r="AR3" s="86">
        <v>42</v>
      </c>
      <c r="AS3" s="86">
        <v>43</v>
      </c>
      <c r="AT3" s="86">
        <v>44</v>
      </c>
      <c r="AU3" s="86">
        <v>45</v>
      </c>
      <c r="AV3" s="86">
        <v>46</v>
      </c>
      <c r="AW3" s="86">
        <v>47</v>
      </c>
      <c r="AZ3" s="127">
        <v>0</v>
      </c>
      <c r="BA3" s="58">
        <v>1</v>
      </c>
      <c r="BB3" s="58">
        <v>2</v>
      </c>
      <c r="BC3" s="86">
        <v>3</v>
      </c>
      <c r="BD3" s="86">
        <v>4</v>
      </c>
      <c r="BE3" s="86">
        <v>5</v>
      </c>
      <c r="BF3" s="86">
        <v>6</v>
      </c>
      <c r="BG3" s="86">
        <v>7</v>
      </c>
      <c r="BH3" s="86">
        <v>8</v>
      </c>
      <c r="BI3" s="86">
        <v>9</v>
      </c>
      <c r="BJ3" s="86">
        <v>10</v>
      </c>
      <c r="BK3" s="86">
        <v>11</v>
      </c>
      <c r="BL3" s="86">
        <v>12</v>
      </c>
      <c r="BM3" s="86">
        <v>13</v>
      </c>
      <c r="BN3" s="86">
        <v>14</v>
      </c>
      <c r="BO3" s="86">
        <v>15</v>
      </c>
      <c r="BP3" s="86">
        <v>16</v>
      </c>
      <c r="BQ3" s="86">
        <v>17</v>
      </c>
      <c r="BR3" s="86">
        <v>18</v>
      </c>
      <c r="BS3" s="86">
        <v>19</v>
      </c>
      <c r="BT3" s="86">
        <v>20</v>
      </c>
      <c r="BU3" s="86">
        <v>21</v>
      </c>
      <c r="BV3" s="86">
        <v>22</v>
      </c>
      <c r="BW3" s="86">
        <v>23</v>
      </c>
      <c r="BX3" s="86">
        <v>24</v>
      </c>
      <c r="BY3" s="86">
        <v>25</v>
      </c>
      <c r="BZ3" s="86">
        <v>26</v>
      </c>
      <c r="CA3" s="86">
        <v>27</v>
      </c>
      <c r="CB3" s="86">
        <v>28</v>
      </c>
      <c r="CC3" s="86">
        <v>29</v>
      </c>
      <c r="CD3" s="86">
        <v>30</v>
      </c>
      <c r="CE3" s="86">
        <v>31</v>
      </c>
      <c r="CF3" s="86">
        <v>32</v>
      </c>
      <c r="CG3" s="86">
        <v>33</v>
      </c>
      <c r="CH3" s="86">
        <v>34</v>
      </c>
      <c r="CI3" s="86">
        <v>35</v>
      </c>
      <c r="CJ3" s="86">
        <v>36</v>
      </c>
      <c r="CK3" s="86">
        <v>37</v>
      </c>
      <c r="CL3" s="86">
        <v>38</v>
      </c>
      <c r="CM3" s="58">
        <v>39</v>
      </c>
      <c r="CN3" s="58">
        <v>40</v>
      </c>
      <c r="CO3" s="58">
        <v>41</v>
      </c>
      <c r="CP3" s="58">
        <v>42</v>
      </c>
      <c r="CQ3" s="58">
        <v>43</v>
      </c>
      <c r="CR3" s="58">
        <v>44</v>
      </c>
      <c r="CS3" s="58">
        <v>45</v>
      </c>
      <c r="CT3" s="58">
        <v>46</v>
      </c>
    </row>
    <row r="4" spans="1:98" collapsed="1" x14ac:dyDescent="0.25">
      <c r="B4" s="40" t="s">
        <v>12</v>
      </c>
      <c r="C4" s="40" t="s">
        <v>11</v>
      </c>
      <c r="D4" s="40" t="s">
        <v>0</v>
      </c>
      <c r="E4" s="40" t="s">
        <v>131</v>
      </c>
      <c r="F4" s="40" t="s">
        <v>132</v>
      </c>
      <c r="G4" s="40" t="s">
        <v>133</v>
      </c>
      <c r="H4" s="40" t="s">
        <v>134</v>
      </c>
      <c r="I4" s="40" t="s">
        <v>135</v>
      </c>
      <c r="J4" s="40" t="s">
        <v>136</v>
      </c>
      <c r="K4" s="40" t="s">
        <v>137</v>
      </c>
      <c r="L4" s="40" t="s">
        <v>138</v>
      </c>
      <c r="M4" s="40" t="s">
        <v>139</v>
      </c>
      <c r="N4" s="40" t="s">
        <v>140</v>
      </c>
      <c r="O4" s="40" t="s">
        <v>141</v>
      </c>
      <c r="P4" s="40" t="s">
        <v>142</v>
      </c>
      <c r="Q4" s="65" t="s">
        <v>145</v>
      </c>
      <c r="R4" s="65" t="s">
        <v>146</v>
      </c>
      <c r="S4" s="65" t="s">
        <v>147</v>
      </c>
      <c r="T4" s="65" t="s">
        <v>148</v>
      </c>
      <c r="U4" s="65" t="s">
        <v>149</v>
      </c>
      <c r="V4" s="65" t="s">
        <v>150</v>
      </c>
      <c r="W4" s="65" t="s">
        <v>151</v>
      </c>
      <c r="X4" s="65" t="s">
        <v>152</v>
      </c>
      <c r="Y4" s="65" t="s">
        <v>153</v>
      </c>
      <c r="Z4" s="65" t="s">
        <v>154</v>
      </c>
      <c r="AA4" s="65" t="s">
        <v>155</v>
      </c>
      <c r="AB4" s="65" t="s">
        <v>156</v>
      </c>
      <c r="AC4" s="40" t="s">
        <v>14</v>
      </c>
      <c r="AD4" s="40" t="s">
        <v>15</v>
      </c>
      <c r="AE4" s="40" t="s">
        <v>16</v>
      </c>
      <c r="AF4" s="40" t="s">
        <v>17</v>
      </c>
      <c r="AG4" s="40" t="s">
        <v>18</v>
      </c>
      <c r="AH4" s="40" t="s">
        <v>19</v>
      </c>
      <c r="AI4" s="40" t="s">
        <v>20</v>
      </c>
      <c r="AJ4" s="40" t="s">
        <v>21</v>
      </c>
      <c r="AK4" s="40" t="s">
        <v>22</v>
      </c>
      <c r="AL4" s="40" t="s">
        <v>23</v>
      </c>
      <c r="AM4" s="40" t="s">
        <v>24</v>
      </c>
      <c r="AN4" s="40" t="s">
        <v>25</v>
      </c>
      <c r="AO4" s="40" t="s">
        <v>60</v>
      </c>
      <c r="AP4" s="40" t="s">
        <v>157</v>
      </c>
      <c r="AQ4" s="40" t="s">
        <v>158</v>
      </c>
      <c r="AR4" s="40" t="s">
        <v>122</v>
      </c>
      <c r="AS4" s="40" t="s">
        <v>5</v>
      </c>
      <c r="AT4" s="40" t="s">
        <v>159</v>
      </c>
      <c r="AU4" s="40" t="s">
        <v>160</v>
      </c>
      <c r="AV4" s="40" t="s">
        <v>123</v>
      </c>
      <c r="AW4" s="40" t="s">
        <v>161</v>
      </c>
      <c r="AZ4" s="40" t="s">
        <v>12</v>
      </c>
      <c r="BA4" s="40" t="s">
        <v>76</v>
      </c>
      <c r="BB4" s="40" t="s">
        <v>60</v>
      </c>
      <c r="BC4" s="65" t="s">
        <v>131</v>
      </c>
      <c r="BD4" s="65" t="s">
        <v>132</v>
      </c>
      <c r="BE4" s="65" t="s">
        <v>133</v>
      </c>
      <c r="BF4" s="65" t="s">
        <v>134</v>
      </c>
      <c r="BG4" s="65" t="s">
        <v>135</v>
      </c>
      <c r="BH4" s="65" t="s">
        <v>136</v>
      </c>
      <c r="BI4" s="65" t="s">
        <v>137</v>
      </c>
      <c r="BJ4" s="65" t="s">
        <v>138</v>
      </c>
      <c r="BK4" s="65" t="s">
        <v>139</v>
      </c>
      <c r="BL4" s="65" t="s">
        <v>140</v>
      </c>
      <c r="BM4" s="65" t="s">
        <v>141</v>
      </c>
      <c r="BN4" s="65" t="s">
        <v>142</v>
      </c>
      <c r="BO4" s="65" t="s">
        <v>145</v>
      </c>
      <c r="BP4" s="65" t="s">
        <v>146</v>
      </c>
      <c r="BQ4" s="65" t="s">
        <v>147</v>
      </c>
      <c r="BR4" s="65" t="s">
        <v>148</v>
      </c>
      <c r="BS4" s="65" t="s">
        <v>149</v>
      </c>
      <c r="BT4" s="65" t="s">
        <v>150</v>
      </c>
      <c r="BU4" s="65" t="s">
        <v>151</v>
      </c>
      <c r="BV4" s="65" t="s">
        <v>152</v>
      </c>
      <c r="BW4" s="65" t="s">
        <v>153</v>
      </c>
      <c r="BX4" s="65" t="s">
        <v>154</v>
      </c>
      <c r="BY4" s="65" t="s">
        <v>155</v>
      </c>
      <c r="BZ4" s="65" t="s">
        <v>156</v>
      </c>
      <c r="CA4" s="65" t="s">
        <v>14</v>
      </c>
      <c r="CB4" s="65" t="s">
        <v>15</v>
      </c>
      <c r="CC4" s="65" t="s">
        <v>16</v>
      </c>
      <c r="CD4" s="65" t="s">
        <v>17</v>
      </c>
      <c r="CE4" s="65" t="s">
        <v>18</v>
      </c>
      <c r="CF4" s="65" t="s">
        <v>19</v>
      </c>
      <c r="CG4" s="65" t="s">
        <v>20</v>
      </c>
      <c r="CH4" s="65" t="s">
        <v>21</v>
      </c>
      <c r="CI4" s="65" t="s">
        <v>22</v>
      </c>
      <c r="CJ4" s="65" t="s">
        <v>23</v>
      </c>
      <c r="CK4" s="65" t="s">
        <v>24</v>
      </c>
      <c r="CL4" s="65" t="s">
        <v>25</v>
      </c>
      <c r="CM4" s="65" t="s">
        <v>157</v>
      </c>
      <c r="CN4" s="65" t="s">
        <v>158</v>
      </c>
      <c r="CO4" s="65" t="s">
        <v>122</v>
      </c>
      <c r="CP4" s="65" t="s">
        <v>5</v>
      </c>
      <c r="CQ4" s="65" t="s">
        <v>159</v>
      </c>
      <c r="CR4" s="65" t="s">
        <v>160</v>
      </c>
      <c r="CS4" s="65" t="s">
        <v>123</v>
      </c>
      <c r="CT4" s="65" t="s">
        <v>161</v>
      </c>
    </row>
    <row r="5" spans="1:98" x14ac:dyDescent="0.25">
      <c r="A5" s="15">
        <v>1</v>
      </c>
      <c r="B5" s="42"/>
      <c r="C5" s="87" t="str">
        <f ca="1">IF(ISBLANK($B5),"",INDIRECT(CONCATENATE("'",$B5,"'!$C$2")))</f>
        <v/>
      </c>
      <c r="D5" s="87" t="str">
        <f ca="1">IF(ISBLANK($B5),"",INDIRECT(CONCATENATE("'",$B5,"'!$C$3")))</f>
        <v/>
      </c>
      <c r="E5" s="87" t="str">
        <f t="shared" ref="E5:E34" ca="1" si="0">IF(ISBLANK($B5),"",INDIRECT(CONCATENATE("'",$B5,"'!$F$50")))</f>
        <v/>
      </c>
      <c r="F5" s="87" t="str">
        <f t="shared" ref="F5:F34" ca="1" si="1">IF(ISBLANK($B5),"",INDIRECT(CONCATENATE("'",$B5,"'!$G$50")))</f>
        <v/>
      </c>
      <c r="G5" s="87" t="str">
        <f t="shared" ref="G5:G34" ca="1" si="2">IF(ISBLANK($B5),"",INDIRECT(CONCATENATE("'",$B5,"'!$H$50")))</f>
        <v/>
      </c>
      <c r="H5" s="87" t="str">
        <f t="shared" ref="H5:H34" ca="1" si="3">IF(ISBLANK($B5),"",INDIRECT(CONCATENATE("'",$B5,"'!$I$50")))</f>
        <v/>
      </c>
      <c r="I5" s="87" t="str">
        <f t="shared" ref="I5:I34" ca="1" si="4">IF(ISBLANK($B5),"",INDIRECT(CONCATENATE("'",$B5,"'!$J$50")))</f>
        <v/>
      </c>
      <c r="J5" s="87" t="str">
        <f t="shared" ref="J5:J34" ca="1" si="5">IF(ISBLANK($B5),"",INDIRECT(CONCATENATE("'",$B5,"'!KI$50")))</f>
        <v/>
      </c>
      <c r="K5" s="87" t="str">
        <f t="shared" ref="K5:K34" ca="1" si="6">IF(ISBLANK($B5),"",INDIRECT(CONCATENATE("'",$B5,"'!$L$50")))</f>
        <v/>
      </c>
      <c r="L5" s="87" t="str">
        <f t="shared" ref="L5:L34" ca="1" si="7">IF(ISBLANK($B5),"",INDIRECT(CONCATENATE("'",$B5,"'!$M$50")))</f>
        <v/>
      </c>
      <c r="M5" s="87" t="str">
        <f t="shared" ref="M5:M34" ca="1" si="8">IF(ISBLANK($B5),"",INDIRECT(CONCATENATE("'",$B5,"'!$N$50")))</f>
        <v/>
      </c>
      <c r="N5" s="87" t="str">
        <f t="shared" ref="N5:N34" ca="1" si="9">IF(ISBLANK($B5),"",INDIRECT(CONCATENATE("'",$B5,"'!$O$50")))</f>
        <v/>
      </c>
      <c r="O5" s="87" t="str">
        <f t="shared" ref="O5:O34" ca="1" si="10">IF(ISBLANK($B5),"",INDIRECT(CONCATENATE("'",$B5,"'!$P$50")))</f>
        <v/>
      </c>
      <c r="P5" s="87" t="str">
        <f t="shared" ref="P5:P34" ca="1" si="11">IF(ISBLANK($B5),"",INDIRECT(CONCATENATE("'",$B5,"'!$Q$50")))</f>
        <v/>
      </c>
      <c r="Q5" s="87" t="str">
        <f t="shared" ref="Q5:Q34" ca="1" si="12">IF(ISBLANK($B5),"",INDIRECT(CONCATENATE("'",$B5,"'!$R$50")))</f>
        <v/>
      </c>
      <c r="R5" s="87" t="str">
        <f t="shared" ref="R5:R34" ca="1" si="13">IF(ISBLANK($B5),"",INDIRECT(CONCATENATE("'",$B5,"'!$S$50")))</f>
        <v/>
      </c>
      <c r="S5" s="87" t="str">
        <f t="shared" ref="S5:S34" ca="1" si="14">IF(ISBLANK($B5),"",INDIRECT(CONCATENATE("'",$B5,"'!$T$50")))</f>
        <v/>
      </c>
      <c r="T5" s="87" t="str">
        <f t="shared" ref="T5:T34" ca="1" si="15">IF(ISBLANK($B5),"",INDIRECT(CONCATENATE("'",$B5,"'!$U$50")))</f>
        <v/>
      </c>
      <c r="U5" s="87" t="str">
        <f t="shared" ref="U5:U34" ca="1" si="16">IF(ISBLANK($B5),"",INDIRECT(CONCATENATE("'",$B5,"'!$V$50")))</f>
        <v/>
      </c>
      <c r="V5" s="87" t="str">
        <f t="shared" ref="V5:V34" ca="1" si="17">IF(ISBLANK($B5),"",INDIRECT(CONCATENATE("'",$B5,"'!$W$50")))</f>
        <v/>
      </c>
      <c r="W5" s="87" t="str">
        <f t="shared" ref="W5:W34" ca="1" si="18">IF(ISBLANK($B5),"",INDIRECT(CONCATENATE("'",$B5,"'!$X$50")))</f>
        <v/>
      </c>
      <c r="X5" s="87" t="str">
        <f t="shared" ref="X5:X34" ca="1" si="19">IF(ISBLANK($B5),"",INDIRECT(CONCATENATE("'",$B5,"'!$Y$50")))</f>
        <v/>
      </c>
      <c r="Y5" s="87" t="str">
        <f t="shared" ref="Y5:Y34" ca="1" si="20">IF(ISBLANK($B5),"",INDIRECT(CONCATENATE("'",$B5,"'!$Z$50")))</f>
        <v/>
      </c>
      <c r="Z5" s="87" t="str">
        <f t="shared" ref="Z5:Z34" ca="1" si="21">IF(ISBLANK($B5),"",INDIRECT(CONCATENATE("'",$B5,"'!$AA$50")))</f>
        <v/>
      </c>
      <c r="AA5" s="87" t="str">
        <f t="shared" ref="AA5:AA34" ca="1" si="22">IF(ISBLANK($B5),"",INDIRECT(CONCATENATE("'",$B5,"'!$AB$50")))</f>
        <v/>
      </c>
      <c r="AB5" s="87" t="str">
        <f t="shared" ref="AB5:AB34" ca="1" si="23">IF(ISBLANK($B5),"",INDIRECT(CONCATENATE("'",$B5,"'!$AC$50")))</f>
        <v/>
      </c>
      <c r="AC5" s="87" t="str">
        <f t="shared" ref="AC5:AC34" ca="1" si="24">IF(ISBLANK($B5),"",INDIRECT(CONCATENATE("'",$B5,"'!$F$89")))</f>
        <v/>
      </c>
      <c r="AD5" s="87" t="str">
        <f t="shared" ref="AD5:AD34" ca="1" si="25">IF(ISBLANK($B5),"",INDIRECT(CONCATENATE("'",$B5,"'!$G$89")))</f>
        <v/>
      </c>
      <c r="AE5" s="87" t="str">
        <f t="shared" ref="AE5:AE34" ca="1" si="26">IF(ISBLANK($B5),"",INDIRECT(CONCATENATE("'",$B5,"'!$H$89")))</f>
        <v/>
      </c>
      <c r="AF5" s="87" t="str">
        <f t="shared" ref="AF5:AF34" ca="1" si="27">IF(ISBLANK($B5),"",INDIRECT(CONCATENATE("'",$B5,"'!$I$89")))</f>
        <v/>
      </c>
      <c r="AG5" s="87" t="str">
        <f t="shared" ref="AG5:AG34" ca="1" si="28">IF(ISBLANK($B5),"",INDIRECT(CONCATENATE("'",$B5,"'!$J$89")))</f>
        <v/>
      </c>
      <c r="AH5" s="87" t="str">
        <f t="shared" ref="AH5:AH34" ca="1" si="29">IF(ISBLANK($B5),"",INDIRECT(CONCATENATE("'",$B5,"'!$K$89")))</f>
        <v/>
      </c>
      <c r="AI5" s="87" t="str">
        <f t="shared" ref="AI5:AI34" ca="1" si="30">IF(ISBLANK($B5),"",INDIRECT(CONCATENATE("'",$B5,"'!$L$89")))</f>
        <v/>
      </c>
      <c r="AJ5" s="87" t="str">
        <f t="shared" ref="AJ5:AJ34" ca="1" si="31">IF(ISBLANK($B5),"",INDIRECT(CONCATENATE("'",$B5,"'!$M$89")))</f>
        <v/>
      </c>
      <c r="AK5" s="87" t="str">
        <f t="shared" ref="AK5:AK34" ca="1" si="32">IF(ISBLANK($B5),"",INDIRECT(CONCATENATE("'",$B5,"'!$N$89")))</f>
        <v/>
      </c>
      <c r="AL5" s="87" t="str">
        <f t="shared" ref="AL5:AL34" ca="1" si="33">IF(ISBLANK($B5),"",INDIRECT(CONCATENATE("'",$B5,"'!$O$89")))</f>
        <v/>
      </c>
      <c r="AM5" s="87" t="str">
        <f t="shared" ref="AM5:AM34" ca="1" si="34">IF(ISBLANK($B5),"",INDIRECT(CONCATENATE("'",$B5,"'!$P$89")))</f>
        <v/>
      </c>
      <c r="AN5" s="87" t="str">
        <f t="shared" ref="AN5:AN34" ca="1" si="35">IF(ISBLANK($B5),"",INDIRECT(CONCATENATE("'",$B5,"'!$Q$89")))</f>
        <v/>
      </c>
      <c r="AO5" s="87" t="str">
        <f ca="1">IF(ISBLANK($B5),"",INDIRECT(CONCATENATE("'",$B5,"'!$C$4")))</f>
        <v/>
      </c>
      <c r="AP5" s="87" t="str">
        <f ca="1">IF(ISBLANK($B5),"",INDIRECT(CONCATENATE("'",$B5,"'!$E$95")))</f>
        <v/>
      </c>
      <c r="AQ5" s="87" t="str">
        <f ca="1">IF(ISBLANK($B5),"",INDIRECT(CONCATENATE("'",$B5,"'!$E$96")))</f>
        <v/>
      </c>
      <c r="AR5" s="87" t="str">
        <f ca="1">IF(ISBLANK($B5),"",INDIRECT(CONCATENATE("'",$B5,"'!$E$97")))</f>
        <v/>
      </c>
      <c r="AS5" s="87" t="str">
        <f ca="1">IF(ISBLANK($B5),"",INDIRECT(CONCATENATE("'",$B5,"'!$E$98")))</f>
        <v/>
      </c>
      <c r="AT5" s="87" t="str">
        <f ca="1">IF(ISBLANK($B5),"",INDIRECT(CONCATENATE("'",$B5,"'!$E$99")))</f>
        <v/>
      </c>
      <c r="AU5" s="87" t="str">
        <f ca="1">IF(ISBLANK($B5),"",INDIRECT(CONCATENATE("'",$B5,"'!$E$100")))</f>
        <v/>
      </c>
      <c r="AV5" s="87" t="str">
        <f ca="1">IF(ISBLANK($B5),"",INDIRECT(CONCATENATE("'",$B5,"'!$E$101")))</f>
        <v/>
      </c>
      <c r="AW5" s="87" t="str">
        <f ca="1">IF(ISBLANK($B5),"",INDIRECT(CONCATENATE("'",$B5,"'!$E$102")))</f>
        <v/>
      </c>
      <c r="AY5" s="15">
        <v>1</v>
      </c>
      <c r="AZ5" s="42"/>
      <c r="BA5" s="87" t="str">
        <f ca="1">IF(ISBLANK($AZ5),"",INDIRECT(CONCATENATE("'",$AZ5,"'!$C$2")))</f>
        <v/>
      </c>
      <c r="BB5" s="87" t="str">
        <f ca="1">IF(ISBLANK($AZ5),"",INDIRECT(CONCATENATE("'",$AZ5,"'!$C$3")))</f>
        <v/>
      </c>
      <c r="BC5" s="87" t="str">
        <f ca="1">IF(ISBLANK($AZ5),"",INDIRECT(CONCATENATE("'",$AZ5,"'!$L$42")))</f>
        <v/>
      </c>
      <c r="BD5" s="87" t="str">
        <f ca="1">IF(ISBLANK($AZ5),"",INDIRECT(CONCATENATE("'",$AZ5,"'!$L$43")))</f>
        <v/>
      </c>
      <c r="BE5" s="87" t="str">
        <f ca="1">IF(ISBLANK($AZ5),"",INDIRECT(CONCATENATE("'",$AZ5,"'!$L$44")))</f>
        <v/>
      </c>
      <c r="BF5" s="87" t="str">
        <f ca="1">IF(ISBLANK($AZ5),"",INDIRECT(CONCATENATE("'",$AZ5,"'!$L$45")))</f>
        <v/>
      </c>
      <c r="BG5" s="87" t="str">
        <f ca="1">IF(ISBLANK($AZ5),"",INDIRECT(CONCATENATE("'",$AZ5,"'!$L$46")))</f>
        <v/>
      </c>
      <c r="BH5" s="87" t="str">
        <f ca="1">IF(ISBLANK($AZ5),"",INDIRECT(CONCATENATE("'",$AZ5,"'!$L$47")))</f>
        <v/>
      </c>
      <c r="BI5" s="87" t="str">
        <f ca="1">IF(ISBLANK($AZ5),"",INDIRECT(CONCATENATE("'",$AZ5,"'!$L$48")))</f>
        <v/>
      </c>
      <c r="BJ5" s="87" t="str">
        <f ca="1">IF(ISBLANK($AZ5),"",INDIRECT(CONCATENATE("'",$AZ5,"'!$L$49")))</f>
        <v/>
      </c>
      <c r="BK5" s="87" t="str">
        <f ca="1">IF(ISBLANK($AZ5),"",INDIRECT(CONCATENATE("'",$AZ5,"'!$L$50")))</f>
        <v/>
      </c>
      <c r="BL5" s="87" t="str">
        <f ca="1">IF(ISBLANK($AZ5),"",INDIRECT(CONCATENATE("'",$AZ5,"'!$L$51")))</f>
        <v/>
      </c>
      <c r="BM5" s="87" t="str">
        <f ca="1">IF(ISBLANK($AZ5),"",INDIRECT(CONCATENATE("'",$AZ5,"'!$L$52")))</f>
        <v/>
      </c>
      <c r="BN5" s="87" t="str">
        <f ca="1">IF(ISBLANK($AZ5),"",INDIRECT(CONCATENATE("'",$AZ5,"'!$L$53")))</f>
        <v/>
      </c>
      <c r="BO5" s="87" t="str">
        <f ca="1">IF(ISBLANK($AZ5),"",INDIRECT(CONCATENATE("'",$AZ5,"'!$L$55")))</f>
        <v/>
      </c>
      <c r="BP5" s="87" t="str">
        <f ca="1">IF(ISBLANK($AZ5),"",INDIRECT(CONCATENATE("'",$AZ5,"'!$L$56")))</f>
        <v/>
      </c>
      <c r="BQ5" s="87" t="str">
        <f ca="1">IF(ISBLANK($AZ5),"",INDIRECT(CONCATENATE("'",$AZ5,"'!$L$57")))</f>
        <v/>
      </c>
      <c r="BR5" s="87" t="str">
        <f ca="1">IF(ISBLANK($AZ5),"",INDIRECT(CONCATENATE("'",$AZ5,"'!$L$58")))</f>
        <v/>
      </c>
      <c r="BS5" s="87" t="str">
        <f ca="1">IF(ISBLANK($AZ5),"",INDIRECT(CONCATENATE("'",$AZ5,"'!$L$59")))</f>
        <v/>
      </c>
      <c r="BT5" s="87" t="str">
        <f ca="1">IF(ISBLANK($AZ5),"",INDIRECT(CONCATENATE("'",$AZ5,"'!$L$60")))</f>
        <v/>
      </c>
      <c r="BU5" s="87" t="str">
        <f ca="1">IF(ISBLANK($AZ5),"",INDIRECT(CONCATENATE("'",$AZ5,"'!$L$61")))</f>
        <v/>
      </c>
      <c r="BV5" s="87" t="str">
        <f ca="1">IF(ISBLANK($AZ5),"",INDIRECT(CONCATENATE("'",$AZ5,"'!$L$62")))</f>
        <v/>
      </c>
      <c r="BW5" s="87" t="str">
        <f ca="1">IF(ISBLANK($AZ5),"",INDIRECT(CONCATENATE("'",$AZ5,"'!$L$63")))</f>
        <v/>
      </c>
      <c r="BX5" s="87" t="str">
        <f ca="1">IF(ISBLANK($AZ5),"",INDIRECT(CONCATENATE("'",$AZ5,"'!$L$64")))</f>
        <v/>
      </c>
      <c r="BY5" s="87" t="str">
        <f ca="1">IF(ISBLANK($AZ5),"",INDIRECT(CONCATENATE("'",$AZ5,"'!$L$65")))</f>
        <v/>
      </c>
      <c r="BZ5" s="87" t="str">
        <f ca="1">IF(ISBLANK($AZ5),"",INDIRECT(CONCATENATE("'",$AZ5,"'!$L$66")))</f>
        <v/>
      </c>
      <c r="CA5" s="87" t="str">
        <f ca="1">IF(ISBLANK($AZ5),"",INDIRECT(CONCATENATE("'",$AZ5,"'!$L$69")))</f>
        <v/>
      </c>
      <c r="CB5" s="87" t="str">
        <f ca="1">IF(ISBLANK($AZ5),"",INDIRECT(CONCATENATE("'",$AZ5,"'!$L$70")))</f>
        <v/>
      </c>
      <c r="CC5" s="87" t="str">
        <f ca="1">IF(ISBLANK($AZ5),"",INDIRECT(CONCATENATE("'",$AZ5,"'!$L$71")))</f>
        <v/>
      </c>
      <c r="CD5" s="87" t="str">
        <f ca="1">IF(ISBLANK($AZ5),"",INDIRECT(CONCATENATE("'",$AZ5,"'!$L$72")))</f>
        <v/>
      </c>
      <c r="CE5" s="87" t="str">
        <f ca="1">IF(ISBLANK($AZ5),"",INDIRECT(CONCATENATE("'",$AZ5,"'!$L$73")))</f>
        <v/>
      </c>
      <c r="CF5" s="87" t="str">
        <f ca="1">IF(ISBLANK($AZ5),"",INDIRECT(CONCATENATE("'",$AZ5,"'!$L$74")))</f>
        <v/>
      </c>
      <c r="CG5" s="87" t="str">
        <f ca="1">IF(ISBLANK($AZ5),"",INDIRECT(CONCATENATE("'",$AZ5,"'!$L$75")))</f>
        <v/>
      </c>
      <c r="CH5" s="87" t="str">
        <f ca="1">IF(ISBLANK($AZ5),"",INDIRECT(CONCATENATE("'",$AZ5,"'!$L$76")))</f>
        <v/>
      </c>
      <c r="CI5" s="87" t="str">
        <f ca="1">IF(ISBLANK($AZ5),"",INDIRECT(CONCATENATE("'",$AZ5,"'!$L$77")))</f>
        <v/>
      </c>
      <c r="CJ5" s="87" t="str">
        <f ca="1">IF(ISBLANK($AZ5),"",INDIRECT(CONCATENATE("'",$AZ5,"'!$L$78")))</f>
        <v/>
      </c>
      <c r="CK5" s="87" t="str">
        <f ca="1">IF(ISBLANK($AZ5),"",INDIRECT(CONCATENATE("'",$AZ5,"'!$L$79")))</f>
        <v/>
      </c>
      <c r="CL5" s="87" t="str">
        <f ca="1">IF(ISBLANK($AZ5),"",INDIRECT(CONCATENATE("'",$AZ5,"'!$L$80")))</f>
        <v/>
      </c>
      <c r="CM5" s="87" t="str">
        <f ca="1">IF(ISBLANK($AZ5),"",INDIRECT(CONCATENATE("'",$AZ5,"'!$D$85")))</f>
        <v/>
      </c>
      <c r="CN5" s="87" t="str">
        <f ca="1">IF(ISBLANK($AZ5),"",INDIRECT(CONCATENATE("'",$AZ5,"'!$D$86")))</f>
        <v/>
      </c>
      <c r="CO5" s="87" t="str">
        <f ca="1">IF(ISBLANK($AZ5),"",INDIRECT(CONCATENATE("'",$AZ5,"'!$D$87")))</f>
        <v/>
      </c>
      <c r="CP5" s="87" t="str">
        <f ca="1">IF(ISBLANK($AZ5),"",INDIRECT(CONCATENATE("'",$AZ5,"'!$D$88")))</f>
        <v/>
      </c>
      <c r="CQ5" s="87" t="str">
        <f ca="1">IF(ISBLANK($AZ5),"",INDIRECT(CONCATENATE("'",$AZ5,"'!$D$89")))</f>
        <v/>
      </c>
      <c r="CR5" s="87" t="str">
        <f ca="1">IF(ISBLANK($AZ5),"",INDIRECT(CONCATENATE("'",$AZ5,"'!$D$90")))</f>
        <v/>
      </c>
      <c r="CS5" s="87" t="str">
        <f ca="1">IF(ISBLANK($AZ5),"",INDIRECT(CONCATENATE("'",$AZ5,"'!$D$91")))</f>
        <v/>
      </c>
      <c r="CT5" s="87" t="str">
        <f ca="1">IF(ISBLANK($AZ5),"",INDIRECT(CONCATENATE("'",$AZ5,"'!$D$92")))</f>
        <v/>
      </c>
    </row>
    <row r="6" spans="1:98" x14ac:dyDescent="0.25">
      <c r="A6" s="15">
        <v>2</v>
      </c>
      <c r="B6" s="42"/>
      <c r="C6" s="87" t="str">
        <f t="shared" ref="C6:C34" ca="1" si="36">IF(ISBLANK($B6),"",INDIRECT(CONCATENATE("'",$B6,"'!$C$2")))</f>
        <v/>
      </c>
      <c r="D6" s="87" t="str">
        <f t="shared" ref="D6:D34" ca="1" si="37">IF(ISBLANK($B6),"",INDIRECT(CONCATENATE("'",$B6,"'!$C$3")))</f>
        <v/>
      </c>
      <c r="E6" s="87" t="str">
        <f t="shared" ca="1" si="0"/>
        <v/>
      </c>
      <c r="F6" s="87" t="str">
        <f t="shared" ca="1" si="1"/>
        <v/>
      </c>
      <c r="G6" s="87" t="str">
        <f t="shared" ca="1" si="2"/>
        <v/>
      </c>
      <c r="H6" s="87" t="str">
        <f t="shared" ca="1" si="3"/>
        <v/>
      </c>
      <c r="I6" s="87" t="str">
        <f t="shared" ca="1" si="4"/>
        <v/>
      </c>
      <c r="J6" s="87" t="str">
        <f t="shared" ca="1" si="5"/>
        <v/>
      </c>
      <c r="K6" s="87" t="str">
        <f t="shared" ca="1" si="6"/>
        <v/>
      </c>
      <c r="L6" s="87" t="str">
        <f t="shared" ca="1" si="7"/>
        <v/>
      </c>
      <c r="M6" s="87" t="str">
        <f t="shared" ca="1" si="8"/>
        <v/>
      </c>
      <c r="N6" s="87" t="str">
        <f t="shared" ca="1" si="9"/>
        <v/>
      </c>
      <c r="O6" s="87" t="str">
        <f t="shared" ca="1" si="10"/>
        <v/>
      </c>
      <c r="P6" s="87" t="str">
        <f t="shared" ca="1" si="11"/>
        <v/>
      </c>
      <c r="Q6" s="87" t="str">
        <f t="shared" ca="1" si="12"/>
        <v/>
      </c>
      <c r="R6" s="87" t="str">
        <f t="shared" ca="1" si="13"/>
        <v/>
      </c>
      <c r="S6" s="87" t="str">
        <f t="shared" ca="1" si="14"/>
        <v/>
      </c>
      <c r="T6" s="87" t="str">
        <f t="shared" ca="1" si="15"/>
        <v/>
      </c>
      <c r="U6" s="87" t="str">
        <f t="shared" ca="1" si="16"/>
        <v/>
      </c>
      <c r="V6" s="87" t="str">
        <f t="shared" ca="1" si="17"/>
        <v/>
      </c>
      <c r="W6" s="87" t="str">
        <f t="shared" ca="1" si="18"/>
        <v/>
      </c>
      <c r="X6" s="87" t="str">
        <f t="shared" ca="1" si="19"/>
        <v/>
      </c>
      <c r="Y6" s="87" t="str">
        <f t="shared" ca="1" si="20"/>
        <v/>
      </c>
      <c r="Z6" s="87" t="str">
        <f t="shared" ca="1" si="21"/>
        <v/>
      </c>
      <c r="AA6" s="87" t="str">
        <f t="shared" ca="1" si="22"/>
        <v/>
      </c>
      <c r="AB6" s="87" t="str">
        <f t="shared" ca="1" si="23"/>
        <v/>
      </c>
      <c r="AC6" s="87" t="str">
        <f t="shared" ca="1" si="24"/>
        <v/>
      </c>
      <c r="AD6" s="87" t="str">
        <f t="shared" ca="1" si="25"/>
        <v/>
      </c>
      <c r="AE6" s="87" t="str">
        <f t="shared" ca="1" si="26"/>
        <v/>
      </c>
      <c r="AF6" s="87" t="str">
        <f t="shared" ca="1" si="27"/>
        <v/>
      </c>
      <c r="AG6" s="87" t="str">
        <f t="shared" ca="1" si="28"/>
        <v/>
      </c>
      <c r="AH6" s="87" t="str">
        <f t="shared" ca="1" si="29"/>
        <v/>
      </c>
      <c r="AI6" s="87" t="str">
        <f t="shared" ca="1" si="30"/>
        <v/>
      </c>
      <c r="AJ6" s="87" t="str">
        <f t="shared" ca="1" si="31"/>
        <v/>
      </c>
      <c r="AK6" s="87" t="str">
        <f t="shared" ca="1" si="32"/>
        <v/>
      </c>
      <c r="AL6" s="87" t="str">
        <f t="shared" ca="1" si="33"/>
        <v/>
      </c>
      <c r="AM6" s="87" t="str">
        <f t="shared" ca="1" si="34"/>
        <v/>
      </c>
      <c r="AN6" s="87" t="str">
        <f t="shared" ca="1" si="35"/>
        <v/>
      </c>
      <c r="AO6" s="87" t="str">
        <f t="shared" ref="AO6:AO34" ca="1" si="38">IF(ISBLANK($B6),"",INDIRECT(CONCATENATE("'",$B6,"'!$C$4")))</f>
        <v/>
      </c>
      <c r="AP6" s="87" t="str">
        <f t="shared" ref="AP6:AP34" ca="1" si="39">IF(ISBLANK($B6),"",INDIRECT(CONCATENATE("'",$B6,"'!$E$95")))</f>
        <v/>
      </c>
      <c r="AQ6" s="87" t="str">
        <f t="shared" ref="AQ6:AQ34" ca="1" si="40">IF(ISBLANK($B6),"",INDIRECT(CONCATENATE("'",$B6,"'!$E$96")))</f>
        <v/>
      </c>
      <c r="AR6" s="87" t="str">
        <f t="shared" ref="AR6:AR34" ca="1" si="41">IF(ISBLANK($B6),"",INDIRECT(CONCATENATE("'",$B6,"'!$E$97")))</f>
        <v/>
      </c>
      <c r="AS6" s="87" t="str">
        <f t="shared" ref="AS6:AS34" ca="1" si="42">IF(ISBLANK($B6),"",INDIRECT(CONCATENATE("'",$B6,"'!$E$98")))</f>
        <v/>
      </c>
      <c r="AT6" s="87" t="str">
        <f t="shared" ref="AT6:AT34" ca="1" si="43">IF(ISBLANK($B6),"",INDIRECT(CONCATENATE("'",$B6,"'!$E$99")))</f>
        <v/>
      </c>
      <c r="AU6" s="87" t="str">
        <f t="shared" ref="AU6:AU34" ca="1" si="44">IF(ISBLANK($B6),"",INDIRECT(CONCATENATE("'",$B6,"'!$E$100")))</f>
        <v/>
      </c>
      <c r="AV6" s="87" t="str">
        <f t="shared" ref="AV6:AV34" ca="1" si="45">IF(ISBLANK($B6),"",INDIRECT(CONCATENATE("'",$B6,"'!$E$101")))</f>
        <v/>
      </c>
      <c r="AW6" s="87" t="str">
        <f t="shared" ref="AW6:AW34" ca="1" si="46">IF(ISBLANK($B6),"",INDIRECT(CONCATENATE("'",$B6,"'!$E$102")))</f>
        <v/>
      </c>
      <c r="AY6" s="15">
        <v>2</v>
      </c>
      <c r="BA6" s="87" t="str">
        <f t="shared" ref="BA6:BA34" ca="1" si="47">IF(ISBLANK($AZ6),"",INDIRECT(CONCATENATE("'",$AZ6,"'!$C$2")))</f>
        <v/>
      </c>
      <c r="BB6" s="87" t="str">
        <f t="shared" ref="BB6:BB34" ca="1" si="48">IF(ISBLANK($AZ6),"",INDIRECT(CONCATENATE("'",$AZ6,"'!$C$3")))</f>
        <v/>
      </c>
      <c r="BC6" s="87" t="str">
        <f t="shared" ref="BC6:BC34" ca="1" si="49">IF(ISBLANK($AZ6),"",INDIRECT(CONCATENATE("'",$AZ6,"'!$L$42")))</f>
        <v/>
      </c>
      <c r="BD6" s="87" t="str">
        <f t="shared" ref="BD6:BD34" ca="1" si="50">IF(ISBLANK($AZ6),"",INDIRECT(CONCATENATE("'",$AZ6,"'!$L$43")))</f>
        <v/>
      </c>
      <c r="BE6" s="87" t="str">
        <f t="shared" ref="BE6:BE34" ca="1" si="51">IF(ISBLANK($AZ6),"",INDIRECT(CONCATENATE("'",$AZ6,"'!$L$44")))</f>
        <v/>
      </c>
      <c r="BF6" s="87" t="str">
        <f t="shared" ref="BF6:BF34" ca="1" si="52">IF(ISBLANK($AZ6),"",INDIRECT(CONCATENATE("'",$AZ6,"'!$L$45")))</f>
        <v/>
      </c>
      <c r="BG6" s="87" t="str">
        <f t="shared" ref="BG6:BG34" ca="1" si="53">IF(ISBLANK($AZ6),"",INDIRECT(CONCATENATE("'",$AZ6,"'!$L$46")))</f>
        <v/>
      </c>
      <c r="BH6" s="87" t="str">
        <f t="shared" ref="BH6:BH34" ca="1" si="54">IF(ISBLANK($AZ6),"",INDIRECT(CONCATENATE("'",$AZ6,"'!$L$47")))</f>
        <v/>
      </c>
      <c r="BI6" s="87" t="str">
        <f t="shared" ref="BI6:BI34" ca="1" si="55">IF(ISBLANK($AZ6),"",INDIRECT(CONCATENATE("'",$AZ6,"'!$L$48")))</f>
        <v/>
      </c>
      <c r="BJ6" s="87" t="str">
        <f t="shared" ref="BJ6:BJ34" ca="1" si="56">IF(ISBLANK($AZ6),"",INDIRECT(CONCATENATE("'",$AZ6,"'!$L$49")))</f>
        <v/>
      </c>
      <c r="BK6" s="87" t="str">
        <f t="shared" ref="BK6:BK34" ca="1" si="57">IF(ISBLANK($AZ6),"",INDIRECT(CONCATENATE("'",$AZ6,"'!$L$50")))</f>
        <v/>
      </c>
      <c r="BL6" s="87" t="str">
        <f t="shared" ref="BL6:BL34" ca="1" si="58">IF(ISBLANK($AZ6),"",INDIRECT(CONCATENATE("'",$AZ6,"'!$L$51")))</f>
        <v/>
      </c>
      <c r="BM6" s="87" t="str">
        <f t="shared" ref="BM6:BM34" ca="1" si="59">IF(ISBLANK($AZ6),"",INDIRECT(CONCATENATE("'",$AZ6,"'!$L$52")))</f>
        <v/>
      </c>
      <c r="BN6" s="87" t="str">
        <f t="shared" ref="BN6:BN34" ca="1" si="60">IF(ISBLANK($AZ6),"",INDIRECT(CONCATENATE("'",$AZ6,"'!$L$53")))</f>
        <v/>
      </c>
      <c r="BO6" s="87" t="str">
        <f t="shared" ref="BO6:BO34" ca="1" si="61">IF(ISBLANK($AZ6),"",INDIRECT(CONCATENATE("'",$AZ6,"'!$L$55")))</f>
        <v/>
      </c>
      <c r="BP6" s="87" t="str">
        <f t="shared" ref="BP6:BP34" ca="1" si="62">IF(ISBLANK($AZ6),"",INDIRECT(CONCATENATE("'",$AZ6,"'!$L$56")))</f>
        <v/>
      </c>
      <c r="BQ6" s="87" t="str">
        <f t="shared" ref="BQ6:BQ34" ca="1" si="63">IF(ISBLANK($AZ6),"",INDIRECT(CONCATENATE("'",$AZ6,"'!$L$57")))</f>
        <v/>
      </c>
      <c r="BR6" s="87" t="str">
        <f t="shared" ref="BR6:BR34" ca="1" si="64">IF(ISBLANK($AZ6),"",INDIRECT(CONCATENATE("'",$AZ6,"'!$L$58")))</f>
        <v/>
      </c>
      <c r="BS6" s="87" t="str">
        <f t="shared" ref="BS6:BS34" ca="1" si="65">IF(ISBLANK($AZ6),"",INDIRECT(CONCATENATE("'",$AZ6,"'!$L$59")))</f>
        <v/>
      </c>
      <c r="BT6" s="87" t="str">
        <f t="shared" ref="BT6:BT34" ca="1" si="66">IF(ISBLANK($AZ6),"",INDIRECT(CONCATENATE("'",$AZ6,"'!$L$60")))</f>
        <v/>
      </c>
      <c r="BU6" s="87" t="str">
        <f t="shared" ref="BU6:BU34" ca="1" si="67">IF(ISBLANK($AZ6),"",INDIRECT(CONCATENATE("'",$AZ6,"'!$L$61")))</f>
        <v/>
      </c>
      <c r="BV6" s="87" t="str">
        <f t="shared" ref="BV6:BV34" ca="1" si="68">IF(ISBLANK($AZ6),"",INDIRECT(CONCATENATE("'",$AZ6,"'!$L$62")))</f>
        <v/>
      </c>
      <c r="BW6" s="87" t="str">
        <f t="shared" ref="BW6:BW34" ca="1" si="69">IF(ISBLANK($AZ6),"",INDIRECT(CONCATENATE("'",$AZ6,"'!$L$63")))</f>
        <v/>
      </c>
      <c r="BX6" s="87" t="str">
        <f t="shared" ref="BX6:BX34" ca="1" si="70">IF(ISBLANK($AZ6),"",INDIRECT(CONCATENATE("'",$AZ6,"'!$L$64")))</f>
        <v/>
      </c>
      <c r="BY6" s="87" t="str">
        <f t="shared" ref="BY6:BY34" ca="1" si="71">IF(ISBLANK($AZ6),"",INDIRECT(CONCATENATE("'",$AZ6,"'!$L$65")))</f>
        <v/>
      </c>
      <c r="BZ6" s="87" t="str">
        <f t="shared" ref="BZ6:BZ34" ca="1" si="72">IF(ISBLANK($AZ6),"",INDIRECT(CONCATENATE("'",$AZ6,"'!$L$66")))</f>
        <v/>
      </c>
      <c r="CA6" s="87" t="str">
        <f t="shared" ref="CA6:CA34" ca="1" si="73">IF(ISBLANK($AZ6),"",INDIRECT(CONCATENATE("'",$AZ6,"'!$L$69")))</f>
        <v/>
      </c>
      <c r="CB6" s="87" t="str">
        <f t="shared" ref="CB6:CB34" ca="1" si="74">IF(ISBLANK($AZ6),"",INDIRECT(CONCATENATE("'",$AZ6,"'!$L$70")))</f>
        <v/>
      </c>
      <c r="CC6" s="87" t="str">
        <f t="shared" ref="CC6:CC34" ca="1" si="75">IF(ISBLANK($AZ6),"",INDIRECT(CONCATENATE("'",$AZ6,"'!$L$71")))</f>
        <v/>
      </c>
      <c r="CD6" s="87" t="str">
        <f t="shared" ref="CD6:CD34" ca="1" si="76">IF(ISBLANK($AZ6),"",INDIRECT(CONCATENATE("'",$AZ6,"'!$L$72")))</f>
        <v/>
      </c>
      <c r="CE6" s="87" t="str">
        <f t="shared" ref="CE6:CE34" ca="1" si="77">IF(ISBLANK($AZ6),"",INDIRECT(CONCATENATE("'",$AZ6,"'!$L$73")))</f>
        <v/>
      </c>
      <c r="CF6" s="87" t="str">
        <f t="shared" ref="CF6:CF34" ca="1" si="78">IF(ISBLANK($AZ6),"",INDIRECT(CONCATENATE("'",$AZ6,"'!$L$74")))</f>
        <v/>
      </c>
      <c r="CG6" s="87" t="str">
        <f t="shared" ref="CG6:CG34" ca="1" si="79">IF(ISBLANK($AZ6),"",INDIRECT(CONCATENATE("'",$AZ6,"'!$L$75")))</f>
        <v/>
      </c>
      <c r="CH6" s="87" t="str">
        <f t="shared" ref="CH6:CH34" ca="1" si="80">IF(ISBLANK($AZ6),"",INDIRECT(CONCATENATE("'",$AZ6,"'!$L$76")))</f>
        <v/>
      </c>
      <c r="CI6" s="87" t="str">
        <f t="shared" ref="CI6:CI34" ca="1" si="81">IF(ISBLANK($AZ6),"",INDIRECT(CONCATENATE("'",$AZ6,"'!$L$77")))</f>
        <v/>
      </c>
      <c r="CJ6" s="87" t="str">
        <f t="shared" ref="CJ6:CJ34" ca="1" si="82">IF(ISBLANK($AZ6),"",INDIRECT(CONCATENATE("'",$AZ6,"'!$L$78")))</f>
        <v/>
      </c>
      <c r="CK6" s="87" t="str">
        <f t="shared" ref="CK6:CK34" ca="1" si="83">IF(ISBLANK($AZ6),"",INDIRECT(CONCATENATE("'",$AZ6,"'!$L$79")))</f>
        <v/>
      </c>
      <c r="CL6" s="87" t="str">
        <f t="shared" ref="CL6:CL34" ca="1" si="84">IF(ISBLANK($AZ6),"",INDIRECT(CONCATENATE("'",$AZ6,"'!$L$80")))</f>
        <v/>
      </c>
      <c r="CM6" s="87" t="str">
        <f t="shared" ref="CM6:CM34" ca="1" si="85">IF(ISBLANK($AZ6),"",INDIRECT(CONCATENATE("'",$AZ6,"'!$D$85")))</f>
        <v/>
      </c>
      <c r="CN6" s="87" t="str">
        <f t="shared" ref="CN6:CN34" ca="1" si="86">IF(ISBLANK($AZ6),"",INDIRECT(CONCATENATE("'",$AZ6,"'!$D$86")))</f>
        <v/>
      </c>
      <c r="CO6" s="87" t="str">
        <f t="shared" ref="CO6:CO34" ca="1" si="87">IF(ISBLANK($AZ6),"",INDIRECT(CONCATENATE("'",$AZ6,"'!$D$87")))</f>
        <v/>
      </c>
      <c r="CP6" s="87" t="str">
        <f t="shared" ref="CP6:CP34" ca="1" si="88">IF(ISBLANK($AZ6),"",INDIRECT(CONCATENATE("'",$AZ6,"'!$D$88")))</f>
        <v/>
      </c>
      <c r="CQ6" s="87" t="str">
        <f t="shared" ref="CQ6:CQ34" ca="1" si="89">IF(ISBLANK($AZ6),"",INDIRECT(CONCATENATE("'",$AZ6,"'!$D$89")))</f>
        <v/>
      </c>
      <c r="CR6" s="87" t="str">
        <f t="shared" ref="CR6:CR34" ca="1" si="90">IF(ISBLANK($AZ6),"",INDIRECT(CONCATENATE("'",$AZ6,"'!$D$90")))</f>
        <v/>
      </c>
      <c r="CS6" s="87" t="str">
        <f t="shared" ref="CS6:CS34" ca="1" si="91">IF(ISBLANK($AZ6),"",INDIRECT(CONCATENATE("'",$AZ6,"'!$D$91")))</f>
        <v/>
      </c>
      <c r="CT6" s="87" t="str">
        <f t="shared" ref="CT6:CT34" ca="1" si="92">IF(ISBLANK($AZ6),"",INDIRECT(CONCATENATE("'",$AZ6,"'!$D$92")))</f>
        <v/>
      </c>
    </row>
    <row r="7" spans="1:98" x14ac:dyDescent="0.25">
      <c r="A7" s="15">
        <v>3</v>
      </c>
      <c r="B7" s="42"/>
      <c r="C7" s="87" t="str">
        <f t="shared" ca="1" si="36"/>
        <v/>
      </c>
      <c r="D7" s="87" t="str">
        <f t="shared" ca="1" si="37"/>
        <v/>
      </c>
      <c r="E7" s="87" t="str">
        <f t="shared" ca="1" si="0"/>
        <v/>
      </c>
      <c r="F7" s="87" t="str">
        <f t="shared" ca="1" si="1"/>
        <v/>
      </c>
      <c r="G7" s="87" t="str">
        <f t="shared" ca="1" si="2"/>
        <v/>
      </c>
      <c r="H7" s="87" t="str">
        <f t="shared" ca="1" si="3"/>
        <v/>
      </c>
      <c r="I7" s="87" t="str">
        <f t="shared" ca="1" si="4"/>
        <v/>
      </c>
      <c r="J7" s="87" t="str">
        <f t="shared" ca="1" si="5"/>
        <v/>
      </c>
      <c r="K7" s="87" t="str">
        <f t="shared" ca="1" si="6"/>
        <v/>
      </c>
      <c r="L7" s="87" t="str">
        <f t="shared" ca="1" si="7"/>
        <v/>
      </c>
      <c r="M7" s="87" t="str">
        <f t="shared" ca="1" si="8"/>
        <v/>
      </c>
      <c r="N7" s="87" t="str">
        <f t="shared" ca="1" si="9"/>
        <v/>
      </c>
      <c r="O7" s="87" t="str">
        <f t="shared" ca="1" si="10"/>
        <v/>
      </c>
      <c r="P7" s="87" t="str">
        <f t="shared" ca="1" si="11"/>
        <v/>
      </c>
      <c r="Q7" s="87" t="str">
        <f t="shared" ca="1" si="12"/>
        <v/>
      </c>
      <c r="R7" s="87" t="str">
        <f t="shared" ca="1" si="13"/>
        <v/>
      </c>
      <c r="S7" s="87" t="str">
        <f t="shared" ca="1" si="14"/>
        <v/>
      </c>
      <c r="T7" s="87" t="str">
        <f t="shared" ca="1" si="15"/>
        <v/>
      </c>
      <c r="U7" s="87" t="str">
        <f t="shared" ca="1" si="16"/>
        <v/>
      </c>
      <c r="V7" s="87" t="str">
        <f t="shared" ca="1" si="17"/>
        <v/>
      </c>
      <c r="W7" s="87" t="str">
        <f t="shared" ca="1" si="18"/>
        <v/>
      </c>
      <c r="X7" s="87" t="str">
        <f t="shared" ca="1" si="19"/>
        <v/>
      </c>
      <c r="Y7" s="87" t="str">
        <f t="shared" ca="1" si="20"/>
        <v/>
      </c>
      <c r="Z7" s="87" t="str">
        <f t="shared" ca="1" si="21"/>
        <v/>
      </c>
      <c r="AA7" s="87" t="str">
        <f t="shared" ca="1" si="22"/>
        <v/>
      </c>
      <c r="AB7" s="87" t="str">
        <f t="shared" ca="1" si="23"/>
        <v/>
      </c>
      <c r="AC7" s="87" t="str">
        <f t="shared" ca="1" si="24"/>
        <v/>
      </c>
      <c r="AD7" s="87" t="str">
        <f t="shared" ca="1" si="25"/>
        <v/>
      </c>
      <c r="AE7" s="87" t="str">
        <f t="shared" ca="1" si="26"/>
        <v/>
      </c>
      <c r="AF7" s="87" t="str">
        <f t="shared" ca="1" si="27"/>
        <v/>
      </c>
      <c r="AG7" s="87" t="str">
        <f t="shared" ca="1" si="28"/>
        <v/>
      </c>
      <c r="AH7" s="87" t="str">
        <f t="shared" ca="1" si="29"/>
        <v/>
      </c>
      <c r="AI7" s="87" t="str">
        <f t="shared" ca="1" si="30"/>
        <v/>
      </c>
      <c r="AJ7" s="87" t="str">
        <f t="shared" ca="1" si="31"/>
        <v/>
      </c>
      <c r="AK7" s="87" t="str">
        <f t="shared" ca="1" si="32"/>
        <v/>
      </c>
      <c r="AL7" s="87" t="str">
        <f t="shared" ca="1" si="33"/>
        <v/>
      </c>
      <c r="AM7" s="87" t="str">
        <f t="shared" ca="1" si="34"/>
        <v/>
      </c>
      <c r="AN7" s="87" t="str">
        <f t="shared" ca="1" si="35"/>
        <v/>
      </c>
      <c r="AO7" s="87" t="str">
        <f t="shared" ca="1" si="38"/>
        <v/>
      </c>
      <c r="AP7" s="87" t="str">
        <f t="shared" ca="1" si="39"/>
        <v/>
      </c>
      <c r="AQ7" s="87" t="str">
        <f t="shared" ca="1" si="40"/>
        <v/>
      </c>
      <c r="AR7" s="87" t="str">
        <f t="shared" ca="1" si="41"/>
        <v/>
      </c>
      <c r="AS7" s="87" t="str">
        <f t="shared" ca="1" si="42"/>
        <v/>
      </c>
      <c r="AT7" s="87" t="str">
        <f t="shared" ca="1" si="43"/>
        <v/>
      </c>
      <c r="AU7" s="87" t="str">
        <f t="shared" ca="1" si="44"/>
        <v/>
      </c>
      <c r="AV7" s="87" t="str">
        <f t="shared" ca="1" si="45"/>
        <v/>
      </c>
      <c r="AW7" s="87" t="str">
        <f t="shared" ca="1" si="46"/>
        <v/>
      </c>
      <c r="AY7" s="15">
        <v>3</v>
      </c>
      <c r="BA7" s="87" t="str">
        <f t="shared" ca="1" si="47"/>
        <v/>
      </c>
      <c r="BB7" s="87" t="str">
        <f t="shared" ca="1" si="48"/>
        <v/>
      </c>
      <c r="BC7" s="87" t="str">
        <f t="shared" ca="1" si="49"/>
        <v/>
      </c>
      <c r="BD7" s="87" t="str">
        <f t="shared" ca="1" si="50"/>
        <v/>
      </c>
      <c r="BE7" s="87" t="str">
        <f t="shared" ca="1" si="51"/>
        <v/>
      </c>
      <c r="BF7" s="87" t="str">
        <f t="shared" ca="1" si="52"/>
        <v/>
      </c>
      <c r="BG7" s="87" t="str">
        <f t="shared" ca="1" si="53"/>
        <v/>
      </c>
      <c r="BH7" s="87" t="str">
        <f t="shared" ca="1" si="54"/>
        <v/>
      </c>
      <c r="BI7" s="87" t="str">
        <f t="shared" ca="1" si="55"/>
        <v/>
      </c>
      <c r="BJ7" s="87" t="str">
        <f t="shared" ca="1" si="56"/>
        <v/>
      </c>
      <c r="BK7" s="87" t="str">
        <f t="shared" ca="1" si="57"/>
        <v/>
      </c>
      <c r="BL7" s="87" t="str">
        <f t="shared" ca="1" si="58"/>
        <v/>
      </c>
      <c r="BM7" s="87" t="str">
        <f t="shared" ca="1" si="59"/>
        <v/>
      </c>
      <c r="BN7" s="87" t="str">
        <f t="shared" ca="1" si="60"/>
        <v/>
      </c>
      <c r="BO7" s="87" t="str">
        <f t="shared" ca="1" si="61"/>
        <v/>
      </c>
      <c r="BP7" s="87" t="str">
        <f t="shared" ca="1" si="62"/>
        <v/>
      </c>
      <c r="BQ7" s="87" t="str">
        <f t="shared" ca="1" si="63"/>
        <v/>
      </c>
      <c r="BR7" s="87" t="str">
        <f t="shared" ca="1" si="64"/>
        <v/>
      </c>
      <c r="BS7" s="87" t="str">
        <f t="shared" ca="1" si="65"/>
        <v/>
      </c>
      <c r="BT7" s="87" t="str">
        <f t="shared" ca="1" si="66"/>
        <v/>
      </c>
      <c r="BU7" s="87" t="str">
        <f t="shared" ca="1" si="67"/>
        <v/>
      </c>
      <c r="BV7" s="87" t="str">
        <f t="shared" ca="1" si="68"/>
        <v/>
      </c>
      <c r="BW7" s="87" t="str">
        <f t="shared" ca="1" si="69"/>
        <v/>
      </c>
      <c r="BX7" s="87" t="str">
        <f t="shared" ca="1" si="70"/>
        <v/>
      </c>
      <c r="BY7" s="87" t="str">
        <f t="shared" ca="1" si="71"/>
        <v/>
      </c>
      <c r="BZ7" s="87" t="str">
        <f t="shared" ca="1" si="72"/>
        <v/>
      </c>
      <c r="CA7" s="87" t="str">
        <f t="shared" ca="1" si="73"/>
        <v/>
      </c>
      <c r="CB7" s="87" t="str">
        <f t="shared" ca="1" si="74"/>
        <v/>
      </c>
      <c r="CC7" s="87" t="str">
        <f t="shared" ca="1" si="75"/>
        <v/>
      </c>
      <c r="CD7" s="87" t="str">
        <f t="shared" ca="1" si="76"/>
        <v/>
      </c>
      <c r="CE7" s="87" t="str">
        <f t="shared" ca="1" si="77"/>
        <v/>
      </c>
      <c r="CF7" s="87" t="str">
        <f t="shared" ca="1" si="78"/>
        <v/>
      </c>
      <c r="CG7" s="87" t="str">
        <f t="shared" ca="1" si="79"/>
        <v/>
      </c>
      <c r="CH7" s="87" t="str">
        <f t="shared" ca="1" si="80"/>
        <v/>
      </c>
      <c r="CI7" s="87" t="str">
        <f t="shared" ca="1" si="81"/>
        <v/>
      </c>
      <c r="CJ7" s="87" t="str">
        <f t="shared" ca="1" si="82"/>
        <v/>
      </c>
      <c r="CK7" s="87" t="str">
        <f t="shared" ca="1" si="83"/>
        <v/>
      </c>
      <c r="CL7" s="87" t="str">
        <f t="shared" ca="1" si="84"/>
        <v/>
      </c>
      <c r="CM7" s="87" t="str">
        <f t="shared" ca="1" si="85"/>
        <v/>
      </c>
      <c r="CN7" s="87" t="str">
        <f t="shared" ca="1" si="86"/>
        <v/>
      </c>
      <c r="CO7" s="87" t="str">
        <f t="shared" ca="1" si="87"/>
        <v/>
      </c>
      <c r="CP7" s="87" t="str">
        <f t="shared" ca="1" si="88"/>
        <v/>
      </c>
      <c r="CQ7" s="87" t="str">
        <f t="shared" ca="1" si="89"/>
        <v/>
      </c>
      <c r="CR7" s="87" t="str">
        <f t="shared" ca="1" si="90"/>
        <v/>
      </c>
      <c r="CS7" s="87" t="str">
        <f t="shared" ca="1" si="91"/>
        <v/>
      </c>
      <c r="CT7" s="87" t="str">
        <f t="shared" ca="1" si="92"/>
        <v/>
      </c>
    </row>
    <row r="8" spans="1:98" x14ac:dyDescent="0.25">
      <c r="A8" s="15">
        <v>4</v>
      </c>
      <c r="B8" s="42"/>
      <c r="C8" s="87" t="str">
        <f t="shared" ca="1" si="36"/>
        <v/>
      </c>
      <c r="D8" s="87" t="str">
        <f t="shared" ca="1" si="37"/>
        <v/>
      </c>
      <c r="E8" s="87" t="str">
        <f t="shared" ca="1" si="0"/>
        <v/>
      </c>
      <c r="F8" s="87" t="str">
        <f t="shared" ca="1" si="1"/>
        <v/>
      </c>
      <c r="G8" s="87" t="str">
        <f t="shared" ca="1" si="2"/>
        <v/>
      </c>
      <c r="H8" s="87" t="str">
        <f t="shared" ca="1" si="3"/>
        <v/>
      </c>
      <c r="I8" s="87" t="str">
        <f t="shared" ca="1" si="4"/>
        <v/>
      </c>
      <c r="J8" s="87" t="str">
        <f t="shared" ca="1" si="5"/>
        <v/>
      </c>
      <c r="K8" s="87" t="str">
        <f t="shared" ca="1" si="6"/>
        <v/>
      </c>
      <c r="L8" s="87" t="str">
        <f t="shared" ca="1" si="7"/>
        <v/>
      </c>
      <c r="M8" s="87" t="str">
        <f t="shared" ca="1" si="8"/>
        <v/>
      </c>
      <c r="N8" s="87" t="str">
        <f t="shared" ca="1" si="9"/>
        <v/>
      </c>
      <c r="O8" s="87" t="str">
        <f t="shared" ca="1" si="10"/>
        <v/>
      </c>
      <c r="P8" s="87" t="str">
        <f t="shared" ca="1" si="11"/>
        <v/>
      </c>
      <c r="Q8" s="87" t="str">
        <f t="shared" ca="1" si="12"/>
        <v/>
      </c>
      <c r="R8" s="87" t="str">
        <f t="shared" ca="1" si="13"/>
        <v/>
      </c>
      <c r="S8" s="87" t="str">
        <f t="shared" ca="1" si="14"/>
        <v/>
      </c>
      <c r="T8" s="87" t="str">
        <f t="shared" ca="1" si="15"/>
        <v/>
      </c>
      <c r="U8" s="87" t="str">
        <f t="shared" ca="1" si="16"/>
        <v/>
      </c>
      <c r="V8" s="87" t="str">
        <f t="shared" ca="1" si="17"/>
        <v/>
      </c>
      <c r="W8" s="87" t="str">
        <f t="shared" ca="1" si="18"/>
        <v/>
      </c>
      <c r="X8" s="87" t="str">
        <f t="shared" ca="1" si="19"/>
        <v/>
      </c>
      <c r="Y8" s="87" t="str">
        <f t="shared" ca="1" si="20"/>
        <v/>
      </c>
      <c r="Z8" s="87" t="str">
        <f t="shared" ca="1" si="21"/>
        <v/>
      </c>
      <c r="AA8" s="87" t="str">
        <f t="shared" ca="1" si="22"/>
        <v/>
      </c>
      <c r="AB8" s="87" t="str">
        <f t="shared" ca="1" si="23"/>
        <v/>
      </c>
      <c r="AC8" s="87" t="str">
        <f t="shared" ca="1" si="24"/>
        <v/>
      </c>
      <c r="AD8" s="87" t="str">
        <f t="shared" ca="1" si="25"/>
        <v/>
      </c>
      <c r="AE8" s="87" t="str">
        <f t="shared" ca="1" si="26"/>
        <v/>
      </c>
      <c r="AF8" s="87" t="str">
        <f t="shared" ca="1" si="27"/>
        <v/>
      </c>
      <c r="AG8" s="87" t="str">
        <f t="shared" ca="1" si="28"/>
        <v/>
      </c>
      <c r="AH8" s="87" t="str">
        <f t="shared" ca="1" si="29"/>
        <v/>
      </c>
      <c r="AI8" s="87" t="str">
        <f t="shared" ca="1" si="30"/>
        <v/>
      </c>
      <c r="AJ8" s="87" t="str">
        <f t="shared" ca="1" si="31"/>
        <v/>
      </c>
      <c r="AK8" s="87" t="str">
        <f t="shared" ca="1" si="32"/>
        <v/>
      </c>
      <c r="AL8" s="87" t="str">
        <f t="shared" ca="1" si="33"/>
        <v/>
      </c>
      <c r="AM8" s="87" t="str">
        <f t="shared" ca="1" si="34"/>
        <v/>
      </c>
      <c r="AN8" s="87" t="str">
        <f t="shared" ca="1" si="35"/>
        <v/>
      </c>
      <c r="AO8" s="87" t="str">
        <f t="shared" ca="1" si="38"/>
        <v/>
      </c>
      <c r="AP8" s="87" t="str">
        <f t="shared" ca="1" si="39"/>
        <v/>
      </c>
      <c r="AQ8" s="87" t="str">
        <f t="shared" ca="1" si="40"/>
        <v/>
      </c>
      <c r="AR8" s="87" t="str">
        <f t="shared" ca="1" si="41"/>
        <v/>
      </c>
      <c r="AS8" s="87" t="str">
        <f t="shared" ca="1" si="42"/>
        <v/>
      </c>
      <c r="AT8" s="87" t="str">
        <f t="shared" ca="1" si="43"/>
        <v/>
      </c>
      <c r="AU8" s="87" t="str">
        <f t="shared" ca="1" si="44"/>
        <v/>
      </c>
      <c r="AV8" s="87" t="str">
        <f t="shared" ca="1" si="45"/>
        <v/>
      </c>
      <c r="AW8" s="87" t="str">
        <f t="shared" ca="1" si="46"/>
        <v/>
      </c>
      <c r="AY8" s="15">
        <v>4</v>
      </c>
      <c r="BA8" s="87" t="str">
        <f t="shared" ca="1" si="47"/>
        <v/>
      </c>
      <c r="BB8" s="87" t="str">
        <f t="shared" ca="1" si="48"/>
        <v/>
      </c>
      <c r="BC8" s="87" t="str">
        <f t="shared" ca="1" si="49"/>
        <v/>
      </c>
      <c r="BD8" s="87" t="str">
        <f t="shared" ca="1" si="50"/>
        <v/>
      </c>
      <c r="BE8" s="87" t="str">
        <f t="shared" ca="1" si="51"/>
        <v/>
      </c>
      <c r="BF8" s="87" t="str">
        <f t="shared" ca="1" si="52"/>
        <v/>
      </c>
      <c r="BG8" s="87" t="str">
        <f t="shared" ca="1" si="53"/>
        <v/>
      </c>
      <c r="BH8" s="87" t="str">
        <f t="shared" ca="1" si="54"/>
        <v/>
      </c>
      <c r="BI8" s="87" t="str">
        <f t="shared" ca="1" si="55"/>
        <v/>
      </c>
      <c r="BJ8" s="87" t="str">
        <f t="shared" ca="1" si="56"/>
        <v/>
      </c>
      <c r="BK8" s="87" t="str">
        <f t="shared" ca="1" si="57"/>
        <v/>
      </c>
      <c r="BL8" s="87" t="str">
        <f t="shared" ca="1" si="58"/>
        <v/>
      </c>
      <c r="BM8" s="87" t="str">
        <f t="shared" ca="1" si="59"/>
        <v/>
      </c>
      <c r="BN8" s="87" t="str">
        <f t="shared" ca="1" si="60"/>
        <v/>
      </c>
      <c r="BO8" s="87" t="str">
        <f t="shared" ca="1" si="61"/>
        <v/>
      </c>
      <c r="BP8" s="87" t="str">
        <f t="shared" ca="1" si="62"/>
        <v/>
      </c>
      <c r="BQ8" s="87" t="str">
        <f t="shared" ca="1" si="63"/>
        <v/>
      </c>
      <c r="BR8" s="87" t="str">
        <f t="shared" ca="1" si="64"/>
        <v/>
      </c>
      <c r="BS8" s="87" t="str">
        <f t="shared" ca="1" si="65"/>
        <v/>
      </c>
      <c r="BT8" s="87" t="str">
        <f t="shared" ca="1" si="66"/>
        <v/>
      </c>
      <c r="BU8" s="87" t="str">
        <f t="shared" ca="1" si="67"/>
        <v/>
      </c>
      <c r="BV8" s="87" t="str">
        <f t="shared" ca="1" si="68"/>
        <v/>
      </c>
      <c r="BW8" s="87" t="str">
        <f t="shared" ca="1" si="69"/>
        <v/>
      </c>
      <c r="BX8" s="87" t="str">
        <f t="shared" ca="1" si="70"/>
        <v/>
      </c>
      <c r="BY8" s="87" t="str">
        <f t="shared" ca="1" si="71"/>
        <v/>
      </c>
      <c r="BZ8" s="87" t="str">
        <f t="shared" ca="1" si="72"/>
        <v/>
      </c>
      <c r="CA8" s="87" t="str">
        <f t="shared" ca="1" si="73"/>
        <v/>
      </c>
      <c r="CB8" s="87" t="str">
        <f t="shared" ca="1" si="74"/>
        <v/>
      </c>
      <c r="CC8" s="87" t="str">
        <f t="shared" ca="1" si="75"/>
        <v/>
      </c>
      <c r="CD8" s="87" t="str">
        <f t="shared" ca="1" si="76"/>
        <v/>
      </c>
      <c r="CE8" s="87" t="str">
        <f t="shared" ca="1" si="77"/>
        <v/>
      </c>
      <c r="CF8" s="87" t="str">
        <f t="shared" ca="1" si="78"/>
        <v/>
      </c>
      <c r="CG8" s="87" t="str">
        <f t="shared" ca="1" si="79"/>
        <v/>
      </c>
      <c r="CH8" s="87" t="str">
        <f t="shared" ca="1" si="80"/>
        <v/>
      </c>
      <c r="CI8" s="87" t="str">
        <f t="shared" ca="1" si="81"/>
        <v/>
      </c>
      <c r="CJ8" s="87" t="str">
        <f t="shared" ca="1" si="82"/>
        <v/>
      </c>
      <c r="CK8" s="87" t="str">
        <f t="shared" ca="1" si="83"/>
        <v/>
      </c>
      <c r="CL8" s="87" t="str">
        <f t="shared" ca="1" si="84"/>
        <v/>
      </c>
      <c r="CM8" s="87" t="str">
        <f t="shared" ca="1" si="85"/>
        <v/>
      </c>
      <c r="CN8" s="87" t="str">
        <f t="shared" ca="1" si="86"/>
        <v/>
      </c>
      <c r="CO8" s="87" t="str">
        <f t="shared" ca="1" si="87"/>
        <v/>
      </c>
      <c r="CP8" s="87" t="str">
        <f t="shared" ca="1" si="88"/>
        <v/>
      </c>
      <c r="CQ8" s="87" t="str">
        <f t="shared" ca="1" si="89"/>
        <v/>
      </c>
      <c r="CR8" s="87" t="str">
        <f t="shared" ca="1" si="90"/>
        <v/>
      </c>
      <c r="CS8" s="87" t="str">
        <f t="shared" ca="1" si="91"/>
        <v/>
      </c>
      <c r="CT8" s="87" t="str">
        <f t="shared" ca="1" si="92"/>
        <v/>
      </c>
    </row>
    <row r="9" spans="1:98" x14ac:dyDescent="0.25">
      <c r="A9" s="15">
        <v>5</v>
      </c>
      <c r="B9" s="42"/>
      <c r="C9" s="87" t="str">
        <f t="shared" ca="1" si="36"/>
        <v/>
      </c>
      <c r="D9" s="87" t="str">
        <f t="shared" ca="1" si="37"/>
        <v/>
      </c>
      <c r="E9" s="87" t="str">
        <f t="shared" ca="1" si="0"/>
        <v/>
      </c>
      <c r="F9" s="87" t="str">
        <f t="shared" ca="1" si="1"/>
        <v/>
      </c>
      <c r="G9" s="87" t="str">
        <f t="shared" ca="1" si="2"/>
        <v/>
      </c>
      <c r="H9" s="87" t="str">
        <f t="shared" ca="1" si="3"/>
        <v/>
      </c>
      <c r="I9" s="87" t="str">
        <f t="shared" ca="1" si="4"/>
        <v/>
      </c>
      <c r="J9" s="87" t="str">
        <f t="shared" ca="1" si="5"/>
        <v/>
      </c>
      <c r="K9" s="87" t="str">
        <f t="shared" ca="1" si="6"/>
        <v/>
      </c>
      <c r="L9" s="87" t="str">
        <f t="shared" ca="1" si="7"/>
        <v/>
      </c>
      <c r="M9" s="87" t="str">
        <f t="shared" ca="1" si="8"/>
        <v/>
      </c>
      <c r="N9" s="87" t="str">
        <f t="shared" ca="1" si="9"/>
        <v/>
      </c>
      <c r="O9" s="87" t="str">
        <f t="shared" ca="1" si="10"/>
        <v/>
      </c>
      <c r="P9" s="87" t="str">
        <f t="shared" ca="1" si="11"/>
        <v/>
      </c>
      <c r="Q9" s="87" t="str">
        <f t="shared" ca="1" si="12"/>
        <v/>
      </c>
      <c r="R9" s="87" t="str">
        <f t="shared" ca="1" si="13"/>
        <v/>
      </c>
      <c r="S9" s="87" t="str">
        <f t="shared" ca="1" si="14"/>
        <v/>
      </c>
      <c r="T9" s="87" t="str">
        <f t="shared" ca="1" si="15"/>
        <v/>
      </c>
      <c r="U9" s="87" t="str">
        <f t="shared" ca="1" si="16"/>
        <v/>
      </c>
      <c r="V9" s="87" t="str">
        <f t="shared" ca="1" si="17"/>
        <v/>
      </c>
      <c r="W9" s="87" t="str">
        <f t="shared" ca="1" si="18"/>
        <v/>
      </c>
      <c r="X9" s="87" t="str">
        <f t="shared" ca="1" si="19"/>
        <v/>
      </c>
      <c r="Y9" s="87" t="str">
        <f t="shared" ca="1" si="20"/>
        <v/>
      </c>
      <c r="Z9" s="87" t="str">
        <f t="shared" ca="1" si="21"/>
        <v/>
      </c>
      <c r="AA9" s="87" t="str">
        <f t="shared" ca="1" si="22"/>
        <v/>
      </c>
      <c r="AB9" s="87" t="str">
        <f t="shared" ca="1" si="23"/>
        <v/>
      </c>
      <c r="AC9" s="87" t="str">
        <f t="shared" ca="1" si="24"/>
        <v/>
      </c>
      <c r="AD9" s="87" t="str">
        <f t="shared" ca="1" si="25"/>
        <v/>
      </c>
      <c r="AE9" s="87" t="str">
        <f t="shared" ca="1" si="26"/>
        <v/>
      </c>
      <c r="AF9" s="87" t="str">
        <f t="shared" ca="1" si="27"/>
        <v/>
      </c>
      <c r="AG9" s="87" t="str">
        <f t="shared" ca="1" si="28"/>
        <v/>
      </c>
      <c r="AH9" s="87" t="str">
        <f t="shared" ca="1" si="29"/>
        <v/>
      </c>
      <c r="AI9" s="87" t="str">
        <f t="shared" ca="1" si="30"/>
        <v/>
      </c>
      <c r="AJ9" s="87" t="str">
        <f t="shared" ca="1" si="31"/>
        <v/>
      </c>
      <c r="AK9" s="87" t="str">
        <f t="shared" ca="1" si="32"/>
        <v/>
      </c>
      <c r="AL9" s="87" t="str">
        <f t="shared" ca="1" si="33"/>
        <v/>
      </c>
      <c r="AM9" s="87" t="str">
        <f t="shared" ca="1" si="34"/>
        <v/>
      </c>
      <c r="AN9" s="87" t="str">
        <f t="shared" ca="1" si="35"/>
        <v/>
      </c>
      <c r="AO9" s="87" t="str">
        <f t="shared" ca="1" si="38"/>
        <v/>
      </c>
      <c r="AP9" s="87" t="str">
        <f t="shared" ca="1" si="39"/>
        <v/>
      </c>
      <c r="AQ9" s="87" t="str">
        <f t="shared" ca="1" si="40"/>
        <v/>
      </c>
      <c r="AR9" s="87" t="str">
        <f t="shared" ca="1" si="41"/>
        <v/>
      </c>
      <c r="AS9" s="87" t="str">
        <f t="shared" ca="1" si="42"/>
        <v/>
      </c>
      <c r="AT9" s="87" t="str">
        <f t="shared" ca="1" si="43"/>
        <v/>
      </c>
      <c r="AU9" s="87" t="str">
        <f t="shared" ca="1" si="44"/>
        <v/>
      </c>
      <c r="AV9" s="87" t="str">
        <f t="shared" ca="1" si="45"/>
        <v/>
      </c>
      <c r="AW9" s="87" t="str">
        <f t="shared" ca="1" si="46"/>
        <v/>
      </c>
      <c r="AY9" s="15">
        <v>5</v>
      </c>
      <c r="BA9" s="87" t="str">
        <f t="shared" ca="1" si="47"/>
        <v/>
      </c>
      <c r="BB9" s="87" t="str">
        <f t="shared" ca="1" si="48"/>
        <v/>
      </c>
      <c r="BC9" s="87" t="str">
        <f t="shared" ca="1" si="49"/>
        <v/>
      </c>
      <c r="BD9" s="87" t="str">
        <f t="shared" ca="1" si="50"/>
        <v/>
      </c>
      <c r="BE9" s="87" t="str">
        <f t="shared" ca="1" si="51"/>
        <v/>
      </c>
      <c r="BF9" s="87" t="str">
        <f t="shared" ca="1" si="52"/>
        <v/>
      </c>
      <c r="BG9" s="87" t="str">
        <f t="shared" ca="1" si="53"/>
        <v/>
      </c>
      <c r="BH9" s="87" t="str">
        <f t="shared" ca="1" si="54"/>
        <v/>
      </c>
      <c r="BI9" s="87" t="str">
        <f t="shared" ca="1" si="55"/>
        <v/>
      </c>
      <c r="BJ9" s="87" t="str">
        <f t="shared" ca="1" si="56"/>
        <v/>
      </c>
      <c r="BK9" s="87" t="str">
        <f t="shared" ca="1" si="57"/>
        <v/>
      </c>
      <c r="BL9" s="87" t="str">
        <f t="shared" ca="1" si="58"/>
        <v/>
      </c>
      <c r="BM9" s="87" t="str">
        <f t="shared" ca="1" si="59"/>
        <v/>
      </c>
      <c r="BN9" s="87" t="str">
        <f t="shared" ca="1" si="60"/>
        <v/>
      </c>
      <c r="BO9" s="87" t="str">
        <f t="shared" ca="1" si="61"/>
        <v/>
      </c>
      <c r="BP9" s="87" t="str">
        <f t="shared" ca="1" si="62"/>
        <v/>
      </c>
      <c r="BQ9" s="87" t="str">
        <f t="shared" ca="1" si="63"/>
        <v/>
      </c>
      <c r="BR9" s="87" t="str">
        <f t="shared" ca="1" si="64"/>
        <v/>
      </c>
      <c r="BS9" s="87" t="str">
        <f t="shared" ca="1" si="65"/>
        <v/>
      </c>
      <c r="BT9" s="87" t="str">
        <f t="shared" ca="1" si="66"/>
        <v/>
      </c>
      <c r="BU9" s="87" t="str">
        <f t="shared" ca="1" si="67"/>
        <v/>
      </c>
      <c r="BV9" s="87" t="str">
        <f t="shared" ca="1" si="68"/>
        <v/>
      </c>
      <c r="BW9" s="87" t="str">
        <f t="shared" ca="1" si="69"/>
        <v/>
      </c>
      <c r="BX9" s="87" t="str">
        <f t="shared" ca="1" si="70"/>
        <v/>
      </c>
      <c r="BY9" s="87" t="str">
        <f t="shared" ca="1" si="71"/>
        <v/>
      </c>
      <c r="BZ9" s="87" t="str">
        <f t="shared" ca="1" si="72"/>
        <v/>
      </c>
      <c r="CA9" s="87" t="str">
        <f t="shared" ca="1" si="73"/>
        <v/>
      </c>
      <c r="CB9" s="87" t="str">
        <f t="shared" ca="1" si="74"/>
        <v/>
      </c>
      <c r="CC9" s="87" t="str">
        <f t="shared" ca="1" si="75"/>
        <v/>
      </c>
      <c r="CD9" s="87" t="str">
        <f t="shared" ca="1" si="76"/>
        <v/>
      </c>
      <c r="CE9" s="87" t="str">
        <f t="shared" ca="1" si="77"/>
        <v/>
      </c>
      <c r="CF9" s="87" t="str">
        <f t="shared" ca="1" si="78"/>
        <v/>
      </c>
      <c r="CG9" s="87" t="str">
        <f t="shared" ca="1" si="79"/>
        <v/>
      </c>
      <c r="CH9" s="87" t="str">
        <f t="shared" ca="1" si="80"/>
        <v/>
      </c>
      <c r="CI9" s="87" t="str">
        <f t="shared" ca="1" si="81"/>
        <v/>
      </c>
      <c r="CJ9" s="87" t="str">
        <f t="shared" ca="1" si="82"/>
        <v/>
      </c>
      <c r="CK9" s="87" t="str">
        <f t="shared" ca="1" si="83"/>
        <v/>
      </c>
      <c r="CL9" s="87" t="str">
        <f t="shared" ca="1" si="84"/>
        <v/>
      </c>
      <c r="CM9" s="87" t="str">
        <f t="shared" ca="1" si="85"/>
        <v/>
      </c>
      <c r="CN9" s="87" t="str">
        <f t="shared" ca="1" si="86"/>
        <v/>
      </c>
      <c r="CO9" s="87" t="str">
        <f t="shared" ca="1" si="87"/>
        <v/>
      </c>
      <c r="CP9" s="87" t="str">
        <f t="shared" ca="1" si="88"/>
        <v/>
      </c>
      <c r="CQ9" s="87" t="str">
        <f t="shared" ca="1" si="89"/>
        <v/>
      </c>
      <c r="CR9" s="87" t="str">
        <f t="shared" ca="1" si="90"/>
        <v/>
      </c>
      <c r="CS9" s="87" t="str">
        <f t="shared" ca="1" si="91"/>
        <v/>
      </c>
      <c r="CT9" s="87" t="str">
        <f t="shared" ca="1" si="92"/>
        <v/>
      </c>
    </row>
    <row r="10" spans="1:98" x14ac:dyDescent="0.25">
      <c r="A10" s="15">
        <v>6</v>
      </c>
      <c r="B10" s="42"/>
      <c r="C10" s="87" t="str">
        <f t="shared" ca="1" si="36"/>
        <v/>
      </c>
      <c r="D10" s="87" t="str">
        <f t="shared" ca="1" si="37"/>
        <v/>
      </c>
      <c r="E10" s="87" t="str">
        <f t="shared" ca="1" si="0"/>
        <v/>
      </c>
      <c r="F10" s="87" t="str">
        <f t="shared" ca="1" si="1"/>
        <v/>
      </c>
      <c r="G10" s="87" t="str">
        <f t="shared" ca="1" si="2"/>
        <v/>
      </c>
      <c r="H10" s="87" t="str">
        <f t="shared" ca="1" si="3"/>
        <v/>
      </c>
      <c r="I10" s="87" t="str">
        <f t="shared" ca="1" si="4"/>
        <v/>
      </c>
      <c r="J10" s="87" t="str">
        <f t="shared" ca="1" si="5"/>
        <v/>
      </c>
      <c r="K10" s="87" t="str">
        <f t="shared" ca="1" si="6"/>
        <v/>
      </c>
      <c r="L10" s="87" t="str">
        <f t="shared" ca="1" si="7"/>
        <v/>
      </c>
      <c r="M10" s="87" t="str">
        <f t="shared" ca="1" si="8"/>
        <v/>
      </c>
      <c r="N10" s="87" t="str">
        <f t="shared" ca="1" si="9"/>
        <v/>
      </c>
      <c r="O10" s="87" t="str">
        <f t="shared" ca="1" si="10"/>
        <v/>
      </c>
      <c r="P10" s="87" t="str">
        <f t="shared" ca="1" si="11"/>
        <v/>
      </c>
      <c r="Q10" s="87" t="str">
        <f t="shared" ca="1" si="12"/>
        <v/>
      </c>
      <c r="R10" s="87" t="str">
        <f t="shared" ca="1" si="13"/>
        <v/>
      </c>
      <c r="S10" s="87" t="str">
        <f t="shared" ca="1" si="14"/>
        <v/>
      </c>
      <c r="T10" s="87" t="str">
        <f t="shared" ca="1" si="15"/>
        <v/>
      </c>
      <c r="U10" s="87" t="str">
        <f t="shared" ca="1" si="16"/>
        <v/>
      </c>
      <c r="V10" s="87" t="str">
        <f t="shared" ca="1" si="17"/>
        <v/>
      </c>
      <c r="W10" s="87" t="str">
        <f t="shared" ca="1" si="18"/>
        <v/>
      </c>
      <c r="X10" s="87" t="str">
        <f t="shared" ca="1" si="19"/>
        <v/>
      </c>
      <c r="Y10" s="87" t="str">
        <f t="shared" ca="1" si="20"/>
        <v/>
      </c>
      <c r="Z10" s="87" t="str">
        <f t="shared" ca="1" si="21"/>
        <v/>
      </c>
      <c r="AA10" s="87" t="str">
        <f t="shared" ca="1" si="22"/>
        <v/>
      </c>
      <c r="AB10" s="87" t="str">
        <f t="shared" ca="1" si="23"/>
        <v/>
      </c>
      <c r="AC10" s="87" t="str">
        <f t="shared" ca="1" si="24"/>
        <v/>
      </c>
      <c r="AD10" s="87" t="str">
        <f t="shared" ca="1" si="25"/>
        <v/>
      </c>
      <c r="AE10" s="87" t="str">
        <f t="shared" ca="1" si="26"/>
        <v/>
      </c>
      <c r="AF10" s="87" t="str">
        <f t="shared" ca="1" si="27"/>
        <v/>
      </c>
      <c r="AG10" s="87" t="str">
        <f t="shared" ca="1" si="28"/>
        <v/>
      </c>
      <c r="AH10" s="87" t="str">
        <f t="shared" ca="1" si="29"/>
        <v/>
      </c>
      <c r="AI10" s="87" t="str">
        <f t="shared" ca="1" si="30"/>
        <v/>
      </c>
      <c r="AJ10" s="87" t="str">
        <f t="shared" ca="1" si="31"/>
        <v/>
      </c>
      <c r="AK10" s="87" t="str">
        <f t="shared" ca="1" si="32"/>
        <v/>
      </c>
      <c r="AL10" s="87" t="str">
        <f t="shared" ca="1" si="33"/>
        <v/>
      </c>
      <c r="AM10" s="87" t="str">
        <f t="shared" ca="1" si="34"/>
        <v/>
      </c>
      <c r="AN10" s="87" t="str">
        <f t="shared" ca="1" si="35"/>
        <v/>
      </c>
      <c r="AO10" s="87" t="str">
        <f t="shared" ca="1" si="38"/>
        <v/>
      </c>
      <c r="AP10" s="87" t="str">
        <f t="shared" ca="1" si="39"/>
        <v/>
      </c>
      <c r="AQ10" s="87" t="str">
        <f t="shared" ca="1" si="40"/>
        <v/>
      </c>
      <c r="AR10" s="87" t="str">
        <f t="shared" ca="1" si="41"/>
        <v/>
      </c>
      <c r="AS10" s="87" t="str">
        <f t="shared" ca="1" si="42"/>
        <v/>
      </c>
      <c r="AT10" s="87" t="str">
        <f t="shared" ca="1" si="43"/>
        <v/>
      </c>
      <c r="AU10" s="87" t="str">
        <f t="shared" ca="1" si="44"/>
        <v/>
      </c>
      <c r="AV10" s="87" t="str">
        <f t="shared" ca="1" si="45"/>
        <v/>
      </c>
      <c r="AW10" s="87" t="str">
        <f t="shared" ca="1" si="46"/>
        <v/>
      </c>
      <c r="AY10" s="15">
        <v>6</v>
      </c>
      <c r="BA10" s="87" t="str">
        <f t="shared" ca="1" si="47"/>
        <v/>
      </c>
      <c r="BB10" s="87" t="str">
        <f t="shared" ca="1" si="48"/>
        <v/>
      </c>
      <c r="BC10" s="87" t="str">
        <f t="shared" ca="1" si="49"/>
        <v/>
      </c>
      <c r="BD10" s="87" t="str">
        <f t="shared" ca="1" si="50"/>
        <v/>
      </c>
      <c r="BE10" s="87" t="str">
        <f t="shared" ca="1" si="51"/>
        <v/>
      </c>
      <c r="BF10" s="87" t="str">
        <f t="shared" ca="1" si="52"/>
        <v/>
      </c>
      <c r="BG10" s="87" t="str">
        <f t="shared" ca="1" si="53"/>
        <v/>
      </c>
      <c r="BH10" s="87" t="str">
        <f t="shared" ca="1" si="54"/>
        <v/>
      </c>
      <c r="BI10" s="87" t="str">
        <f t="shared" ca="1" si="55"/>
        <v/>
      </c>
      <c r="BJ10" s="87" t="str">
        <f t="shared" ca="1" si="56"/>
        <v/>
      </c>
      <c r="BK10" s="87" t="str">
        <f t="shared" ca="1" si="57"/>
        <v/>
      </c>
      <c r="BL10" s="87" t="str">
        <f t="shared" ca="1" si="58"/>
        <v/>
      </c>
      <c r="BM10" s="87" t="str">
        <f t="shared" ca="1" si="59"/>
        <v/>
      </c>
      <c r="BN10" s="87" t="str">
        <f t="shared" ca="1" si="60"/>
        <v/>
      </c>
      <c r="BO10" s="87" t="str">
        <f t="shared" ca="1" si="61"/>
        <v/>
      </c>
      <c r="BP10" s="87" t="str">
        <f t="shared" ca="1" si="62"/>
        <v/>
      </c>
      <c r="BQ10" s="87" t="str">
        <f t="shared" ca="1" si="63"/>
        <v/>
      </c>
      <c r="BR10" s="87" t="str">
        <f t="shared" ca="1" si="64"/>
        <v/>
      </c>
      <c r="BS10" s="87" t="str">
        <f t="shared" ca="1" si="65"/>
        <v/>
      </c>
      <c r="BT10" s="87" t="str">
        <f t="shared" ca="1" si="66"/>
        <v/>
      </c>
      <c r="BU10" s="87" t="str">
        <f t="shared" ca="1" si="67"/>
        <v/>
      </c>
      <c r="BV10" s="87" t="str">
        <f t="shared" ca="1" si="68"/>
        <v/>
      </c>
      <c r="BW10" s="87" t="str">
        <f t="shared" ca="1" si="69"/>
        <v/>
      </c>
      <c r="BX10" s="87" t="str">
        <f t="shared" ca="1" si="70"/>
        <v/>
      </c>
      <c r="BY10" s="87" t="str">
        <f t="shared" ca="1" si="71"/>
        <v/>
      </c>
      <c r="BZ10" s="87" t="str">
        <f t="shared" ca="1" si="72"/>
        <v/>
      </c>
      <c r="CA10" s="87" t="str">
        <f t="shared" ca="1" si="73"/>
        <v/>
      </c>
      <c r="CB10" s="87" t="str">
        <f t="shared" ca="1" si="74"/>
        <v/>
      </c>
      <c r="CC10" s="87" t="str">
        <f t="shared" ca="1" si="75"/>
        <v/>
      </c>
      <c r="CD10" s="87" t="str">
        <f t="shared" ca="1" si="76"/>
        <v/>
      </c>
      <c r="CE10" s="87" t="str">
        <f t="shared" ca="1" si="77"/>
        <v/>
      </c>
      <c r="CF10" s="87" t="str">
        <f t="shared" ca="1" si="78"/>
        <v/>
      </c>
      <c r="CG10" s="87" t="str">
        <f t="shared" ca="1" si="79"/>
        <v/>
      </c>
      <c r="CH10" s="87" t="str">
        <f t="shared" ca="1" si="80"/>
        <v/>
      </c>
      <c r="CI10" s="87" t="str">
        <f t="shared" ca="1" si="81"/>
        <v/>
      </c>
      <c r="CJ10" s="87" t="str">
        <f t="shared" ca="1" si="82"/>
        <v/>
      </c>
      <c r="CK10" s="87" t="str">
        <f t="shared" ca="1" si="83"/>
        <v/>
      </c>
      <c r="CL10" s="87" t="str">
        <f t="shared" ca="1" si="84"/>
        <v/>
      </c>
      <c r="CM10" s="87" t="str">
        <f t="shared" ca="1" si="85"/>
        <v/>
      </c>
      <c r="CN10" s="87" t="str">
        <f t="shared" ca="1" si="86"/>
        <v/>
      </c>
      <c r="CO10" s="87" t="str">
        <f t="shared" ca="1" si="87"/>
        <v/>
      </c>
      <c r="CP10" s="87" t="str">
        <f t="shared" ca="1" si="88"/>
        <v/>
      </c>
      <c r="CQ10" s="87" t="str">
        <f t="shared" ca="1" si="89"/>
        <v/>
      </c>
      <c r="CR10" s="87" t="str">
        <f t="shared" ca="1" si="90"/>
        <v/>
      </c>
      <c r="CS10" s="87" t="str">
        <f t="shared" ca="1" si="91"/>
        <v/>
      </c>
      <c r="CT10" s="87" t="str">
        <f t="shared" ca="1" si="92"/>
        <v/>
      </c>
    </row>
    <row r="11" spans="1:98" x14ac:dyDescent="0.25">
      <c r="A11" s="15">
        <v>7</v>
      </c>
      <c r="B11" s="42"/>
      <c r="C11" s="87" t="str">
        <f t="shared" ca="1" si="36"/>
        <v/>
      </c>
      <c r="D11" s="87" t="str">
        <f t="shared" ca="1" si="37"/>
        <v/>
      </c>
      <c r="E11" s="87" t="str">
        <f t="shared" ca="1" si="0"/>
        <v/>
      </c>
      <c r="F11" s="87" t="str">
        <f t="shared" ca="1" si="1"/>
        <v/>
      </c>
      <c r="G11" s="87" t="str">
        <f t="shared" ca="1" si="2"/>
        <v/>
      </c>
      <c r="H11" s="87" t="str">
        <f t="shared" ca="1" si="3"/>
        <v/>
      </c>
      <c r="I11" s="87" t="str">
        <f t="shared" ca="1" si="4"/>
        <v/>
      </c>
      <c r="J11" s="87" t="str">
        <f t="shared" ca="1" si="5"/>
        <v/>
      </c>
      <c r="K11" s="87" t="str">
        <f t="shared" ca="1" si="6"/>
        <v/>
      </c>
      <c r="L11" s="87" t="str">
        <f t="shared" ca="1" si="7"/>
        <v/>
      </c>
      <c r="M11" s="87" t="str">
        <f t="shared" ca="1" si="8"/>
        <v/>
      </c>
      <c r="N11" s="87" t="str">
        <f t="shared" ca="1" si="9"/>
        <v/>
      </c>
      <c r="O11" s="87" t="str">
        <f t="shared" ca="1" si="10"/>
        <v/>
      </c>
      <c r="P11" s="87" t="str">
        <f t="shared" ca="1" si="11"/>
        <v/>
      </c>
      <c r="Q11" s="87" t="str">
        <f t="shared" ca="1" si="12"/>
        <v/>
      </c>
      <c r="R11" s="87" t="str">
        <f t="shared" ca="1" si="13"/>
        <v/>
      </c>
      <c r="S11" s="87" t="str">
        <f t="shared" ca="1" si="14"/>
        <v/>
      </c>
      <c r="T11" s="87" t="str">
        <f t="shared" ca="1" si="15"/>
        <v/>
      </c>
      <c r="U11" s="87" t="str">
        <f t="shared" ca="1" si="16"/>
        <v/>
      </c>
      <c r="V11" s="87" t="str">
        <f t="shared" ca="1" si="17"/>
        <v/>
      </c>
      <c r="W11" s="87" t="str">
        <f t="shared" ca="1" si="18"/>
        <v/>
      </c>
      <c r="X11" s="87" t="str">
        <f t="shared" ca="1" si="19"/>
        <v/>
      </c>
      <c r="Y11" s="87" t="str">
        <f t="shared" ca="1" si="20"/>
        <v/>
      </c>
      <c r="Z11" s="87" t="str">
        <f t="shared" ca="1" si="21"/>
        <v/>
      </c>
      <c r="AA11" s="87" t="str">
        <f t="shared" ca="1" si="22"/>
        <v/>
      </c>
      <c r="AB11" s="87" t="str">
        <f t="shared" ca="1" si="23"/>
        <v/>
      </c>
      <c r="AC11" s="87" t="str">
        <f t="shared" ca="1" si="24"/>
        <v/>
      </c>
      <c r="AD11" s="87" t="str">
        <f t="shared" ca="1" si="25"/>
        <v/>
      </c>
      <c r="AE11" s="87" t="str">
        <f t="shared" ca="1" si="26"/>
        <v/>
      </c>
      <c r="AF11" s="87" t="str">
        <f t="shared" ca="1" si="27"/>
        <v/>
      </c>
      <c r="AG11" s="87" t="str">
        <f t="shared" ca="1" si="28"/>
        <v/>
      </c>
      <c r="AH11" s="87" t="str">
        <f t="shared" ca="1" si="29"/>
        <v/>
      </c>
      <c r="AI11" s="87" t="str">
        <f t="shared" ca="1" si="30"/>
        <v/>
      </c>
      <c r="AJ11" s="87" t="str">
        <f t="shared" ca="1" si="31"/>
        <v/>
      </c>
      <c r="AK11" s="87" t="str">
        <f t="shared" ca="1" si="32"/>
        <v/>
      </c>
      <c r="AL11" s="87" t="str">
        <f t="shared" ca="1" si="33"/>
        <v/>
      </c>
      <c r="AM11" s="87" t="str">
        <f t="shared" ca="1" si="34"/>
        <v/>
      </c>
      <c r="AN11" s="87" t="str">
        <f t="shared" ca="1" si="35"/>
        <v/>
      </c>
      <c r="AO11" s="87" t="str">
        <f t="shared" ca="1" si="38"/>
        <v/>
      </c>
      <c r="AP11" s="87" t="str">
        <f t="shared" ca="1" si="39"/>
        <v/>
      </c>
      <c r="AQ11" s="87" t="str">
        <f t="shared" ca="1" si="40"/>
        <v/>
      </c>
      <c r="AR11" s="87" t="str">
        <f t="shared" ca="1" si="41"/>
        <v/>
      </c>
      <c r="AS11" s="87" t="str">
        <f t="shared" ca="1" si="42"/>
        <v/>
      </c>
      <c r="AT11" s="87" t="str">
        <f t="shared" ca="1" si="43"/>
        <v/>
      </c>
      <c r="AU11" s="87" t="str">
        <f t="shared" ca="1" si="44"/>
        <v/>
      </c>
      <c r="AV11" s="87" t="str">
        <f t="shared" ca="1" si="45"/>
        <v/>
      </c>
      <c r="AW11" s="87" t="str">
        <f t="shared" ca="1" si="46"/>
        <v/>
      </c>
      <c r="AY11" s="15">
        <v>7</v>
      </c>
      <c r="BA11" s="87" t="str">
        <f t="shared" ca="1" si="47"/>
        <v/>
      </c>
      <c r="BB11" s="87" t="str">
        <f t="shared" ca="1" si="48"/>
        <v/>
      </c>
      <c r="BC11" s="87" t="str">
        <f t="shared" ca="1" si="49"/>
        <v/>
      </c>
      <c r="BD11" s="87" t="str">
        <f t="shared" ca="1" si="50"/>
        <v/>
      </c>
      <c r="BE11" s="87" t="str">
        <f t="shared" ca="1" si="51"/>
        <v/>
      </c>
      <c r="BF11" s="87" t="str">
        <f t="shared" ca="1" si="52"/>
        <v/>
      </c>
      <c r="BG11" s="87" t="str">
        <f t="shared" ca="1" si="53"/>
        <v/>
      </c>
      <c r="BH11" s="87" t="str">
        <f t="shared" ca="1" si="54"/>
        <v/>
      </c>
      <c r="BI11" s="87" t="str">
        <f t="shared" ca="1" si="55"/>
        <v/>
      </c>
      <c r="BJ11" s="87" t="str">
        <f t="shared" ca="1" si="56"/>
        <v/>
      </c>
      <c r="BK11" s="87" t="str">
        <f t="shared" ca="1" si="57"/>
        <v/>
      </c>
      <c r="BL11" s="87" t="str">
        <f t="shared" ca="1" si="58"/>
        <v/>
      </c>
      <c r="BM11" s="87" t="str">
        <f t="shared" ca="1" si="59"/>
        <v/>
      </c>
      <c r="BN11" s="87" t="str">
        <f t="shared" ca="1" si="60"/>
        <v/>
      </c>
      <c r="BO11" s="87" t="str">
        <f t="shared" ca="1" si="61"/>
        <v/>
      </c>
      <c r="BP11" s="87" t="str">
        <f t="shared" ca="1" si="62"/>
        <v/>
      </c>
      <c r="BQ11" s="87" t="str">
        <f t="shared" ca="1" si="63"/>
        <v/>
      </c>
      <c r="BR11" s="87" t="str">
        <f t="shared" ca="1" si="64"/>
        <v/>
      </c>
      <c r="BS11" s="87" t="str">
        <f t="shared" ca="1" si="65"/>
        <v/>
      </c>
      <c r="BT11" s="87" t="str">
        <f t="shared" ca="1" si="66"/>
        <v/>
      </c>
      <c r="BU11" s="87" t="str">
        <f t="shared" ca="1" si="67"/>
        <v/>
      </c>
      <c r="BV11" s="87" t="str">
        <f t="shared" ca="1" si="68"/>
        <v/>
      </c>
      <c r="BW11" s="87" t="str">
        <f t="shared" ca="1" si="69"/>
        <v/>
      </c>
      <c r="BX11" s="87" t="str">
        <f t="shared" ca="1" si="70"/>
        <v/>
      </c>
      <c r="BY11" s="87" t="str">
        <f t="shared" ca="1" si="71"/>
        <v/>
      </c>
      <c r="BZ11" s="87" t="str">
        <f t="shared" ca="1" si="72"/>
        <v/>
      </c>
      <c r="CA11" s="87" t="str">
        <f t="shared" ca="1" si="73"/>
        <v/>
      </c>
      <c r="CB11" s="87" t="str">
        <f t="shared" ca="1" si="74"/>
        <v/>
      </c>
      <c r="CC11" s="87" t="str">
        <f t="shared" ca="1" si="75"/>
        <v/>
      </c>
      <c r="CD11" s="87" t="str">
        <f t="shared" ca="1" si="76"/>
        <v/>
      </c>
      <c r="CE11" s="87" t="str">
        <f t="shared" ca="1" si="77"/>
        <v/>
      </c>
      <c r="CF11" s="87" t="str">
        <f t="shared" ca="1" si="78"/>
        <v/>
      </c>
      <c r="CG11" s="87" t="str">
        <f t="shared" ca="1" si="79"/>
        <v/>
      </c>
      <c r="CH11" s="87" t="str">
        <f t="shared" ca="1" si="80"/>
        <v/>
      </c>
      <c r="CI11" s="87" t="str">
        <f t="shared" ca="1" si="81"/>
        <v/>
      </c>
      <c r="CJ11" s="87" t="str">
        <f t="shared" ca="1" si="82"/>
        <v/>
      </c>
      <c r="CK11" s="87" t="str">
        <f t="shared" ca="1" si="83"/>
        <v/>
      </c>
      <c r="CL11" s="87" t="str">
        <f t="shared" ca="1" si="84"/>
        <v/>
      </c>
      <c r="CM11" s="87" t="str">
        <f t="shared" ca="1" si="85"/>
        <v/>
      </c>
      <c r="CN11" s="87" t="str">
        <f t="shared" ca="1" si="86"/>
        <v/>
      </c>
      <c r="CO11" s="87" t="str">
        <f t="shared" ca="1" si="87"/>
        <v/>
      </c>
      <c r="CP11" s="87" t="str">
        <f t="shared" ca="1" si="88"/>
        <v/>
      </c>
      <c r="CQ11" s="87" t="str">
        <f t="shared" ca="1" si="89"/>
        <v/>
      </c>
      <c r="CR11" s="87" t="str">
        <f t="shared" ca="1" si="90"/>
        <v/>
      </c>
      <c r="CS11" s="87" t="str">
        <f t="shared" ca="1" si="91"/>
        <v/>
      </c>
      <c r="CT11" s="87" t="str">
        <f t="shared" ca="1" si="92"/>
        <v/>
      </c>
    </row>
    <row r="12" spans="1:98" x14ac:dyDescent="0.25">
      <c r="A12" s="15">
        <v>8</v>
      </c>
      <c r="B12" s="42"/>
      <c r="C12" s="87" t="str">
        <f t="shared" ca="1" si="36"/>
        <v/>
      </c>
      <c r="D12" s="87" t="str">
        <f t="shared" ca="1" si="37"/>
        <v/>
      </c>
      <c r="E12" s="87" t="str">
        <f t="shared" ca="1" si="0"/>
        <v/>
      </c>
      <c r="F12" s="87" t="str">
        <f t="shared" ca="1" si="1"/>
        <v/>
      </c>
      <c r="G12" s="87" t="str">
        <f t="shared" ca="1" si="2"/>
        <v/>
      </c>
      <c r="H12" s="87" t="str">
        <f t="shared" ca="1" si="3"/>
        <v/>
      </c>
      <c r="I12" s="87" t="str">
        <f t="shared" ca="1" si="4"/>
        <v/>
      </c>
      <c r="J12" s="87" t="str">
        <f t="shared" ca="1" si="5"/>
        <v/>
      </c>
      <c r="K12" s="87" t="str">
        <f t="shared" ca="1" si="6"/>
        <v/>
      </c>
      <c r="L12" s="87" t="str">
        <f t="shared" ca="1" si="7"/>
        <v/>
      </c>
      <c r="M12" s="87" t="str">
        <f t="shared" ca="1" si="8"/>
        <v/>
      </c>
      <c r="N12" s="87" t="str">
        <f t="shared" ca="1" si="9"/>
        <v/>
      </c>
      <c r="O12" s="87" t="str">
        <f t="shared" ca="1" si="10"/>
        <v/>
      </c>
      <c r="P12" s="87" t="str">
        <f t="shared" ca="1" si="11"/>
        <v/>
      </c>
      <c r="Q12" s="87" t="str">
        <f t="shared" ca="1" si="12"/>
        <v/>
      </c>
      <c r="R12" s="87" t="str">
        <f t="shared" ca="1" si="13"/>
        <v/>
      </c>
      <c r="S12" s="87" t="str">
        <f t="shared" ca="1" si="14"/>
        <v/>
      </c>
      <c r="T12" s="87" t="str">
        <f t="shared" ca="1" si="15"/>
        <v/>
      </c>
      <c r="U12" s="87" t="str">
        <f t="shared" ca="1" si="16"/>
        <v/>
      </c>
      <c r="V12" s="87" t="str">
        <f t="shared" ca="1" si="17"/>
        <v/>
      </c>
      <c r="W12" s="87" t="str">
        <f t="shared" ca="1" si="18"/>
        <v/>
      </c>
      <c r="X12" s="87" t="str">
        <f t="shared" ca="1" si="19"/>
        <v/>
      </c>
      <c r="Y12" s="87" t="str">
        <f t="shared" ca="1" si="20"/>
        <v/>
      </c>
      <c r="Z12" s="87" t="str">
        <f t="shared" ca="1" si="21"/>
        <v/>
      </c>
      <c r="AA12" s="87" t="str">
        <f t="shared" ca="1" si="22"/>
        <v/>
      </c>
      <c r="AB12" s="87" t="str">
        <f t="shared" ca="1" si="23"/>
        <v/>
      </c>
      <c r="AC12" s="87" t="str">
        <f t="shared" ca="1" si="24"/>
        <v/>
      </c>
      <c r="AD12" s="87" t="str">
        <f t="shared" ca="1" si="25"/>
        <v/>
      </c>
      <c r="AE12" s="87" t="str">
        <f t="shared" ca="1" si="26"/>
        <v/>
      </c>
      <c r="AF12" s="87" t="str">
        <f t="shared" ca="1" si="27"/>
        <v/>
      </c>
      <c r="AG12" s="87" t="str">
        <f t="shared" ca="1" si="28"/>
        <v/>
      </c>
      <c r="AH12" s="87" t="str">
        <f t="shared" ca="1" si="29"/>
        <v/>
      </c>
      <c r="AI12" s="87" t="str">
        <f t="shared" ca="1" si="30"/>
        <v/>
      </c>
      <c r="AJ12" s="87" t="str">
        <f t="shared" ca="1" si="31"/>
        <v/>
      </c>
      <c r="AK12" s="87" t="str">
        <f t="shared" ca="1" si="32"/>
        <v/>
      </c>
      <c r="AL12" s="87" t="str">
        <f t="shared" ca="1" si="33"/>
        <v/>
      </c>
      <c r="AM12" s="87" t="str">
        <f t="shared" ca="1" si="34"/>
        <v/>
      </c>
      <c r="AN12" s="87" t="str">
        <f t="shared" ca="1" si="35"/>
        <v/>
      </c>
      <c r="AO12" s="87" t="str">
        <f t="shared" ca="1" si="38"/>
        <v/>
      </c>
      <c r="AP12" s="87" t="str">
        <f t="shared" ca="1" si="39"/>
        <v/>
      </c>
      <c r="AQ12" s="87" t="str">
        <f t="shared" ca="1" si="40"/>
        <v/>
      </c>
      <c r="AR12" s="87" t="str">
        <f t="shared" ca="1" si="41"/>
        <v/>
      </c>
      <c r="AS12" s="87" t="str">
        <f t="shared" ca="1" si="42"/>
        <v/>
      </c>
      <c r="AT12" s="87" t="str">
        <f t="shared" ca="1" si="43"/>
        <v/>
      </c>
      <c r="AU12" s="87" t="str">
        <f t="shared" ca="1" si="44"/>
        <v/>
      </c>
      <c r="AV12" s="87" t="str">
        <f t="shared" ca="1" si="45"/>
        <v/>
      </c>
      <c r="AW12" s="87" t="str">
        <f t="shared" ca="1" si="46"/>
        <v/>
      </c>
      <c r="AY12" s="15">
        <v>8</v>
      </c>
      <c r="BA12" s="87" t="str">
        <f t="shared" ca="1" si="47"/>
        <v/>
      </c>
      <c r="BB12" s="87" t="str">
        <f t="shared" ca="1" si="48"/>
        <v/>
      </c>
      <c r="BC12" s="87" t="str">
        <f t="shared" ca="1" si="49"/>
        <v/>
      </c>
      <c r="BD12" s="87" t="str">
        <f t="shared" ca="1" si="50"/>
        <v/>
      </c>
      <c r="BE12" s="87" t="str">
        <f t="shared" ca="1" si="51"/>
        <v/>
      </c>
      <c r="BF12" s="87" t="str">
        <f t="shared" ca="1" si="52"/>
        <v/>
      </c>
      <c r="BG12" s="87" t="str">
        <f t="shared" ca="1" si="53"/>
        <v/>
      </c>
      <c r="BH12" s="87" t="str">
        <f t="shared" ca="1" si="54"/>
        <v/>
      </c>
      <c r="BI12" s="87" t="str">
        <f t="shared" ca="1" si="55"/>
        <v/>
      </c>
      <c r="BJ12" s="87" t="str">
        <f t="shared" ca="1" si="56"/>
        <v/>
      </c>
      <c r="BK12" s="87" t="str">
        <f t="shared" ca="1" si="57"/>
        <v/>
      </c>
      <c r="BL12" s="87" t="str">
        <f t="shared" ca="1" si="58"/>
        <v/>
      </c>
      <c r="BM12" s="87" t="str">
        <f t="shared" ca="1" si="59"/>
        <v/>
      </c>
      <c r="BN12" s="87" t="str">
        <f t="shared" ca="1" si="60"/>
        <v/>
      </c>
      <c r="BO12" s="87" t="str">
        <f t="shared" ca="1" si="61"/>
        <v/>
      </c>
      <c r="BP12" s="87" t="str">
        <f t="shared" ca="1" si="62"/>
        <v/>
      </c>
      <c r="BQ12" s="87" t="str">
        <f t="shared" ca="1" si="63"/>
        <v/>
      </c>
      <c r="BR12" s="87" t="str">
        <f t="shared" ca="1" si="64"/>
        <v/>
      </c>
      <c r="BS12" s="87" t="str">
        <f t="shared" ca="1" si="65"/>
        <v/>
      </c>
      <c r="BT12" s="87" t="str">
        <f t="shared" ca="1" si="66"/>
        <v/>
      </c>
      <c r="BU12" s="87" t="str">
        <f t="shared" ca="1" si="67"/>
        <v/>
      </c>
      <c r="BV12" s="87" t="str">
        <f t="shared" ca="1" si="68"/>
        <v/>
      </c>
      <c r="BW12" s="87" t="str">
        <f t="shared" ca="1" si="69"/>
        <v/>
      </c>
      <c r="BX12" s="87" t="str">
        <f t="shared" ca="1" si="70"/>
        <v/>
      </c>
      <c r="BY12" s="87" t="str">
        <f t="shared" ca="1" si="71"/>
        <v/>
      </c>
      <c r="BZ12" s="87" t="str">
        <f t="shared" ca="1" si="72"/>
        <v/>
      </c>
      <c r="CA12" s="87" t="str">
        <f t="shared" ca="1" si="73"/>
        <v/>
      </c>
      <c r="CB12" s="87" t="str">
        <f t="shared" ca="1" si="74"/>
        <v/>
      </c>
      <c r="CC12" s="87" t="str">
        <f t="shared" ca="1" si="75"/>
        <v/>
      </c>
      <c r="CD12" s="87" t="str">
        <f t="shared" ca="1" si="76"/>
        <v/>
      </c>
      <c r="CE12" s="87" t="str">
        <f t="shared" ca="1" si="77"/>
        <v/>
      </c>
      <c r="CF12" s="87" t="str">
        <f t="shared" ca="1" si="78"/>
        <v/>
      </c>
      <c r="CG12" s="87" t="str">
        <f t="shared" ca="1" si="79"/>
        <v/>
      </c>
      <c r="CH12" s="87" t="str">
        <f t="shared" ca="1" si="80"/>
        <v/>
      </c>
      <c r="CI12" s="87" t="str">
        <f t="shared" ca="1" si="81"/>
        <v/>
      </c>
      <c r="CJ12" s="87" t="str">
        <f t="shared" ca="1" si="82"/>
        <v/>
      </c>
      <c r="CK12" s="87" t="str">
        <f t="shared" ca="1" si="83"/>
        <v/>
      </c>
      <c r="CL12" s="87" t="str">
        <f t="shared" ca="1" si="84"/>
        <v/>
      </c>
      <c r="CM12" s="87" t="str">
        <f t="shared" ca="1" si="85"/>
        <v/>
      </c>
      <c r="CN12" s="87" t="str">
        <f t="shared" ca="1" si="86"/>
        <v/>
      </c>
      <c r="CO12" s="87" t="str">
        <f t="shared" ca="1" si="87"/>
        <v/>
      </c>
      <c r="CP12" s="87" t="str">
        <f t="shared" ca="1" si="88"/>
        <v/>
      </c>
      <c r="CQ12" s="87" t="str">
        <f t="shared" ca="1" si="89"/>
        <v/>
      </c>
      <c r="CR12" s="87" t="str">
        <f t="shared" ca="1" si="90"/>
        <v/>
      </c>
      <c r="CS12" s="87" t="str">
        <f t="shared" ca="1" si="91"/>
        <v/>
      </c>
      <c r="CT12" s="87" t="str">
        <f t="shared" ca="1" si="92"/>
        <v/>
      </c>
    </row>
    <row r="13" spans="1:98" x14ac:dyDescent="0.25">
      <c r="A13" s="15">
        <v>9</v>
      </c>
      <c r="B13" s="42"/>
      <c r="C13" s="87" t="str">
        <f t="shared" ca="1" si="36"/>
        <v/>
      </c>
      <c r="D13" s="87" t="str">
        <f t="shared" ca="1" si="37"/>
        <v/>
      </c>
      <c r="E13" s="87" t="str">
        <f t="shared" ca="1" si="0"/>
        <v/>
      </c>
      <c r="F13" s="87" t="str">
        <f t="shared" ca="1" si="1"/>
        <v/>
      </c>
      <c r="G13" s="87" t="str">
        <f t="shared" ca="1" si="2"/>
        <v/>
      </c>
      <c r="H13" s="87" t="str">
        <f t="shared" ca="1" si="3"/>
        <v/>
      </c>
      <c r="I13" s="87" t="str">
        <f t="shared" ca="1" si="4"/>
        <v/>
      </c>
      <c r="J13" s="87" t="str">
        <f t="shared" ca="1" si="5"/>
        <v/>
      </c>
      <c r="K13" s="87" t="str">
        <f t="shared" ca="1" si="6"/>
        <v/>
      </c>
      <c r="L13" s="87" t="str">
        <f t="shared" ca="1" si="7"/>
        <v/>
      </c>
      <c r="M13" s="87" t="str">
        <f t="shared" ca="1" si="8"/>
        <v/>
      </c>
      <c r="N13" s="87" t="str">
        <f t="shared" ca="1" si="9"/>
        <v/>
      </c>
      <c r="O13" s="87" t="str">
        <f t="shared" ca="1" si="10"/>
        <v/>
      </c>
      <c r="P13" s="87" t="str">
        <f t="shared" ca="1" si="11"/>
        <v/>
      </c>
      <c r="Q13" s="87" t="str">
        <f t="shared" ca="1" si="12"/>
        <v/>
      </c>
      <c r="R13" s="87" t="str">
        <f t="shared" ca="1" si="13"/>
        <v/>
      </c>
      <c r="S13" s="87" t="str">
        <f t="shared" ca="1" si="14"/>
        <v/>
      </c>
      <c r="T13" s="87" t="str">
        <f t="shared" ca="1" si="15"/>
        <v/>
      </c>
      <c r="U13" s="87" t="str">
        <f t="shared" ca="1" si="16"/>
        <v/>
      </c>
      <c r="V13" s="87" t="str">
        <f t="shared" ca="1" si="17"/>
        <v/>
      </c>
      <c r="W13" s="87" t="str">
        <f t="shared" ca="1" si="18"/>
        <v/>
      </c>
      <c r="X13" s="87" t="str">
        <f t="shared" ca="1" si="19"/>
        <v/>
      </c>
      <c r="Y13" s="87" t="str">
        <f t="shared" ca="1" si="20"/>
        <v/>
      </c>
      <c r="Z13" s="87" t="str">
        <f t="shared" ca="1" si="21"/>
        <v/>
      </c>
      <c r="AA13" s="87" t="str">
        <f t="shared" ca="1" si="22"/>
        <v/>
      </c>
      <c r="AB13" s="87" t="str">
        <f t="shared" ca="1" si="23"/>
        <v/>
      </c>
      <c r="AC13" s="87" t="str">
        <f t="shared" ca="1" si="24"/>
        <v/>
      </c>
      <c r="AD13" s="87" t="str">
        <f t="shared" ca="1" si="25"/>
        <v/>
      </c>
      <c r="AE13" s="87" t="str">
        <f t="shared" ca="1" si="26"/>
        <v/>
      </c>
      <c r="AF13" s="87" t="str">
        <f t="shared" ca="1" si="27"/>
        <v/>
      </c>
      <c r="AG13" s="87" t="str">
        <f t="shared" ca="1" si="28"/>
        <v/>
      </c>
      <c r="AH13" s="87" t="str">
        <f t="shared" ca="1" si="29"/>
        <v/>
      </c>
      <c r="AI13" s="87" t="str">
        <f t="shared" ca="1" si="30"/>
        <v/>
      </c>
      <c r="AJ13" s="87" t="str">
        <f t="shared" ca="1" si="31"/>
        <v/>
      </c>
      <c r="AK13" s="87" t="str">
        <f t="shared" ca="1" si="32"/>
        <v/>
      </c>
      <c r="AL13" s="87" t="str">
        <f t="shared" ca="1" si="33"/>
        <v/>
      </c>
      <c r="AM13" s="87" t="str">
        <f t="shared" ca="1" si="34"/>
        <v/>
      </c>
      <c r="AN13" s="87" t="str">
        <f t="shared" ca="1" si="35"/>
        <v/>
      </c>
      <c r="AO13" s="87" t="str">
        <f t="shared" ca="1" si="38"/>
        <v/>
      </c>
      <c r="AP13" s="87" t="str">
        <f t="shared" ca="1" si="39"/>
        <v/>
      </c>
      <c r="AQ13" s="87" t="str">
        <f t="shared" ca="1" si="40"/>
        <v/>
      </c>
      <c r="AR13" s="87" t="str">
        <f t="shared" ca="1" si="41"/>
        <v/>
      </c>
      <c r="AS13" s="87" t="str">
        <f t="shared" ca="1" si="42"/>
        <v/>
      </c>
      <c r="AT13" s="87" t="str">
        <f t="shared" ca="1" si="43"/>
        <v/>
      </c>
      <c r="AU13" s="87" t="str">
        <f t="shared" ca="1" si="44"/>
        <v/>
      </c>
      <c r="AV13" s="87" t="str">
        <f t="shared" ca="1" si="45"/>
        <v/>
      </c>
      <c r="AW13" s="87" t="str">
        <f t="shared" ca="1" si="46"/>
        <v/>
      </c>
      <c r="AY13" s="15">
        <v>9</v>
      </c>
      <c r="BA13" s="87" t="str">
        <f t="shared" ca="1" si="47"/>
        <v/>
      </c>
      <c r="BB13" s="87" t="str">
        <f t="shared" ca="1" si="48"/>
        <v/>
      </c>
      <c r="BC13" s="87" t="str">
        <f t="shared" ca="1" si="49"/>
        <v/>
      </c>
      <c r="BD13" s="87" t="str">
        <f t="shared" ca="1" si="50"/>
        <v/>
      </c>
      <c r="BE13" s="87" t="str">
        <f t="shared" ca="1" si="51"/>
        <v/>
      </c>
      <c r="BF13" s="87" t="str">
        <f t="shared" ca="1" si="52"/>
        <v/>
      </c>
      <c r="BG13" s="87" t="str">
        <f t="shared" ca="1" si="53"/>
        <v/>
      </c>
      <c r="BH13" s="87" t="str">
        <f t="shared" ca="1" si="54"/>
        <v/>
      </c>
      <c r="BI13" s="87" t="str">
        <f t="shared" ca="1" si="55"/>
        <v/>
      </c>
      <c r="BJ13" s="87" t="str">
        <f t="shared" ca="1" si="56"/>
        <v/>
      </c>
      <c r="BK13" s="87" t="str">
        <f t="shared" ca="1" si="57"/>
        <v/>
      </c>
      <c r="BL13" s="87" t="str">
        <f t="shared" ca="1" si="58"/>
        <v/>
      </c>
      <c r="BM13" s="87" t="str">
        <f t="shared" ca="1" si="59"/>
        <v/>
      </c>
      <c r="BN13" s="87" t="str">
        <f t="shared" ca="1" si="60"/>
        <v/>
      </c>
      <c r="BO13" s="87" t="str">
        <f t="shared" ca="1" si="61"/>
        <v/>
      </c>
      <c r="BP13" s="87" t="str">
        <f t="shared" ca="1" si="62"/>
        <v/>
      </c>
      <c r="BQ13" s="87" t="str">
        <f t="shared" ca="1" si="63"/>
        <v/>
      </c>
      <c r="BR13" s="87" t="str">
        <f t="shared" ca="1" si="64"/>
        <v/>
      </c>
      <c r="BS13" s="87" t="str">
        <f t="shared" ca="1" si="65"/>
        <v/>
      </c>
      <c r="BT13" s="87" t="str">
        <f t="shared" ca="1" si="66"/>
        <v/>
      </c>
      <c r="BU13" s="87" t="str">
        <f t="shared" ca="1" si="67"/>
        <v/>
      </c>
      <c r="BV13" s="87" t="str">
        <f t="shared" ca="1" si="68"/>
        <v/>
      </c>
      <c r="BW13" s="87" t="str">
        <f t="shared" ca="1" si="69"/>
        <v/>
      </c>
      <c r="BX13" s="87" t="str">
        <f t="shared" ca="1" si="70"/>
        <v/>
      </c>
      <c r="BY13" s="87" t="str">
        <f t="shared" ca="1" si="71"/>
        <v/>
      </c>
      <c r="BZ13" s="87" t="str">
        <f t="shared" ca="1" si="72"/>
        <v/>
      </c>
      <c r="CA13" s="87" t="str">
        <f t="shared" ca="1" si="73"/>
        <v/>
      </c>
      <c r="CB13" s="87" t="str">
        <f t="shared" ca="1" si="74"/>
        <v/>
      </c>
      <c r="CC13" s="87" t="str">
        <f t="shared" ca="1" si="75"/>
        <v/>
      </c>
      <c r="CD13" s="87" t="str">
        <f t="shared" ca="1" si="76"/>
        <v/>
      </c>
      <c r="CE13" s="87" t="str">
        <f t="shared" ca="1" si="77"/>
        <v/>
      </c>
      <c r="CF13" s="87" t="str">
        <f t="shared" ca="1" si="78"/>
        <v/>
      </c>
      <c r="CG13" s="87" t="str">
        <f t="shared" ca="1" si="79"/>
        <v/>
      </c>
      <c r="CH13" s="87" t="str">
        <f t="shared" ca="1" si="80"/>
        <v/>
      </c>
      <c r="CI13" s="87" t="str">
        <f t="shared" ca="1" si="81"/>
        <v/>
      </c>
      <c r="CJ13" s="87" t="str">
        <f t="shared" ca="1" si="82"/>
        <v/>
      </c>
      <c r="CK13" s="87" t="str">
        <f t="shared" ca="1" si="83"/>
        <v/>
      </c>
      <c r="CL13" s="87" t="str">
        <f t="shared" ca="1" si="84"/>
        <v/>
      </c>
      <c r="CM13" s="87" t="str">
        <f t="shared" ca="1" si="85"/>
        <v/>
      </c>
      <c r="CN13" s="87" t="str">
        <f t="shared" ca="1" si="86"/>
        <v/>
      </c>
      <c r="CO13" s="87" t="str">
        <f t="shared" ca="1" si="87"/>
        <v/>
      </c>
      <c r="CP13" s="87" t="str">
        <f t="shared" ca="1" si="88"/>
        <v/>
      </c>
      <c r="CQ13" s="87" t="str">
        <f t="shared" ca="1" si="89"/>
        <v/>
      </c>
      <c r="CR13" s="87" t="str">
        <f t="shared" ca="1" si="90"/>
        <v/>
      </c>
      <c r="CS13" s="87" t="str">
        <f t="shared" ca="1" si="91"/>
        <v/>
      </c>
      <c r="CT13" s="87" t="str">
        <f t="shared" ca="1" si="92"/>
        <v/>
      </c>
    </row>
    <row r="14" spans="1:98" x14ac:dyDescent="0.25">
      <c r="A14" s="15">
        <v>10</v>
      </c>
      <c r="B14" s="42"/>
      <c r="C14" s="87" t="str">
        <f t="shared" ca="1" si="36"/>
        <v/>
      </c>
      <c r="D14" s="87" t="str">
        <f t="shared" ca="1" si="37"/>
        <v/>
      </c>
      <c r="E14" s="87" t="str">
        <f t="shared" ca="1" si="0"/>
        <v/>
      </c>
      <c r="F14" s="87" t="str">
        <f t="shared" ca="1" si="1"/>
        <v/>
      </c>
      <c r="G14" s="87" t="str">
        <f t="shared" ca="1" si="2"/>
        <v/>
      </c>
      <c r="H14" s="87" t="str">
        <f t="shared" ca="1" si="3"/>
        <v/>
      </c>
      <c r="I14" s="87" t="str">
        <f t="shared" ca="1" si="4"/>
        <v/>
      </c>
      <c r="J14" s="87" t="str">
        <f t="shared" ca="1" si="5"/>
        <v/>
      </c>
      <c r="K14" s="87" t="str">
        <f t="shared" ca="1" si="6"/>
        <v/>
      </c>
      <c r="L14" s="87" t="str">
        <f t="shared" ca="1" si="7"/>
        <v/>
      </c>
      <c r="M14" s="87" t="str">
        <f t="shared" ca="1" si="8"/>
        <v/>
      </c>
      <c r="N14" s="87" t="str">
        <f t="shared" ca="1" si="9"/>
        <v/>
      </c>
      <c r="O14" s="87" t="str">
        <f t="shared" ca="1" si="10"/>
        <v/>
      </c>
      <c r="P14" s="87" t="str">
        <f t="shared" ca="1" si="11"/>
        <v/>
      </c>
      <c r="Q14" s="87" t="str">
        <f t="shared" ca="1" si="12"/>
        <v/>
      </c>
      <c r="R14" s="87" t="str">
        <f t="shared" ca="1" si="13"/>
        <v/>
      </c>
      <c r="S14" s="87" t="str">
        <f t="shared" ca="1" si="14"/>
        <v/>
      </c>
      <c r="T14" s="87" t="str">
        <f t="shared" ca="1" si="15"/>
        <v/>
      </c>
      <c r="U14" s="87" t="str">
        <f t="shared" ca="1" si="16"/>
        <v/>
      </c>
      <c r="V14" s="87" t="str">
        <f t="shared" ca="1" si="17"/>
        <v/>
      </c>
      <c r="W14" s="87" t="str">
        <f t="shared" ca="1" si="18"/>
        <v/>
      </c>
      <c r="X14" s="87" t="str">
        <f t="shared" ca="1" si="19"/>
        <v/>
      </c>
      <c r="Y14" s="87" t="str">
        <f t="shared" ca="1" si="20"/>
        <v/>
      </c>
      <c r="Z14" s="87" t="str">
        <f t="shared" ca="1" si="21"/>
        <v/>
      </c>
      <c r="AA14" s="87" t="str">
        <f t="shared" ca="1" si="22"/>
        <v/>
      </c>
      <c r="AB14" s="87" t="str">
        <f t="shared" ca="1" si="23"/>
        <v/>
      </c>
      <c r="AC14" s="87" t="str">
        <f t="shared" ca="1" si="24"/>
        <v/>
      </c>
      <c r="AD14" s="87" t="str">
        <f t="shared" ca="1" si="25"/>
        <v/>
      </c>
      <c r="AE14" s="87" t="str">
        <f t="shared" ca="1" si="26"/>
        <v/>
      </c>
      <c r="AF14" s="87" t="str">
        <f t="shared" ca="1" si="27"/>
        <v/>
      </c>
      <c r="AG14" s="87" t="str">
        <f t="shared" ca="1" si="28"/>
        <v/>
      </c>
      <c r="AH14" s="87" t="str">
        <f t="shared" ca="1" si="29"/>
        <v/>
      </c>
      <c r="AI14" s="87" t="str">
        <f t="shared" ca="1" si="30"/>
        <v/>
      </c>
      <c r="AJ14" s="87" t="str">
        <f t="shared" ca="1" si="31"/>
        <v/>
      </c>
      <c r="AK14" s="87" t="str">
        <f t="shared" ca="1" si="32"/>
        <v/>
      </c>
      <c r="AL14" s="87" t="str">
        <f t="shared" ca="1" si="33"/>
        <v/>
      </c>
      <c r="AM14" s="87" t="str">
        <f t="shared" ca="1" si="34"/>
        <v/>
      </c>
      <c r="AN14" s="87" t="str">
        <f t="shared" ca="1" si="35"/>
        <v/>
      </c>
      <c r="AO14" s="87" t="str">
        <f t="shared" ca="1" si="38"/>
        <v/>
      </c>
      <c r="AP14" s="87" t="str">
        <f t="shared" ca="1" si="39"/>
        <v/>
      </c>
      <c r="AQ14" s="87" t="str">
        <f t="shared" ca="1" si="40"/>
        <v/>
      </c>
      <c r="AR14" s="87" t="str">
        <f t="shared" ca="1" si="41"/>
        <v/>
      </c>
      <c r="AS14" s="87" t="str">
        <f t="shared" ca="1" si="42"/>
        <v/>
      </c>
      <c r="AT14" s="87" t="str">
        <f t="shared" ca="1" si="43"/>
        <v/>
      </c>
      <c r="AU14" s="87" t="str">
        <f t="shared" ca="1" si="44"/>
        <v/>
      </c>
      <c r="AV14" s="87" t="str">
        <f t="shared" ca="1" si="45"/>
        <v/>
      </c>
      <c r="AW14" s="87" t="str">
        <f t="shared" ca="1" si="46"/>
        <v/>
      </c>
      <c r="AY14" s="15">
        <v>10</v>
      </c>
      <c r="BA14" s="87" t="str">
        <f t="shared" ca="1" si="47"/>
        <v/>
      </c>
      <c r="BB14" s="87" t="str">
        <f t="shared" ca="1" si="48"/>
        <v/>
      </c>
      <c r="BC14" s="87" t="str">
        <f t="shared" ca="1" si="49"/>
        <v/>
      </c>
      <c r="BD14" s="87" t="str">
        <f t="shared" ca="1" si="50"/>
        <v/>
      </c>
      <c r="BE14" s="87" t="str">
        <f t="shared" ca="1" si="51"/>
        <v/>
      </c>
      <c r="BF14" s="87" t="str">
        <f t="shared" ca="1" si="52"/>
        <v/>
      </c>
      <c r="BG14" s="87" t="str">
        <f t="shared" ca="1" si="53"/>
        <v/>
      </c>
      <c r="BH14" s="87" t="str">
        <f t="shared" ca="1" si="54"/>
        <v/>
      </c>
      <c r="BI14" s="87" t="str">
        <f t="shared" ca="1" si="55"/>
        <v/>
      </c>
      <c r="BJ14" s="87" t="str">
        <f t="shared" ca="1" si="56"/>
        <v/>
      </c>
      <c r="BK14" s="87" t="str">
        <f t="shared" ca="1" si="57"/>
        <v/>
      </c>
      <c r="BL14" s="87" t="str">
        <f t="shared" ca="1" si="58"/>
        <v/>
      </c>
      <c r="BM14" s="87" t="str">
        <f t="shared" ca="1" si="59"/>
        <v/>
      </c>
      <c r="BN14" s="87" t="str">
        <f t="shared" ca="1" si="60"/>
        <v/>
      </c>
      <c r="BO14" s="87" t="str">
        <f t="shared" ca="1" si="61"/>
        <v/>
      </c>
      <c r="BP14" s="87" t="str">
        <f t="shared" ca="1" si="62"/>
        <v/>
      </c>
      <c r="BQ14" s="87" t="str">
        <f t="shared" ca="1" si="63"/>
        <v/>
      </c>
      <c r="BR14" s="87" t="str">
        <f t="shared" ca="1" si="64"/>
        <v/>
      </c>
      <c r="BS14" s="87" t="str">
        <f t="shared" ca="1" si="65"/>
        <v/>
      </c>
      <c r="BT14" s="87" t="str">
        <f t="shared" ca="1" si="66"/>
        <v/>
      </c>
      <c r="BU14" s="87" t="str">
        <f t="shared" ca="1" si="67"/>
        <v/>
      </c>
      <c r="BV14" s="87" t="str">
        <f t="shared" ca="1" si="68"/>
        <v/>
      </c>
      <c r="BW14" s="87" t="str">
        <f t="shared" ca="1" si="69"/>
        <v/>
      </c>
      <c r="BX14" s="87" t="str">
        <f t="shared" ca="1" si="70"/>
        <v/>
      </c>
      <c r="BY14" s="87" t="str">
        <f t="shared" ca="1" si="71"/>
        <v/>
      </c>
      <c r="BZ14" s="87" t="str">
        <f t="shared" ca="1" si="72"/>
        <v/>
      </c>
      <c r="CA14" s="87" t="str">
        <f t="shared" ca="1" si="73"/>
        <v/>
      </c>
      <c r="CB14" s="87" t="str">
        <f t="shared" ca="1" si="74"/>
        <v/>
      </c>
      <c r="CC14" s="87" t="str">
        <f t="shared" ca="1" si="75"/>
        <v/>
      </c>
      <c r="CD14" s="87" t="str">
        <f t="shared" ca="1" si="76"/>
        <v/>
      </c>
      <c r="CE14" s="87" t="str">
        <f t="shared" ca="1" si="77"/>
        <v/>
      </c>
      <c r="CF14" s="87" t="str">
        <f t="shared" ca="1" si="78"/>
        <v/>
      </c>
      <c r="CG14" s="87" t="str">
        <f t="shared" ca="1" si="79"/>
        <v/>
      </c>
      <c r="CH14" s="87" t="str">
        <f t="shared" ca="1" si="80"/>
        <v/>
      </c>
      <c r="CI14" s="87" t="str">
        <f t="shared" ca="1" si="81"/>
        <v/>
      </c>
      <c r="CJ14" s="87" t="str">
        <f t="shared" ca="1" si="82"/>
        <v/>
      </c>
      <c r="CK14" s="87" t="str">
        <f t="shared" ca="1" si="83"/>
        <v/>
      </c>
      <c r="CL14" s="87" t="str">
        <f t="shared" ca="1" si="84"/>
        <v/>
      </c>
      <c r="CM14" s="87" t="str">
        <f t="shared" ca="1" si="85"/>
        <v/>
      </c>
      <c r="CN14" s="87" t="str">
        <f t="shared" ca="1" si="86"/>
        <v/>
      </c>
      <c r="CO14" s="87" t="str">
        <f t="shared" ca="1" si="87"/>
        <v/>
      </c>
      <c r="CP14" s="87" t="str">
        <f t="shared" ca="1" si="88"/>
        <v/>
      </c>
      <c r="CQ14" s="87" t="str">
        <f t="shared" ca="1" si="89"/>
        <v/>
      </c>
      <c r="CR14" s="87" t="str">
        <f t="shared" ca="1" si="90"/>
        <v/>
      </c>
      <c r="CS14" s="87" t="str">
        <f t="shared" ca="1" si="91"/>
        <v/>
      </c>
      <c r="CT14" s="87" t="str">
        <f t="shared" ca="1" si="92"/>
        <v/>
      </c>
    </row>
    <row r="15" spans="1:98" x14ac:dyDescent="0.25">
      <c r="A15" s="15">
        <v>11</v>
      </c>
      <c r="B15" s="42"/>
      <c r="C15" s="87" t="str">
        <f t="shared" ca="1" si="36"/>
        <v/>
      </c>
      <c r="D15" s="87" t="str">
        <f t="shared" ca="1" si="37"/>
        <v/>
      </c>
      <c r="E15" s="87" t="str">
        <f t="shared" ca="1" si="0"/>
        <v/>
      </c>
      <c r="F15" s="87" t="str">
        <f t="shared" ca="1" si="1"/>
        <v/>
      </c>
      <c r="G15" s="87" t="str">
        <f t="shared" ca="1" si="2"/>
        <v/>
      </c>
      <c r="H15" s="87" t="str">
        <f t="shared" ca="1" si="3"/>
        <v/>
      </c>
      <c r="I15" s="87" t="str">
        <f t="shared" ca="1" si="4"/>
        <v/>
      </c>
      <c r="J15" s="87" t="str">
        <f t="shared" ca="1" si="5"/>
        <v/>
      </c>
      <c r="K15" s="87" t="str">
        <f t="shared" ca="1" si="6"/>
        <v/>
      </c>
      <c r="L15" s="87" t="str">
        <f t="shared" ca="1" si="7"/>
        <v/>
      </c>
      <c r="M15" s="87" t="str">
        <f t="shared" ca="1" si="8"/>
        <v/>
      </c>
      <c r="N15" s="87" t="str">
        <f t="shared" ca="1" si="9"/>
        <v/>
      </c>
      <c r="O15" s="87" t="str">
        <f t="shared" ca="1" si="10"/>
        <v/>
      </c>
      <c r="P15" s="87" t="str">
        <f t="shared" ca="1" si="11"/>
        <v/>
      </c>
      <c r="Q15" s="87" t="str">
        <f t="shared" ca="1" si="12"/>
        <v/>
      </c>
      <c r="R15" s="87" t="str">
        <f t="shared" ca="1" si="13"/>
        <v/>
      </c>
      <c r="S15" s="87" t="str">
        <f t="shared" ca="1" si="14"/>
        <v/>
      </c>
      <c r="T15" s="87" t="str">
        <f t="shared" ca="1" si="15"/>
        <v/>
      </c>
      <c r="U15" s="87" t="str">
        <f t="shared" ca="1" si="16"/>
        <v/>
      </c>
      <c r="V15" s="87" t="str">
        <f t="shared" ca="1" si="17"/>
        <v/>
      </c>
      <c r="W15" s="87" t="str">
        <f t="shared" ca="1" si="18"/>
        <v/>
      </c>
      <c r="X15" s="87" t="str">
        <f t="shared" ca="1" si="19"/>
        <v/>
      </c>
      <c r="Y15" s="87" t="str">
        <f t="shared" ca="1" si="20"/>
        <v/>
      </c>
      <c r="Z15" s="87" t="str">
        <f t="shared" ca="1" si="21"/>
        <v/>
      </c>
      <c r="AA15" s="87" t="str">
        <f t="shared" ca="1" si="22"/>
        <v/>
      </c>
      <c r="AB15" s="87" t="str">
        <f t="shared" ca="1" si="23"/>
        <v/>
      </c>
      <c r="AC15" s="87" t="str">
        <f t="shared" ca="1" si="24"/>
        <v/>
      </c>
      <c r="AD15" s="87" t="str">
        <f t="shared" ca="1" si="25"/>
        <v/>
      </c>
      <c r="AE15" s="87" t="str">
        <f t="shared" ca="1" si="26"/>
        <v/>
      </c>
      <c r="AF15" s="87" t="str">
        <f t="shared" ca="1" si="27"/>
        <v/>
      </c>
      <c r="AG15" s="87" t="str">
        <f t="shared" ca="1" si="28"/>
        <v/>
      </c>
      <c r="AH15" s="87" t="str">
        <f t="shared" ca="1" si="29"/>
        <v/>
      </c>
      <c r="AI15" s="87" t="str">
        <f t="shared" ca="1" si="30"/>
        <v/>
      </c>
      <c r="AJ15" s="87" t="str">
        <f t="shared" ca="1" si="31"/>
        <v/>
      </c>
      <c r="AK15" s="87" t="str">
        <f t="shared" ca="1" si="32"/>
        <v/>
      </c>
      <c r="AL15" s="87" t="str">
        <f t="shared" ca="1" si="33"/>
        <v/>
      </c>
      <c r="AM15" s="87" t="str">
        <f t="shared" ca="1" si="34"/>
        <v/>
      </c>
      <c r="AN15" s="87" t="str">
        <f t="shared" ca="1" si="35"/>
        <v/>
      </c>
      <c r="AO15" s="87" t="str">
        <f t="shared" ca="1" si="38"/>
        <v/>
      </c>
      <c r="AP15" s="87" t="str">
        <f t="shared" ca="1" si="39"/>
        <v/>
      </c>
      <c r="AQ15" s="87" t="str">
        <f t="shared" ca="1" si="40"/>
        <v/>
      </c>
      <c r="AR15" s="87" t="str">
        <f t="shared" ca="1" si="41"/>
        <v/>
      </c>
      <c r="AS15" s="87" t="str">
        <f t="shared" ca="1" si="42"/>
        <v/>
      </c>
      <c r="AT15" s="87" t="str">
        <f t="shared" ca="1" si="43"/>
        <v/>
      </c>
      <c r="AU15" s="87" t="str">
        <f t="shared" ca="1" si="44"/>
        <v/>
      </c>
      <c r="AV15" s="87" t="str">
        <f t="shared" ca="1" si="45"/>
        <v/>
      </c>
      <c r="AW15" s="87" t="str">
        <f t="shared" ca="1" si="46"/>
        <v/>
      </c>
      <c r="AY15" s="15">
        <v>11</v>
      </c>
      <c r="BA15" s="87" t="str">
        <f t="shared" ca="1" si="47"/>
        <v/>
      </c>
      <c r="BB15" s="87" t="str">
        <f t="shared" ca="1" si="48"/>
        <v/>
      </c>
      <c r="BC15" s="87" t="str">
        <f t="shared" ca="1" si="49"/>
        <v/>
      </c>
      <c r="BD15" s="87" t="str">
        <f t="shared" ca="1" si="50"/>
        <v/>
      </c>
      <c r="BE15" s="87" t="str">
        <f t="shared" ca="1" si="51"/>
        <v/>
      </c>
      <c r="BF15" s="87" t="str">
        <f t="shared" ca="1" si="52"/>
        <v/>
      </c>
      <c r="BG15" s="87" t="str">
        <f t="shared" ca="1" si="53"/>
        <v/>
      </c>
      <c r="BH15" s="87" t="str">
        <f t="shared" ca="1" si="54"/>
        <v/>
      </c>
      <c r="BI15" s="87" t="str">
        <f t="shared" ca="1" si="55"/>
        <v/>
      </c>
      <c r="BJ15" s="87" t="str">
        <f t="shared" ca="1" si="56"/>
        <v/>
      </c>
      <c r="BK15" s="87" t="str">
        <f t="shared" ca="1" si="57"/>
        <v/>
      </c>
      <c r="BL15" s="87" t="str">
        <f t="shared" ca="1" si="58"/>
        <v/>
      </c>
      <c r="BM15" s="87" t="str">
        <f t="shared" ca="1" si="59"/>
        <v/>
      </c>
      <c r="BN15" s="87" t="str">
        <f t="shared" ca="1" si="60"/>
        <v/>
      </c>
      <c r="BO15" s="87" t="str">
        <f t="shared" ca="1" si="61"/>
        <v/>
      </c>
      <c r="BP15" s="87" t="str">
        <f t="shared" ca="1" si="62"/>
        <v/>
      </c>
      <c r="BQ15" s="87" t="str">
        <f t="shared" ca="1" si="63"/>
        <v/>
      </c>
      <c r="BR15" s="87" t="str">
        <f t="shared" ca="1" si="64"/>
        <v/>
      </c>
      <c r="BS15" s="87" t="str">
        <f t="shared" ca="1" si="65"/>
        <v/>
      </c>
      <c r="BT15" s="87" t="str">
        <f t="shared" ca="1" si="66"/>
        <v/>
      </c>
      <c r="BU15" s="87" t="str">
        <f t="shared" ca="1" si="67"/>
        <v/>
      </c>
      <c r="BV15" s="87" t="str">
        <f t="shared" ca="1" si="68"/>
        <v/>
      </c>
      <c r="BW15" s="87" t="str">
        <f t="shared" ca="1" si="69"/>
        <v/>
      </c>
      <c r="BX15" s="87" t="str">
        <f t="shared" ca="1" si="70"/>
        <v/>
      </c>
      <c r="BY15" s="87" t="str">
        <f t="shared" ca="1" si="71"/>
        <v/>
      </c>
      <c r="BZ15" s="87" t="str">
        <f t="shared" ca="1" si="72"/>
        <v/>
      </c>
      <c r="CA15" s="87" t="str">
        <f t="shared" ca="1" si="73"/>
        <v/>
      </c>
      <c r="CB15" s="87" t="str">
        <f t="shared" ca="1" si="74"/>
        <v/>
      </c>
      <c r="CC15" s="87" t="str">
        <f t="shared" ca="1" si="75"/>
        <v/>
      </c>
      <c r="CD15" s="87" t="str">
        <f t="shared" ca="1" si="76"/>
        <v/>
      </c>
      <c r="CE15" s="87" t="str">
        <f t="shared" ca="1" si="77"/>
        <v/>
      </c>
      <c r="CF15" s="87" t="str">
        <f t="shared" ca="1" si="78"/>
        <v/>
      </c>
      <c r="CG15" s="87" t="str">
        <f t="shared" ca="1" si="79"/>
        <v/>
      </c>
      <c r="CH15" s="87" t="str">
        <f t="shared" ca="1" si="80"/>
        <v/>
      </c>
      <c r="CI15" s="87" t="str">
        <f t="shared" ca="1" si="81"/>
        <v/>
      </c>
      <c r="CJ15" s="87" t="str">
        <f t="shared" ca="1" si="82"/>
        <v/>
      </c>
      <c r="CK15" s="87" t="str">
        <f t="shared" ca="1" si="83"/>
        <v/>
      </c>
      <c r="CL15" s="87" t="str">
        <f t="shared" ca="1" si="84"/>
        <v/>
      </c>
      <c r="CM15" s="87" t="str">
        <f t="shared" ca="1" si="85"/>
        <v/>
      </c>
      <c r="CN15" s="87" t="str">
        <f t="shared" ca="1" si="86"/>
        <v/>
      </c>
      <c r="CO15" s="87" t="str">
        <f t="shared" ca="1" si="87"/>
        <v/>
      </c>
      <c r="CP15" s="87" t="str">
        <f t="shared" ca="1" si="88"/>
        <v/>
      </c>
      <c r="CQ15" s="87" t="str">
        <f t="shared" ca="1" si="89"/>
        <v/>
      </c>
      <c r="CR15" s="87" t="str">
        <f t="shared" ca="1" si="90"/>
        <v/>
      </c>
      <c r="CS15" s="87" t="str">
        <f t="shared" ca="1" si="91"/>
        <v/>
      </c>
      <c r="CT15" s="87" t="str">
        <f t="shared" ca="1" si="92"/>
        <v/>
      </c>
    </row>
    <row r="16" spans="1:98" x14ac:dyDescent="0.25">
      <c r="A16" s="15">
        <v>12</v>
      </c>
      <c r="B16" s="42"/>
      <c r="C16" s="87" t="str">
        <f t="shared" ca="1" si="36"/>
        <v/>
      </c>
      <c r="D16" s="87" t="str">
        <f t="shared" ca="1" si="37"/>
        <v/>
      </c>
      <c r="E16" s="87" t="str">
        <f t="shared" ca="1" si="0"/>
        <v/>
      </c>
      <c r="F16" s="87" t="str">
        <f t="shared" ca="1" si="1"/>
        <v/>
      </c>
      <c r="G16" s="87" t="str">
        <f t="shared" ca="1" si="2"/>
        <v/>
      </c>
      <c r="H16" s="87" t="str">
        <f t="shared" ca="1" si="3"/>
        <v/>
      </c>
      <c r="I16" s="87" t="str">
        <f t="shared" ca="1" si="4"/>
        <v/>
      </c>
      <c r="J16" s="87" t="str">
        <f t="shared" ca="1" si="5"/>
        <v/>
      </c>
      <c r="K16" s="87" t="str">
        <f t="shared" ca="1" si="6"/>
        <v/>
      </c>
      <c r="L16" s="87" t="str">
        <f t="shared" ca="1" si="7"/>
        <v/>
      </c>
      <c r="M16" s="87" t="str">
        <f t="shared" ca="1" si="8"/>
        <v/>
      </c>
      <c r="N16" s="87" t="str">
        <f t="shared" ca="1" si="9"/>
        <v/>
      </c>
      <c r="O16" s="87" t="str">
        <f t="shared" ca="1" si="10"/>
        <v/>
      </c>
      <c r="P16" s="87" t="str">
        <f t="shared" ca="1" si="11"/>
        <v/>
      </c>
      <c r="Q16" s="87" t="str">
        <f t="shared" ca="1" si="12"/>
        <v/>
      </c>
      <c r="R16" s="87" t="str">
        <f t="shared" ca="1" si="13"/>
        <v/>
      </c>
      <c r="S16" s="87" t="str">
        <f t="shared" ca="1" si="14"/>
        <v/>
      </c>
      <c r="T16" s="87" t="str">
        <f t="shared" ca="1" si="15"/>
        <v/>
      </c>
      <c r="U16" s="87" t="str">
        <f t="shared" ca="1" si="16"/>
        <v/>
      </c>
      <c r="V16" s="87" t="str">
        <f t="shared" ca="1" si="17"/>
        <v/>
      </c>
      <c r="W16" s="87" t="str">
        <f t="shared" ca="1" si="18"/>
        <v/>
      </c>
      <c r="X16" s="87" t="str">
        <f t="shared" ca="1" si="19"/>
        <v/>
      </c>
      <c r="Y16" s="87" t="str">
        <f t="shared" ca="1" si="20"/>
        <v/>
      </c>
      <c r="Z16" s="87" t="str">
        <f t="shared" ca="1" si="21"/>
        <v/>
      </c>
      <c r="AA16" s="87" t="str">
        <f t="shared" ca="1" si="22"/>
        <v/>
      </c>
      <c r="AB16" s="87" t="str">
        <f t="shared" ca="1" si="23"/>
        <v/>
      </c>
      <c r="AC16" s="87" t="str">
        <f t="shared" ca="1" si="24"/>
        <v/>
      </c>
      <c r="AD16" s="87" t="str">
        <f t="shared" ca="1" si="25"/>
        <v/>
      </c>
      <c r="AE16" s="87" t="str">
        <f t="shared" ca="1" si="26"/>
        <v/>
      </c>
      <c r="AF16" s="87" t="str">
        <f t="shared" ca="1" si="27"/>
        <v/>
      </c>
      <c r="AG16" s="87" t="str">
        <f t="shared" ca="1" si="28"/>
        <v/>
      </c>
      <c r="AH16" s="87" t="str">
        <f t="shared" ca="1" si="29"/>
        <v/>
      </c>
      <c r="AI16" s="87" t="str">
        <f t="shared" ca="1" si="30"/>
        <v/>
      </c>
      <c r="AJ16" s="87" t="str">
        <f t="shared" ca="1" si="31"/>
        <v/>
      </c>
      <c r="AK16" s="87" t="str">
        <f t="shared" ca="1" si="32"/>
        <v/>
      </c>
      <c r="AL16" s="87" t="str">
        <f t="shared" ca="1" si="33"/>
        <v/>
      </c>
      <c r="AM16" s="87" t="str">
        <f t="shared" ca="1" si="34"/>
        <v/>
      </c>
      <c r="AN16" s="87" t="str">
        <f t="shared" ca="1" si="35"/>
        <v/>
      </c>
      <c r="AO16" s="87" t="str">
        <f t="shared" ca="1" si="38"/>
        <v/>
      </c>
      <c r="AP16" s="87" t="str">
        <f t="shared" ca="1" si="39"/>
        <v/>
      </c>
      <c r="AQ16" s="87" t="str">
        <f t="shared" ca="1" si="40"/>
        <v/>
      </c>
      <c r="AR16" s="87" t="str">
        <f t="shared" ca="1" si="41"/>
        <v/>
      </c>
      <c r="AS16" s="87" t="str">
        <f t="shared" ca="1" si="42"/>
        <v/>
      </c>
      <c r="AT16" s="87" t="str">
        <f t="shared" ca="1" si="43"/>
        <v/>
      </c>
      <c r="AU16" s="87" t="str">
        <f t="shared" ca="1" si="44"/>
        <v/>
      </c>
      <c r="AV16" s="87" t="str">
        <f t="shared" ca="1" si="45"/>
        <v/>
      </c>
      <c r="AW16" s="87" t="str">
        <f t="shared" ca="1" si="46"/>
        <v/>
      </c>
      <c r="AY16" s="15">
        <v>12</v>
      </c>
      <c r="BA16" s="87" t="str">
        <f t="shared" ca="1" si="47"/>
        <v/>
      </c>
      <c r="BB16" s="87" t="str">
        <f t="shared" ca="1" si="48"/>
        <v/>
      </c>
      <c r="BC16" s="87" t="str">
        <f t="shared" ca="1" si="49"/>
        <v/>
      </c>
      <c r="BD16" s="87" t="str">
        <f t="shared" ca="1" si="50"/>
        <v/>
      </c>
      <c r="BE16" s="87" t="str">
        <f t="shared" ca="1" si="51"/>
        <v/>
      </c>
      <c r="BF16" s="87" t="str">
        <f t="shared" ca="1" si="52"/>
        <v/>
      </c>
      <c r="BG16" s="87" t="str">
        <f t="shared" ca="1" si="53"/>
        <v/>
      </c>
      <c r="BH16" s="87" t="str">
        <f t="shared" ca="1" si="54"/>
        <v/>
      </c>
      <c r="BI16" s="87" t="str">
        <f t="shared" ca="1" si="55"/>
        <v/>
      </c>
      <c r="BJ16" s="87" t="str">
        <f t="shared" ca="1" si="56"/>
        <v/>
      </c>
      <c r="BK16" s="87" t="str">
        <f t="shared" ca="1" si="57"/>
        <v/>
      </c>
      <c r="BL16" s="87" t="str">
        <f t="shared" ca="1" si="58"/>
        <v/>
      </c>
      <c r="BM16" s="87" t="str">
        <f t="shared" ca="1" si="59"/>
        <v/>
      </c>
      <c r="BN16" s="87" t="str">
        <f t="shared" ca="1" si="60"/>
        <v/>
      </c>
      <c r="BO16" s="87" t="str">
        <f t="shared" ca="1" si="61"/>
        <v/>
      </c>
      <c r="BP16" s="87" t="str">
        <f t="shared" ca="1" si="62"/>
        <v/>
      </c>
      <c r="BQ16" s="87" t="str">
        <f t="shared" ca="1" si="63"/>
        <v/>
      </c>
      <c r="BR16" s="87" t="str">
        <f t="shared" ca="1" si="64"/>
        <v/>
      </c>
      <c r="BS16" s="87" t="str">
        <f t="shared" ca="1" si="65"/>
        <v/>
      </c>
      <c r="BT16" s="87" t="str">
        <f t="shared" ca="1" si="66"/>
        <v/>
      </c>
      <c r="BU16" s="87" t="str">
        <f t="shared" ca="1" si="67"/>
        <v/>
      </c>
      <c r="BV16" s="87" t="str">
        <f t="shared" ca="1" si="68"/>
        <v/>
      </c>
      <c r="BW16" s="87" t="str">
        <f t="shared" ca="1" si="69"/>
        <v/>
      </c>
      <c r="BX16" s="87" t="str">
        <f t="shared" ca="1" si="70"/>
        <v/>
      </c>
      <c r="BY16" s="87" t="str">
        <f t="shared" ca="1" si="71"/>
        <v/>
      </c>
      <c r="BZ16" s="87" t="str">
        <f t="shared" ca="1" si="72"/>
        <v/>
      </c>
      <c r="CA16" s="87" t="str">
        <f t="shared" ca="1" si="73"/>
        <v/>
      </c>
      <c r="CB16" s="87" t="str">
        <f t="shared" ca="1" si="74"/>
        <v/>
      </c>
      <c r="CC16" s="87" t="str">
        <f t="shared" ca="1" si="75"/>
        <v/>
      </c>
      <c r="CD16" s="87" t="str">
        <f t="shared" ca="1" si="76"/>
        <v/>
      </c>
      <c r="CE16" s="87" t="str">
        <f t="shared" ca="1" si="77"/>
        <v/>
      </c>
      <c r="CF16" s="87" t="str">
        <f t="shared" ca="1" si="78"/>
        <v/>
      </c>
      <c r="CG16" s="87" t="str">
        <f t="shared" ca="1" si="79"/>
        <v/>
      </c>
      <c r="CH16" s="87" t="str">
        <f t="shared" ca="1" si="80"/>
        <v/>
      </c>
      <c r="CI16" s="87" t="str">
        <f t="shared" ca="1" si="81"/>
        <v/>
      </c>
      <c r="CJ16" s="87" t="str">
        <f t="shared" ca="1" si="82"/>
        <v/>
      </c>
      <c r="CK16" s="87" t="str">
        <f t="shared" ca="1" si="83"/>
        <v/>
      </c>
      <c r="CL16" s="87" t="str">
        <f t="shared" ca="1" si="84"/>
        <v/>
      </c>
      <c r="CM16" s="87" t="str">
        <f t="shared" ca="1" si="85"/>
        <v/>
      </c>
      <c r="CN16" s="87" t="str">
        <f t="shared" ca="1" si="86"/>
        <v/>
      </c>
      <c r="CO16" s="87" t="str">
        <f t="shared" ca="1" si="87"/>
        <v/>
      </c>
      <c r="CP16" s="87" t="str">
        <f t="shared" ca="1" si="88"/>
        <v/>
      </c>
      <c r="CQ16" s="87" t="str">
        <f t="shared" ca="1" si="89"/>
        <v/>
      </c>
      <c r="CR16" s="87" t="str">
        <f t="shared" ca="1" si="90"/>
        <v/>
      </c>
      <c r="CS16" s="87" t="str">
        <f t="shared" ca="1" si="91"/>
        <v/>
      </c>
      <c r="CT16" s="87" t="str">
        <f t="shared" ca="1" si="92"/>
        <v/>
      </c>
    </row>
    <row r="17" spans="1:98" x14ac:dyDescent="0.25">
      <c r="A17" s="15">
        <v>13</v>
      </c>
      <c r="B17" s="42"/>
      <c r="C17" s="87" t="str">
        <f t="shared" ca="1" si="36"/>
        <v/>
      </c>
      <c r="D17" s="87" t="str">
        <f t="shared" ca="1" si="37"/>
        <v/>
      </c>
      <c r="E17" s="87" t="str">
        <f t="shared" ca="1" si="0"/>
        <v/>
      </c>
      <c r="F17" s="87" t="str">
        <f t="shared" ca="1" si="1"/>
        <v/>
      </c>
      <c r="G17" s="87" t="str">
        <f t="shared" ca="1" si="2"/>
        <v/>
      </c>
      <c r="H17" s="87" t="str">
        <f t="shared" ca="1" si="3"/>
        <v/>
      </c>
      <c r="I17" s="87" t="str">
        <f t="shared" ca="1" si="4"/>
        <v/>
      </c>
      <c r="J17" s="87" t="str">
        <f t="shared" ca="1" si="5"/>
        <v/>
      </c>
      <c r="K17" s="87" t="str">
        <f t="shared" ca="1" si="6"/>
        <v/>
      </c>
      <c r="L17" s="87" t="str">
        <f t="shared" ca="1" si="7"/>
        <v/>
      </c>
      <c r="M17" s="87" t="str">
        <f t="shared" ca="1" si="8"/>
        <v/>
      </c>
      <c r="N17" s="87" t="str">
        <f t="shared" ca="1" si="9"/>
        <v/>
      </c>
      <c r="O17" s="87" t="str">
        <f t="shared" ca="1" si="10"/>
        <v/>
      </c>
      <c r="P17" s="87" t="str">
        <f t="shared" ca="1" si="11"/>
        <v/>
      </c>
      <c r="Q17" s="87" t="str">
        <f t="shared" ca="1" si="12"/>
        <v/>
      </c>
      <c r="R17" s="87" t="str">
        <f t="shared" ca="1" si="13"/>
        <v/>
      </c>
      <c r="S17" s="87" t="str">
        <f t="shared" ca="1" si="14"/>
        <v/>
      </c>
      <c r="T17" s="87" t="str">
        <f t="shared" ca="1" si="15"/>
        <v/>
      </c>
      <c r="U17" s="87" t="str">
        <f t="shared" ca="1" si="16"/>
        <v/>
      </c>
      <c r="V17" s="87" t="str">
        <f t="shared" ca="1" si="17"/>
        <v/>
      </c>
      <c r="W17" s="87" t="str">
        <f t="shared" ca="1" si="18"/>
        <v/>
      </c>
      <c r="X17" s="87" t="str">
        <f t="shared" ca="1" si="19"/>
        <v/>
      </c>
      <c r="Y17" s="87" t="str">
        <f t="shared" ca="1" si="20"/>
        <v/>
      </c>
      <c r="Z17" s="87" t="str">
        <f t="shared" ca="1" si="21"/>
        <v/>
      </c>
      <c r="AA17" s="87" t="str">
        <f t="shared" ca="1" si="22"/>
        <v/>
      </c>
      <c r="AB17" s="87" t="str">
        <f t="shared" ca="1" si="23"/>
        <v/>
      </c>
      <c r="AC17" s="87" t="str">
        <f t="shared" ca="1" si="24"/>
        <v/>
      </c>
      <c r="AD17" s="87" t="str">
        <f t="shared" ca="1" si="25"/>
        <v/>
      </c>
      <c r="AE17" s="87" t="str">
        <f t="shared" ca="1" si="26"/>
        <v/>
      </c>
      <c r="AF17" s="87" t="str">
        <f t="shared" ca="1" si="27"/>
        <v/>
      </c>
      <c r="AG17" s="87" t="str">
        <f t="shared" ca="1" si="28"/>
        <v/>
      </c>
      <c r="AH17" s="87" t="str">
        <f t="shared" ca="1" si="29"/>
        <v/>
      </c>
      <c r="AI17" s="87" t="str">
        <f t="shared" ca="1" si="30"/>
        <v/>
      </c>
      <c r="AJ17" s="87" t="str">
        <f t="shared" ca="1" si="31"/>
        <v/>
      </c>
      <c r="AK17" s="87" t="str">
        <f t="shared" ca="1" si="32"/>
        <v/>
      </c>
      <c r="AL17" s="87" t="str">
        <f t="shared" ca="1" si="33"/>
        <v/>
      </c>
      <c r="AM17" s="87" t="str">
        <f t="shared" ca="1" si="34"/>
        <v/>
      </c>
      <c r="AN17" s="87" t="str">
        <f t="shared" ca="1" si="35"/>
        <v/>
      </c>
      <c r="AO17" s="87" t="str">
        <f t="shared" ca="1" si="38"/>
        <v/>
      </c>
      <c r="AP17" s="87" t="str">
        <f t="shared" ca="1" si="39"/>
        <v/>
      </c>
      <c r="AQ17" s="87" t="str">
        <f t="shared" ca="1" si="40"/>
        <v/>
      </c>
      <c r="AR17" s="87" t="str">
        <f t="shared" ca="1" si="41"/>
        <v/>
      </c>
      <c r="AS17" s="87" t="str">
        <f t="shared" ca="1" si="42"/>
        <v/>
      </c>
      <c r="AT17" s="87" t="str">
        <f t="shared" ca="1" si="43"/>
        <v/>
      </c>
      <c r="AU17" s="87" t="str">
        <f t="shared" ca="1" si="44"/>
        <v/>
      </c>
      <c r="AV17" s="87" t="str">
        <f t="shared" ca="1" si="45"/>
        <v/>
      </c>
      <c r="AW17" s="87" t="str">
        <f t="shared" ca="1" si="46"/>
        <v/>
      </c>
      <c r="AY17" s="15">
        <v>13</v>
      </c>
      <c r="BA17" s="87" t="str">
        <f t="shared" ca="1" si="47"/>
        <v/>
      </c>
      <c r="BB17" s="87" t="str">
        <f t="shared" ca="1" si="48"/>
        <v/>
      </c>
      <c r="BC17" s="87" t="str">
        <f t="shared" ca="1" si="49"/>
        <v/>
      </c>
      <c r="BD17" s="87" t="str">
        <f t="shared" ca="1" si="50"/>
        <v/>
      </c>
      <c r="BE17" s="87" t="str">
        <f t="shared" ca="1" si="51"/>
        <v/>
      </c>
      <c r="BF17" s="87" t="str">
        <f t="shared" ca="1" si="52"/>
        <v/>
      </c>
      <c r="BG17" s="87" t="str">
        <f t="shared" ca="1" si="53"/>
        <v/>
      </c>
      <c r="BH17" s="87" t="str">
        <f t="shared" ca="1" si="54"/>
        <v/>
      </c>
      <c r="BI17" s="87" t="str">
        <f t="shared" ca="1" si="55"/>
        <v/>
      </c>
      <c r="BJ17" s="87" t="str">
        <f t="shared" ca="1" si="56"/>
        <v/>
      </c>
      <c r="BK17" s="87" t="str">
        <f t="shared" ca="1" si="57"/>
        <v/>
      </c>
      <c r="BL17" s="87" t="str">
        <f t="shared" ca="1" si="58"/>
        <v/>
      </c>
      <c r="BM17" s="87" t="str">
        <f t="shared" ca="1" si="59"/>
        <v/>
      </c>
      <c r="BN17" s="87" t="str">
        <f t="shared" ca="1" si="60"/>
        <v/>
      </c>
      <c r="BO17" s="87" t="str">
        <f t="shared" ca="1" si="61"/>
        <v/>
      </c>
      <c r="BP17" s="87" t="str">
        <f t="shared" ca="1" si="62"/>
        <v/>
      </c>
      <c r="BQ17" s="87" t="str">
        <f t="shared" ca="1" si="63"/>
        <v/>
      </c>
      <c r="BR17" s="87" t="str">
        <f t="shared" ca="1" si="64"/>
        <v/>
      </c>
      <c r="BS17" s="87" t="str">
        <f t="shared" ca="1" si="65"/>
        <v/>
      </c>
      <c r="BT17" s="87" t="str">
        <f t="shared" ca="1" si="66"/>
        <v/>
      </c>
      <c r="BU17" s="87" t="str">
        <f t="shared" ca="1" si="67"/>
        <v/>
      </c>
      <c r="BV17" s="87" t="str">
        <f t="shared" ca="1" si="68"/>
        <v/>
      </c>
      <c r="BW17" s="87" t="str">
        <f t="shared" ca="1" si="69"/>
        <v/>
      </c>
      <c r="BX17" s="87" t="str">
        <f t="shared" ca="1" si="70"/>
        <v/>
      </c>
      <c r="BY17" s="87" t="str">
        <f t="shared" ca="1" si="71"/>
        <v/>
      </c>
      <c r="BZ17" s="87" t="str">
        <f t="shared" ca="1" si="72"/>
        <v/>
      </c>
      <c r="CA17" s="87" t="str">
        <f t="shared" ca="1" si="73"/>
        <v/>
      </c>
      <c r="CB17" s="87" t="str">
        <f t="shared" ca="1" si="74"/>
        <v/>
      </c>
      <c r="CC17" s="87" t="str">
        <f t="shared" ca="1" si="75"/>
        <v/>
      </c>
      <c r="CD17" s="87" t="str">
        <f t="shared" ca="1" si="76"/>
        <v/>
      </c>
      <c r="CE17" s="87" t="str">
        <f t="shared" ca="1" si="77"/>
        <v/>
      </c>
      <c r="CF17" s="87" t="str">
        <f t="shared" ca="1" si="78"/>
        <v/>
      </c>
      <c r="CG17" s="87" t="str">
        <f t="shared" ca="1" si="79"/>
        <v/>
      </c>
      <c r="CH17" s="87" t="str">
        <f t="shared" ca="1" si="80"/>
        <v/>
      </c>
      <c r="CI17" s="87" t="str">
        <f t="shared" ca="1" si="81"/>
        <v/>
      </c>
      <c r="CJ17" s="87" t="str">
        <f t="shared" ca="1" si="82"/>
        <v/>
      </c>
      <c r="CK17" s="87" t="str">
        <f t="shared" ca="1" si="83"/>
        <v/>
      </c>
      <c r="CL17" s="87" t="str">
        <f t="shared" ca="1" si="84"/>
        <v/>
      </c>
      <c r="CM17" s="87" t="str">
        <f t="shared" ca="1" si="85"/>
        <v/>
      </c>
      <c r="CN17" s="87" t="str">
        <f t="shared" ca="1" si="86"/>
        <v/>
      </c>
      <c r="CO17" s="87" t="str">
        <f t="shared" ca="1" si="87"/>
        <v/>
      </c>
      <c r="CP17" s="87" t="str">
        <f t="shared" ca="1" si="88"/>
        <v/>
      </c>
      <c r="CQ17" s="87" t="str">
        <f t="shared" ca="1" si="89"/>
        <v/>
      </c>
      <c r="CR17" s="87" t="str">
        <f t="shared" ca="1" si="90"/>
        <v/>
      </c>
      <c r="CS17" s="87" t="str">
        <f t="shared" ca="1" si="91"/>
        <v/>
      </c>
      <c r="CT17" s="87" t="str">
        <f t="shared" ca="1" si="92"/>
        <v/>
      </c>
    </row>
    <row r="18" spans="1:98" x14ac:dyDescent="0.25">
      <c r="A18" s="15">
        <v>14</v>
      </c>
      <c r="B18" s="42"/>
      <c r="C18" s="87" t="str">
        <f t="shared" ca="1" si="36"/>
        <v/>
      </c>
      <c r="D18" s="87" t="str">
        <f t="shared" ca="1" si="37"/>
        <v/>
      </c>
      <c r="E18" s="87" t="str">
        <f t="shared" ca="1" si="0"/>
        <v/>
      </c>
      <c r="F18" s="87" t="str">
        <f t="shared" ca="1" si="1"/>
        <v/>
      </c>
      <c r="G18" s="87" t="str">
        <f t="shared" ca="1" si="2"/>
        <v/>
      </c>
      <c r="H18" s="87" t="str">
        <f t="shared" ca="1" si="3"/>
        <v/>
      </c>
      <c r="I18" s="87" t="str">
        <f t="shared" ca="1" si="4"/>
        <v/>
      </c>
      <c r="J18" s="87" t="str">
        <f t="shared" ca="1" si="5"/>
        <v/>
      </c>
      <c r="K18" s="87" t="str">
        <f t="shared" ca="1" si="6"/>
        <v/>
      </c>
      <c r="L18" s="87" t="str">
        <f t="shared" ca="1" si="7"/>
        <v/>
      </c>
      <c r="M18" s="87" t="str">
        <f t="shared" ca="1" si="8"/>
        <v/>
      </c>
      <c r="N18" s="87" t="str">
        <f t="shared" ca="1" si="9"/>
        <v/>
      </c>
      <c r="O18" s="87" t="str">
        <f t="shared" ca="1" si="10"/>
        <v/>
      </c>
      <c r="P18" s="87" t="str">
        <f t="shared" ca="1" si="11"/>
        <v/>
      </c>
      <c r="Q18" s="87" t="str">
        <f t="shared" ca="1" si="12"/>
        <v/>
      </c>
      <c r="R18" s="87" t="str">
        <f t="shared" ca="1" si="13"/>
        <v/>
      </c>
      <c r="S18" s="87" t="str">
        <f t="shared" ca="1" si="14"/>
        <v/>
      </c>
      <c r="T18" s="87" t="str">
        <f t="shared" ca="1" si="15"/>
        <v/>
      </c>
      <c r="U18" s="87" t="str">
        <f t="shared" ca="1" si="16"/>
        <v/>
      </c>
      <c r="V18" s="87" t="str">
        <f t="shared" ca="1" si="17"/>
        <v/>
      </c>
      <c r="W18" s="87" t="str">
        <f t="shared" ca="1" si="18"/>
        <v/>
      </c>
      <c r="X18" s="87" t="str">
        <f t="shared" ca="1" si="19"/>
        <v/>
      </c>
      <c r="Y18" s="87" t="str">
        <f t="shared" ca="1" si="20"/>
        <v/>
      </c>
      <c r="Z18" s="87" t="str">
        <f t="shared" ca="1" si="21"/>
        <v/>
      </c>
      <c r="AA18" s="87" t="str">
        <f t="shared" ca="1" si="22"/>
        <v/>
      </c>
      <c r="AB18" s="87" t="str">
        <f t="shared" ca="1" si="23"/>
        <v/>
      </c>
      <c r="AC18" s="87" t="str">
        <f t="shared" ca="1" si="24"/>
        <v/>
      </c>
      <c r="AD18" s="87" t="str">
        <f t="shared" ca="1" si="25"/>
        <v/>
      </c>
      <c r="AE18" s="87" t="str">
        <f t="shared" ca="1" si="26"/>
        <v/>
      </c>
      <c r="AF18" s="87" t="str">
        <f t="shared" ca="1" si="27"/>
        <v/>
      </c>
      <c r="AG18" s="87" t="str">
        <f t="shared" ca="1" si="28"/>
        <v/>
      </c>
      <c r="AH18" s="87" t="str">
        <f t="shared" ca="1" si="29"/>
        <v/>
      </c>
      <c r="AI18" s="87" t="str">
        <f t="shared" ca="1" si="30"/>
        <v/>
      </c>
      <c r="AJ18" s="87" t="str">
        <f t="shared" ca="1" si="31"/>
        <v/>
      </c>
      <c r="AK18" s="87" t="str">
        <f t="shared" ca="1" si="32"/>
        <v/>
      </c>
      <c r="AL18" s="87" t="str">
        <f t="shared" ca="1" si="33"/>
        <v/>
      </c>
      <c r="AM18" s="87" t="str">
        <f t="shared" ca="1" si="34"/>
        <v/>
      </c>
      <c r="AN18" s="87" t="str">
        <f t="shared" ca="1" si="35"/>
        <v/>
      </c>
      <c r="AO18" s="87" t="str">
        <f t="shared" ca="1" si="38"/>
        <v/>
      </c>
      <c r="AP18" s="87" t="str">
        <f t="shared" ca="1" si="39"/>
        <v/>
      </c>
      <c r="AQ18" s="87" t="str">
        <f t="shared" ca="1" si="40"/>
        <v/>
      </c>
      <c r="AR18" s="87" t="str">
        <f t="shared" ca="1" si="41"/>
        <v/>
      </c>
      <c r="AS18" s="87" t="str">
        <f t="shared" ca="1" si="42"/>
        <v/>
      </c>
      <c r="AT18" s="87" t="str">
        <f t="shared" ca="1" si="43"/>
        <v/>
      </c>
      <c r="AU18" s="87" t="str">
        <f t="shared" ca="1" si="44"/>
        <v/>
      </c>
      <c r="AV18" s="87" t="str">
        <f t="shared" ca="1" si="45"/>
        <v/>
      </c>
      <c r="AW18" s="87" t="str">
        <f t="shared" ca="1" si="46"/>
        <v/>
      </c>
      <c r="AY18" s="15">
        <v>14</v>
      </c>
      <c r="BA18" s="87" t="str">
        <f t="shared" ca="1" si="47"/>
        <v/>
      </c>
      <c r="BB18" s="87" t="str">
        <f t="shared" ca="1" si="48"/>
        <v/>
      </c>
      <c r="BC18" s="87" t="str">
        <f t="shared" ca="1" si="49"/>
        <v/>
      </c>
      <c r="BD18" s="87" t="str">
        <f t="shared" ca="1" si="50"/>
        <v/>
      </c>
      <c r="BE18" s="87" t="str">
        <f t="shared" ca="1" si="51"/>
        <v/>
      </c>
      <c r="BF18" s="87" t="str">
        <f t="shared" ca="1" si="52"/>
        <v/>
      </c>
      <c r="BG18" s="87" t="str">
        <f t="shared" ca="1" si="53"/>
        <v/>
      </c>
      <c r="BH18" s="87" t="str">
        <f t="shared" ca="1" si="54"/>
        <v/>
      </c>
      <c r="BI18" s="87" t="str">
        <f t="shared" ca="1" si="55"/>
        <v/>
      </c>
      <c r="BJ18" s="87" t="str">
        <f t="shared" ca="1" si="56"/>
        <v/>
      </c>
      <c r="BK18" s="87" t="str">
        <f t="shared" ca="1" si="57"/>
        <v/>
      </c>
      <c r="BL18" s="87" t="str">
        <f t="shared" ca="1" si="58"/>
        <v/>
      </c>
      <c r="BM18" s="87" t="str">
        <f t="shared" ca="1" si="59"/>
        <v/>
      </c>
      <c r="BN18" s="87" t="str">
        <f t="shared" ca="1" si="60"/>
        <v/>
      </c>
      <c r="BO18" s="87" t="str">
        <f t="shared" ca="1" si="61"/>
        <v/>
      </c>
      <c r="BP18" s="87" t="str">
        <f t="shared" ca="1" si="62"/>
        <v/>
      </c>
      <c r="BQ18" s="87" t="str">
        <f t="shared" ca="1" si="63"/>
        <v/>
      </c>
      <c r="BR18" s="87" t="str">
        <f t="shared" ca="1" si="64"/>
        <v/>
      </c>
      <c r="BS18" s="87" t="str">
        <f t="shared" ca="1" si="65"/>
        <v/>
      </c>
      <c r="BT18" s="87" t="str">
        <f t="shared" ca="1" si="66"/>
        <v/>
      </c>
      <c r="BU18" s="87" t="str">
        <f t="shared" ca="1" si="67"/>
        <v/>
      </c>
      <c r="BV18" s="87" t="str">
        <f t="shared" ca="1" si="68"/>
        <v/>
      </c>
      <c r="BW18" s="87" t="str">
        <f t="shared" ca="1" si="69"/>
        <v/>
      </c>
      <c r="BX18" s="87" t="str">
        <f t="shared" ca="1" si="70"/>
        <v/>
      </c>
      <c r="BY18" s="87" t="str">
        <f t="shared" ca="1" si="71"/>
        <v/>
      </c>
      <c r="BZ18" s="87" t="str">
        <f t="shared" ca="1" si="72"/>
        <v/>
      </c>
      <c r="CA18" s="87" t="str">
        <f t="shared" ca="1" si="73"/>
        <v/>
      </c>
      <c r="CB18" s="87" t="str">
        <f t="shared" ca="1" si="74"/>
        <v/>
      </c>
      <c r="CC18" s="87" t="str">
        <f t="shared" ca="1" si="75"/>
        <v/>
      </c>
      <c r="CD18" s="87" t="str">
        <f t="shared" ca="1" si="76"/>
        <v/>
      </c>
      <c r="CE18" s="87" t="str">
        <f t="shared" ca="1" si="77"/>
        <v/>
      </c>
      <c r="CF18" s="87" t="str">
        <f t="shared" ca="1" si="78"/>
        <v/>
      </c>
      <c r="CG18" s="87" t="str">
        <f t="shared" ca="1" si="79"/>
        <v/>
      </c>
      <c r="CH18" s="87" t="str">
        <f t="shared" ca="1" si="80"/>
        <v/>
      </c>
      <c r="CI18" s="87" t="str">
        <f t="shared" ca="1" si="81"/>
        <v/>
      </c>
      <c r="CJ18" s="87" t="str">
        <f t="shared" ca="1" si="82"/>
        <v/>
      </c>
      <c r="CK18" s="87" t="str">
        <f t="shared" ca="1" si="83"/>
        <v/>
      </c>
      <c r="CL18" s="87" t="str">
        <f t="shared" ca="1" si="84"/>
        <v/>
      </c>
      <c r="CM18" s="87" t="str">
        <f t="shared" ca="1" si="85"/>
        <v/>
      </c>
      <c r="CN18" s="87" t="str">
        <f t="shared" ca="1" si="86"/>
        <v/>
      </c>
      <c r="CO18" s="87" t="str">
        <f t="shared" ca="1" si="87"/>
        <v/>
      </c>
      <c r="CP18" s="87" t="str">
        <f t="shared" ca="1" si="88"/>
        <v/>
      </c>
      <c r="CQ18" s="87" t="str">
        <f t="shared" ca="1" si="89"/>
        <v/>
      </c>
      <c r="CR18" s="87" t="str">
        <f t="shared" ca="1" si="90"/>
        <v/>
      </c>
      <c r="CS18" s="87" t="str">
        <f t="shared" ca="1" si="91"/>
        <v/>
      </c>
      <c r="CT18" s="87" t="str">
        <f t="shared" ca="1" si="92"/>
        <v/>
      </c>
    </row>
    <row r="19" spans="1:98" x14ac:dyDescent="0.25">
      <c r="A19" s="15">
        <v>15</v>
      </c>
      <c r="B19" s="42"/>
      <c r="C19" s="87" t="str">
        <f t="shared" ca="1" si="36"/>
        <v/>
      </c>
      <c r="D19" s="87" t="str">
        <f t="shared" ca="1" si="37"/>
        <v/>
      </c>
      <c r="E19" s="87" t="str">
        <f t="shared" ca="1" si="0"/>
        <v/>
      </c>
      <c r="F19" s="87" t="str">
        <f t="shared" ca="1" si="1"/>
        <v/>
      </c>
      <c r="G19" s="87" t="str">
        <f t="shared" ca="1" si="2"/>
        <v/>
      </c>
      <c r="H19" s="87" t="str">
        <f t="shared" ca="1" si="3"/>
        <v/>
      </c>
      <c r="I19" s="87" t="str">
        <f t="shared" ca="1" si="4"/>
        <v/>
      </c>
      <c r="J19" s="87" t="str">
        <f t="shared" ca="1" si="5"/>
        <v/>
      </c>
      <c r="K19" s="87" t="str">
        <f t="shared" ca="1" si="6"/>
        <v/>
      </c>
      <c r="L19" s="87" t="str">
        <f t="shared" ca="1" si="7"/>
        <v/>
      </c>
      <c r="M19" s="87" t="str">
        <f t="shared" ca="1" si="8"/>
        <v/>
      </c>
      <c r="N19" s="87" t="str">
        <f t="shared" ca="1" si="9"/>
        <v/>
      </c>
      <c r="O19" s="87" t="str">
        <f t="shared" ca="1" si="10"/>
        <v/>
      </c>
      <c r="P19" s="87" t="str">
        <f t="shared" ca="1" si="11"/>
        <v/>
      </c>
      <c r="Q19" s="87" t="str">
        <f t="shared" ca="1" si="12"/>
        <v/>
      </c>
      <c r="R19" s="87" t="str">
        <f t="shared" ca="1" si="13"/>
        <v/>
      </c>
      <c r="S19" s="87" t="str">
        <f t="shared" ca="1" si="14"/>
        <v/>
      </c>
      <c r="T19" s="87" t="str">
        <f t="shared" ca="1" si="15"/>
        <v/>
      </c>
      <c r="U19" s="87" t="str">
        <f t="shared" ca="1" si="16"/>
        <v/>
      </c>
      <c r="V19" s="87" t="str">
        <f t="shared" ca="1" si="17"/>
        <v/>
      </c>
      <c r="W19" s="87" t="str">
        <f t="shared" ca="1" si="18"/>
        <v/>
      </c>
      <c r="X19" s="87" t="str">
        <f t="shared" ca="1" si="19"/>
        <v/>
      </c>
      <c r="Y19" s="87" t="str">
        <f t="shared" ca="1" si="20"/>
        <v/>
      </c>
      <c r="Z19" s="87" t="str">
        <f t="shared" ca="1" si="21"/>
        <v/>
      </c>
      <c r="AA19" s="87" t="str">
        <f t="shared" ca="1" si="22"/>
        <v/>
      </c>
      <c r="AB19" s="87" t="str">
        <f t="shared" ca="1" si="23"/>
        <v/>
      </c>
      <c r="AC19" s="87" t="str">
        <f t="shared" ca="1" si="24"/>
        <v/>
      </c>
      <c r="AD19" s="87" t="str">
        <f t="shared" ca="1" si="25"/>
        <v/>
      </c>
      <c r="AE19" s="87" t="str">
        <f t="shared" ca="1" si="26"/>
        <v/>
      </c>
      <c r="AF19" s="87" t="str">
        <f t="shared" ca="1" si="27"/>
        <v/>
      </c>
      <c r="AG19" s="87" t="str">
        <f t="shared" ca="1" si="28"/>
        <v/>
      </c>
      <c r="AH19" s="87" t="str">
        <f t="shared" ca="1" si="29"/>
        <v/>
      </c>
      <c r="AI19" s="87" t="str">
        <f t="shared" ca="1" si="30"/>
        <v/>
      </c>
      <c r="AJ19" s="87" t="str">
        <f t="shared" ca="1" si="31"/>
        <v/>
      </c>
      <c r="AK19" s="87" t="str">
        <f t="shared" ca="1" si="32"/>
        <v/>
      </c>
      <c r="AL19" s="87" t="str">
        <f t="shared" ca="1" si="33"/>
        <v/>
      </c>
      <c r="AM19" s="87" t="str">
        <f t="shared" ca="1" si="34"/>
        <v/>
      </c>
      <c r="AN19" s="87" t="str">
        <f t="shared" ca="1" si="35"/>
        <v/>
      </c>
      <c r="AO19" s="87" t="str">
        <f t="shared" ca="1" si="38"/>
        <v/>
      </c>
      <c r="AP19" s="87" t="str">
        <f t="shared" ca="1" si="39"/>
        <v/>
      </c>
      <c r="AQ19" s="87" t="str">
        <f t="shared" ca="1" si="40"/>
        <v/>
      </c>
      <c r="AR19" s="87" t="str">
        <f t="shared" ca="1" si="41"/>
        <v/>
      </c>
      <c r="AS19" s="87" t="str">
        <f t="shared" ca="1" si="42"/>
        <v/>
      </c>
      <c r="AT19" s="87" t="str">
        <f t="shared" ca="1" si="43"/>
        <v/>
      </c>
      <c r="AU19" s="87" t="str">
        <f t="shared" ca="1" si="44"/>
        <v/>
      </c>
      <c r="AV19" s="87" t="str">
        <f t="shared" ca="1" si="45"/>
        <v/>
      </c>
      <c r="AW19" s="87" t="str">
        <f t="shared" ca="1" si="46"/>
        <v/>
      </c>
      <c r="AY19" s="15">
        <v>15</v>
      </c>
      <c r="BA19" s="87" t="str">
        <f t="shared" ca="1" si="47"/>
        <v/>
      </c>
      <c r="BB19" s="87" t="str">
        <f t="shared" ca="1" si="48"/>
        <v/>
      </c>
      <c r="BC19" s="87" t="str">
        <f t="shared" ca="1" si="49"/>
        <v/>
      </c>
      <c r="BD19" s="87" t="str">
        <f t="shared" ca="1" si="50"/>
        <v/>
      </c>
      <c r="BE19" s="87" t="str">
        <f t="shared" ca="1" si="51"/>
        <v/>
      </c>
      <c r="BF19" s="87" t="str">
        <f t="shared" ca="1" si="52"/>
        <v/>
      </c>
      <c r="BG19" s="87" t="str">
        <f t="shared" ca="1" si="53"/>
        <v/>
      </c>
      <c r="BH19" s="87" t="str">
        <f t="shared" ca="1" si="54"/>
        <v/>
      </c>
      <c r="BI19" s="87" t="str">
        <f t="shared" ca="1" si="55"/>
        <v/>
      </c>
      <c r="BJ19" s="87" t="str">
        <f t="shared" ca="1" si="56"/>
        <v/>
      </c>
      <c r="BK19" s="87" t="str">
        <f t="shared" ca="1" si="57"/>
        <v/>
      </c>
      <c r="BL19" s="87" t="str">
        <f t="shared" ca="1" si="58"/>
        <v/>
      </c>
      <c r="BM19" s="87" t="str">
        <f t="shared" ca="1" si="59"/>
        <v/>
      </c>
      <c r="BN19" s="87" t="str">
        <f t="shared" ca="1" si="60"/>
        <v/>
      </c>
      <c r="BO19" s="87" t="str">
        <f t="shared" ca="1" si="61"/>
        <v/>
      </c>
      <c r="BP19" s="87" t="str">
        <f t="shared" ca="1" si="62"/>
        <v/>
      </c>
      <c r="BQ19" s="87" t="str">
        <f t="shared" ca="1" si="63"/>
        <v/>
      </c>
      <c r="BR19" s="87" t="str">
        <f t="shared" ca="1" si="64"/>
        <v/>
      </c>
      <c r="BS19" s="87" t="str">
        <f t="shared" ca="1" si="65"/>
        <v/>
      </c>
      <c r="BT19" s="87" t="str">
        <f t="shared" ca="1" si="66"/>
        <v/>
      </c>
      <c r="BU19" s="87" t="str">
        <f t="shared" ca="1" si="67"/>
        <v/>
      </c>
      <c r="BV19" s="87" t="str">
        <f t="shared" ca="1" si="68"/>
        <v/>
      </c>
      <c r="BW19" s="87" t="str">
        <f t="shared" ca="1" si="69"/>
        <v/>
      </c>
      <c r="BX19" s="87" t="str">
        <f t="shared" ca="1" si="70"/>
        <v/>
      </c>
      <c r="BY19" s="87" t="str">
        <f t="shared" ca="1" si="71"/>
        <v/>
      </c>
      <c r="BZ19" s="87" t="str">
        <f t="shared" ca="1" si="72"/>
        <v/>
      </c>
      <c r="CA19" s="87" t="str">
        <f t="shared" ca="1" si="73"/>
        <v/>
      </c>
      <c r="CB19" s="87" t="str">
        <f t="shared" ca="1" si="74"/>
        <v/>
      </c>
      <c r="CC19" s="87" t="str">
        <f t="shared" ca="1" si="75"/>
        <v/>
      </c>
      <c r="CD19" s="87" t="str">
        <f t="shared" ca="1" si="76"/>
        <v/>
      </c>
      <c r="CE19" s="87" t="str">
        <f t="shared" ca="1" si="77"/>
        <v/>
      </c>
      <c r="CF19" s="87" t="str">
        <f t="shared" ca="1" si="78"/>
        <v/>
      </c>
      <c r="CG19" s="87" t="str">
        <f t="shared" ca="1" si="79"/>
        <v/>
      </c>
      <c r="CH19" s="87" t="str">
        <f t="shared" ca="1" si="80"/>
        <v/>
      </c>
      <c r="CI19" s="87" t="str">
        <f t="shared" ca="1" si="81"/>
        <v/>
      </c>
      <c r="CJ19" s="87" t="str">
        <f t="shared" ca="1" si="82"/>
        <v/>
      </c>
      <c r="CK19" s="87" t="str">
        <f t="shared" ca="1" si="83"/>
        <v/>
      </c>
      <c r="CL19" s="87" t="str">
        <f t="shared" ca="1" si="84"/>
        <v/>
      </c>
      <c r="CM19" s="87" t="str">
        <f t="shared" ca="1" si="85"/>
        <v/>
      </c>
      <c r="CN19" s="87" t="str">
        <f t="shared" ca="1" si="86"/>
        <v/>
      </c>
      <c r="CO19" s="87" t="str">
        <f t="shared" ca="1" si="87"/>
        <v/>
      </c>
      <c r="CP19" s="87" t="str">
        <f t="shared" ca="1" si="88"/>
        <v/>
      </c>
      <c r="CQ19" s="87" t="str">
        <f t="shared" ca="1" si="89"/>
        <v/>
      </c>
      <c r="CR19" s="87" t="str">
        <f t="shared" ca="1" si="90"/>
        <v/>
      </c>
      <c r="CS19" s="87" t="str">
        <f t="shared" ca="1" si="91"/>
        <v/>
      </c>
      <c r="CT19" s="87" t="str">
        <f t="shared" ca="1" si="92"/>
        <v/>
      </c>
    </row>
    <row r="20" spans="1:98" x14ac:dyDescent="0.25">
      <c r="A20" s="15">
        <v>16</v>
      </c>
      <c r="B20" s="42"/>
      <c r="C20" s="87" t="str">
        <f t="shared" ca="1" si="36"/>
        <v/>
      </c>
      <c r="D20" s="87" t="str">
        <f t="shared" ca="1" si="37"/>
        <v/>
      </c>
      <c r="E20" s="87" t="str">
        <f t="shared" ca="1" si="0"/>
        <v/>
      </c>
      <c r="F20" s="87" t="str">
        <f t="shared" ca="1" si="1"/>
        <v/>
      </c>
      <c r="G20" s="87" t="str">
        <f t="shared" ca="1" si="2"/>
        <v/>
      </c>
      <c r="H20" s="87" t="str">
        <f t="shared" ca="1" si="3"/>
        <v/>
      </c>
      <c r="I20" s="87" t="str">
        <f t="shared" ca="1" si="4"/>
        <v/>
      </c>
      <c r="J20" s="87" t="str">
        <f t="shared" ca="1" si="5"/>
        <v/>
      </c>
      <c r="K20" s="87" t="str">
        <f t="shared" ca="1" si="6"/>
        <v/>
      </c>
      <c r="L20" s="87" t="str">
        <f t="shared" ca="1" si="7"/>
        <v/>
      </c>
      <c r="M20" s="87" t="str">
        <f t="shared" ca="1" si="8"/>
        <v/>
      </c>
      <c r="N20" s="87" t="str">
        <f t="shared" ca="1" si="9"/>
        <v/>
      </c>
      <c r="O20" s="87" t="str">
        <f t="shared" ca="1" si="10"/>
        <v/>
      </c>
      <c r="P20" s="87" t="str">
        <f t="shared" ca="1" si="11"/>
        <v/>
      </c>
      <c r="Q20" s="87" t="str">
        <f t="shared" ca="1" si="12"/>
        <v/>
      </c>
      <c r="R20" s="87" t="str">
        <f t="shared" ca="1" si="13"/>
        <v/>
      </c>
      <c r="S20" s="87" t="str">
        <f t="shared" ca="1" si="14"/>
        <v/>
      </c>
      <c r="T20" s="87" t="str">
        <f t="shared" ca="1" si="15"/>
        <v/>
      </c>
      <c r="U20" s="87" t="str">
        <f t="shared" ca="1" si="16"/>
        <v/>
      </c>
      <c r="V20" s="87" t="str">
        <f t="shared" ca="1" si="17"/>
        <v/>
      </c>
      <c r="W20" s="87" t="str">
        <f t="shared" ca="1" si="18"/>
        <v/>
      </c>
      <c r="X20" s="87" t="str">
        <f t="shared" ca="1" si="19"/>
        <v/>
      </c>
      <c r="Y20" s="87" t="str">
        <f t="shared" ca="1" si="20"/>
        <v/>
      </c>
      <c r="Z20" s="87" t="str">
        <f t="shared" ca="1" si="21"/>
        <v/>
      </c>
      <c r="AA20" s="87" t="str">
        <f t="shared" ca="1" si="22"/>
        <v/>
      </c>
      <c r="AB20" s="87" t="str">
        <f t="shared" ca="1" si="23"/>
        <v/>
      </c>
      <c r="AC20" s="87" t="str">
        <f t="shared" ca="1" si="24"/>
        <v/>
      </c>
      <c r="AD20" s="87" t="str">
        <f t="shared" ca="1" si="25"/>
        <v/>
      </c>
      <c r="AE20" s="87" t="str">
        <f t="shared" ca="1" si="26"/>
        <v/>
      </c>
      <c r="AF20" s="87" t="str">
        <f t="shared" ca="1" si="27"/>
        <v/>
      </c>
      <c r="AG20" s="87" t="str">
        <f t="shared" ca="1" si="28"/>
        <v/>
      </c>
      <c r="AH20" s="87" t="str">
        <f t="shared" ca="1" si="29"/>
        <v/>
      </c>
      <c r="AI20" s="87" t="str">
        <f t="shared" ca="1" si="30"/>
        <v/>
      </c>
      <c r="AJ20" s="87" t="str">
        <f t="shared" ca="1" si="31"/>
        <v/>
      </c>
      <c r="AK20" s="87" t="str">
        <f t="shared" ca="1" si="32"/>
        <v/>
      </c>
      <c r="AL20" s="87" t="str">
        <f t="shared" ca="1" si="33"/>
        <v/>
      </c>
      <c r="AM20" s="87" t="str">
        <f t="shared" ca="1" si="34"/>
        <v/>
      </c>
      <c r="AN20" s="87" t="str">
        <f t="shared" ca="1" si="35"/>
        <v/>
      </c>
      <c r="AO20" s="87" t="str">
        <f t="shared" ca="1" si="38"/>
        <v/>
      </c>
      <c r="AP20" s="87" t="str">
        <f t="shared" ca="1" si="39"/>
        <v/>
      </c>
      <c r="AQ20" s="87" t="str">
        <f t="shared" ca="1" si="40"/>
        <v/>
      </c>
      <c r="AR20" s="87" t="str">
        <f t="shared" ca="1" si="41"/>
        <v/>
      </c>
      <c r="AS20" s="87" t="str">
        <f t="shared" ca="1" si="42"/>
        <v/>
      </c>
      <c r="AT20" s="87" t="str">
        <f t="shared" ca="1" si="43"/>
        <v/>
      </c>
      <c r="AU20" s="87" t="str">
        <f t="shared" ca="1" si="44"/>
        <v/>
      </c>
      <c r="AV20" s="87" t="str">
        <f t="shared" ca="1" si="45"/>
        <v/>
      </c>
      <c r="AW20" s="87" t="str">
        <f t="shared" ca="1" si="46"/>
        <v/>
      </c>
      <c r="AY20" s="15">
        <v>16</v>
      </c>
      <c r="BA20" s="87" t="str">
        <f t="shared" ca="1" si="47"/>
        <v/>
      </c>
      <c r="BB20" s="87" t="str">
        <f t="shared" ca="1" si="48"/>
        <v/>
      </c>
      <c r="BC20" s="87" t="str">
        <f t="shared" ca="1" si="49"/>
        <v/>
      </c>
      <c r="BD20" s="87" t="str">
        <f t="shared" ca="1" si="50"/>
        <v/>
      </c>
      <c r="BE20" s="87" t="str">
        <f t="shared" ca="1" si="51"/>
        <v/>
      </c>
      <c r="BF20" s="87" t="str">
        <f t="shared" ca="1" si="52"/>
        <v/>
      </c>
      <c r="BG20" s="87" t="str">
        <f t="shared" ca="1" si="53"/>
        <v/>
      </c>
      <c r="BH20" s="87" t="str">
        <f t="shared" ca="1" si="54"/>
        <v/>
      </c>
      <c r="BI20" s="87" t="str">
        <f t="shared" ca="1" si="55"/>
        <v/>
      </c>
      <c r="BJ20" s="87" t="str">
        <f t="shared" ca="1" si="56"/>
        <v/>
      </c>
      <c r="BK20" s="87" t="str">
        <f t="shared" ca="1" si="57"/>
        <v/>
      </c>
      <c r="BL20" s="87" t="str">
        <f t="shared" ca="1" si="58"/>
        <v/>
      </c>
      <c r="BM20" s="87" t="str">
        <f t="shared" ca="1" si="59"/>
        <v/>
      </c>
      <c r="BN20" s="87" t="str">
        <f t="shared" ca="1" si="60"/>
        <v/>
      </c>
      <c r="BO20" s="87" t="str">
        <f t="shared" ca="1" si="61"/>
        <v/>
      </c>
      <c r="BP20" s="87" t="str">
        <f t="shared" ca="1" si="62"/>
        <v/>
      </c>
      <c r="BQ20" s="87" t="str">
        <f t="shared" ca="1" si="63"/>
        <v/>
      </c>
      <c r="BR20" s="87" t="str">
        <f t="shared" ca="1" si="64"/>
        <v/>
      </c>
      <c r="BS20" s="87" t="str">
        <f t="shared" ca="1" si="65"/>
        <v/>
      </c>
      <c r="BT20" s="87" t="str">
        <f t="shared" ca="1" si="66"/>
        <v/>
      </c>
      <c r="BU20" s="87" t="str">
        <f t="shared" ca="1" si="67"/>
        <v/>
      </c>
      <c r="BV20" s="87" t="str">
        <f t="shared" ca="1" si="68"/>
        <v/>
      </c>
      <c r="BW20" s="87" t="str">
        <f t="shared" ca="1" si="69"/>
        <v/>
      </c>
      <c r="BX20" s="87" t="str">
        <f t="shared" ca="1" si="70"/>
        <v/>
      </c>
      <c r="BY20" s="87" t="str">
        <f t="shared" ca="1" si="71"/>
        <v/>
      </c>
      <c r="BZ20" s="87" t="str">
        <f t="shared" ca="1" si="72"/>
        <v/>
      </c>
      <c r="CA20" s="87" t="str">
        <f t="shared" ca="1" si="73"/>
        <v/>
      </c>
      <c r="CB20" s="87" t="str">
        <f t="shared" ca="1" si="74"/>
        <v/>
      </c>
      <c r="CC20" s="87" t="str">
        <f t="shared" ca="1" si="75"/>
        <v/>
      </c>
      <c r="CD20" s="87" t="str">
        <f t="shared" ca="1" si="76"/>
        <v/>
      </c>
      <c r="CE20" s="87" t="str">
        <f t="shared" ca="1" si="77"/>
        <v/>
      </c>
      <c r="CF20" s="87" t="str">
        <f t="shared" ca="1" si="78"/>
        <v/>
      </c>
      <c r="CG20" s="87" t="str">
        <f t="shared" ca="1" si="79"/>
        <v/>
      </c>
      <c r="CH20" s="87" t="str">
        <f t="shared" ca="1" si="80"/>
        <v/>
      </c>
      <c r="CI20" s="87" t="str">
        <f t="shared" ca="1" si="81"/>
        <v/>
      </c>
      <c r="CJ20" s="87" t="str">
        <f t="shared" ca="1" si="82"/>
        <v/>
      </c>
      <c r="CK20" s="87" t="str">
        <f t="shared" ca="1" si="83"/>
        <v/>
      </c>
      <c r="CL20" s="87" t="str">
        <f t="shared" ca="1" si="84"/>
        <v/>
      </c>
      <c r="CM20" s="87" t="str">
        <f t="shared" ca="1" si="85"/>
        <v/>
      </c>
      <c r="CN20" s="87" t="str">
        <f t="shared" ca="1" si="86"/>
        <v/>
      </c>
      <c r="CO20" s="87" t="str">
        <f t="shared" ca="1" si="87"/>
        <v/>
      </c>
      <c r="CP20" s="87" t="str">
        <f t="shared" ca="1" si="88"/>
        <v/>
      </c>
      <c r="CQ20" s="87" t="str">
        <f t="shared" ca="1" si="89"/>
        <v/>
      </c>
      <c r="CR20" s="87" t="str">
        <f t="shared" ca="1" si="90"/>
        <v/>
      </c>
      <c r="CS20" s="87" t="str">
        <f t="shared" ca="1" si="91"/>
        <v/>
      </c>
      <c r="CT20" s="87" t="str">
        <f t="shared" ca="1" si="92"/>
        <v/>
      </c>
    </row>
    <row r="21" spans="1:98" x14ac:dyDescent="0.25">
      <c r="A21" s="15">
        <v>17</v>
      </c>
      <c r="B21" s="42"/>
      <c r="C21" s="87" t="str">
        <f t="shared" ca="1" si="36"/>
        <v/>
      </c>
      <c r="D21" s="87" t="str">
        <f t="shared" ca="1" si="37"/>
        <v/>
      </c>
      <c r="E21" s="87" t="str">
        <f t="shared" ca="1" si="0"/>
        <v/>
      </c>
      <c r="F21" s="87" t="str">
        <f t="shared" ca="1" si="1"/>
        <v/>
      </c>
      <c r="G21" s="87" t="str">
        <f t="shared" ca="1" si="2"/>
        <v/>
      </c>
      <c r="H21" s="87" t="str">
        <f t="shared" ca="1" si="3"/>
        <v/>
      </c>
      <c r="I21" s="87" t="str">
        <f t="shared" ca="1" si="4"/>
        <v/>
      </c>
      <c r="J21" s="87" t="str">
        <f t="shared" ca="1" si="5"/>
        <v/>
      </c>
      <c r="K21" s="87" t="str">
        <f t="shared" ca="1" si="6"/>
        <v/>
      </c>
      <c r="L21" s="87" t="str">
        <f t="shared" ca="1" si="7"/>
        <v/>
      </c>
      <c r="M21" s="87" t="str">
        <f t="shared" ca="1" si="8"/>
        <v/>
      </c>
      <c r="N21" s="87" t="str">
        <f t="shared" ca="1" si="9"/>
        <v/>
      </c>
      <c r="O21" s="87" t="str">
        <f t="shared" ca="1" si="10"/>
        <v/>
      </c>
      <c r="P21" s="87" t="str">
        <f t="shared" ca="1" si="11"/>
        <v/>
      </c>
      <c r="Q21" s="87" t="str">
        <f t="shared" ca="1" si="12"/>
        <v/>
      </c>
      <c r="R21" s="87" t="str">
        <f t="shared" ca="1" si="13"/>
        <v/>
      </c>
      <c r="S21" s="87" t="str">
        <f t="shared" ca="1" si="14"/>
        <v/>
      </c>
      <c r="T21" s="87" t="str">
        <f t="shared" ca="1" si="15"/>
        <v/>
      </c>
      <c r="U21" s="87" t="str">
        <f t="shared" ca="1" si="16"/>
        <v/>
      </c>
      <c r="V21" s="87" t="str">
        <f t="shared" ca="1" si="17"/>
        <v/>
      </c>
      <c r="W21" s="87" t="str">
        <f t="shared" ca="1" si="18"/>
        <v/>
      </c>
      <c r="X21" s="87" t="str">
        <f t="shared" ca="1" si="19"/>
        <v/>
      </c>
      <c r="Y21" s="87" t="str">
        <f t="shared" ca="1" si="20"/>
        <v/>
      </c>
      <c r="Z21" s="87" t="str">
        <f t="shared" ca="1" si="21"/>
        <v/>
      </c>
      <c r="AA21" s="87" t="str">
        <f t="shared" ca="1" si="22"/>
        <v/>
      </c>
      <c r="AB21" s="87" t="str">
        <f t="shared" ca="1" si="23"/>
        <v/>
      </c>
      <c r="AC21" s="87" t="str">
        <f t="shared" ca="1" si="24"/>
        <v/>
      </c>
      <c r="AD21" s="87" t="str">
        <f t="shared" ca="1" si="25"/>
        <v/>
      </c>
      <c r="AE21" s="87" t="str">
        <f t="shared" ca="1" si="26"/>
        <v/>
      </c>
      <c r="AF21" s="87" t="str">
        <f t="shared" ca="1" si="27"/>
        <v/>
      </c>
      <c r="AG21" s="87" t="str">
        <f t="shared" ca="1" si="28"/>
        <v/>
      </c>
      <c r="AH21" s="87" t="str">
        <f t="shared" ca="1" si="29"/>
        <v/>
      </c>
      <c r="AI21" s="87" t="str">
        <f t="shared" ca="1" si="30"/>
        <v/>
      </c>
      <c r="AJ21" s="87" t="str">
        <f t="shared" ca="1" si="31"/>
        <v/>
      </c>
      <c r="AK21" s="87" t="str">
        <f t="shared" ca="1" si="32"/>
        <v/>
      </c>
      <c r="AL21" s="87" t="str">
        <f t="shared" ca="1" si="33"/>
        <v/>
      </c>
      <c r="AM21" s="87" t="str">
        <f t="shared" ca="1" si="34"/>
        <v/>
      </c>
      <c r="AN21" s="87" t="str">
        <f t="shared" ca="1" si="35"/>
        <v/>
      </c>
      <c r="AO21" s="87" t="str">
        <f t="shared" ca="1" si="38"/>
        <v/>
      </c>
      <c r="AP21" s="87" t="str">
        <f t="shared" ca="1" si="39"/>
        <v/>
      </c>
      <c r="AQ21" s="87" t="str">
        <f t="shared" ca="1" si="40"/>
        <v/>
      </c>
      <c r="AR21" s="87" t="str">
        <f t="shared" ca="1" si="41"/>
        <v/>
      </c>
      <c r="AS21" s="87" t="str">
        <f t="shared" ca="1" si="42"/>
        <v/>
      </c>
      <c r="AT21" s="87" t="str">
        <f t="shared" ca="1" si="43"/>
        <v/>
      </c>
      <c r="AU21" s="87" t="str">
        <f t="shared" ca="1" si="44"/>
        <v/>
      </c>
      <c r="AV21" s="87" t="str">
        <f t="shared" ca="1" si="45"/>
        <v/>
      </c>
      <c r="AW21" s="87" t="str">
        <f t="shared" ca="1" si="46"/>
        <v/>
      </c>
      <c r="AY21" s="15">
        <v>17</v>
      </c>
      <c r="BA21" s="87" t="str">
        <f t="shared" ca="1" si="47"/>
        <v/>
      </c>
      <c r="BB21" s="87" t="str">
        <f t="shared" ca="1" si="48"/>
        <v/>
      </c>
      <c r="BC21" s="87" t="str">
        <f t="shared" ca="1" si="49"/>
        <v/>
      </c>
      <c r="BD21" s="87" t="str">
        <f t="shared" ca="1" si="50"/>
        <v/>
      </c>
      <c r="BE21" s="87" t="str">
        <f t="shared" ca="1" si="51"/>
        <v/>
      </c>
      <c r="BF21" s="87" t="str">
        <f t="shared" ca="1" si="52"/>
        <v/>
      </c>
      <c r="BG21" s="87" t="str">
        <f t="shared" ca="1" si="53"/>
        <v/>
      </c>
      <c r="BH21" s="87" t="str">
        <f t="shared" ca="1" si="54"/>
        <v/>
      </c>
      <c r="BI21" s="87" t="str">
        <f t="shared" ca="1" si="55"/>
        <v/>
      </c>
      <c r="BJ21" s="87" t="str">
        <f t="shared" ca="1" si="56"/>
        <v/>
      </c>
      <c r="BK21" s="87" t="str">
        <f t="shared" ca="1" si="57"/>
        <v/>
      </c>
      <c r="BL21" s="87" t="str">
        <f t="shared" ca="1" si="58"/>
        <v/>
      </c>
      <c r="BM21" s="87" t="str">
        <f t="shared" ca="1" si="59"/>
        <v/>
      </c>
      <c r="BN21" s="87" t="str">
        <f t="shared" ca="1" si="60"/>
        <v/>
      </c>
      <c r="BO21" s="87" t="str">
        <f t="shared" ca="1" si="61"/>
        <v/>
      </c>
      <c r="BP21" s="87" t="str">
        <f t="shared" ca="1" si="62"/>
        <v/>
      </c>
      <c r="BQ21" s="87" t="str">
        <f t="shared" ca="1" si="63"/>
        <v/>
      </c>
      <c r="BR21" s="87" t="str">
        <f t="shared" ca="1" si="64"/>
        <v/>
      </c>
      <c r="BS21" s="87" t="str">
        <f t="shared" ca="1" si="65"/>
        <v/>
      </c>
      <c r="BT21" s="87" t="str">
        <f t="shared" ca="1" si="66"/>
        <v/>
      </c>
      <c r="BU21" s="87" t="str">
        <f t="shared" ca="1" si="67"/>
        <v/>
      </c>
      <c r="BV21" s="87" t="str">
        <f t="shared" ca="1" si="68"/>
        <v/>
      </c>
      <c r="BW21" s="87" t="str">
        <f t="shared" ca="1" si="69"/>
        <v/>
      </c>
      <c r="BX21" s="87" t="str">
        <f t="shared" ca="1" si="70"/>
        <v/>
      </c>
      <c r="BY21" s="87" t="str">
        <f t="shared" ca="1" si="71"/>
        <v/>
      </c>
      <c r="BZ21" s="87" t="str">
        <f t="shared" ca="1" si="72"/>
        <v/>
      </c>
      <c r="CA21" s="87" t="str">
        <f t="shared" ca="1" si="73"/>
        <v/>
      </c>
      <c r="CB21" s="87" t="str">
        <f t="shared" ca="1" si="74"/>
        <v/>
      </c>
      <c r="CC21" s="87" t="str">
        <f t="shared" ca="1" si="75"/>
        <v/>
      </c>
      <c r="CD21" s="87" t="str">
        <f t="shared" ca="1" si="76"/>
        <v/>
      </c>
      <c r="CE21" s="87" t="str">
        <f t="shared" ca="1" si="77"/>
        <v/>
      </c>
      <c r="CF21" s="87" t="str">
        <f t="shared" ca="1" si="78"/>
        <v/>
      </c>
      <c r="CG21" s="87" t="str">
        <f t="shared" ca="1" si="79"/>
        <v/>
      </c>
      <c r="CH21" s="87" t="str">
        <f t="shared" ca="1" si="80"/>
        <v/>
      </c>
      <c r="CI21" s="87" t="str">
        <f t="shared" ca="1" si="81"/>
        <v/>
      </c>
      <c r="CJ21" s="87" t="str">
        <f t="shared" ca="1" si="82"/>
        <v/>
      </c>
      <c r="CK21" s="87" t="str">
        <f t="shared" ca="1" si="83"/>
        <v/>
      </c>
      <c r="CL21" s="87" t="str">
        <f t="shared" ca="1" si="84"/>
        <v/>
      </c>
      <c r="CM21" s="87" t="str">
        <f t="shared" ca="1" si="85"/>
        <v/>
      </c>
      <c r="CN21" s="87" t="str">
        <f t="shared" ca="1" si="86"/>
        <v/>
      </c>
      <c r="CO21" s="87" t="str">
        <f t="shared" ca="1" si="87"/>
        <v/>
      </c>
      <c r="CP21" s="87" t="str">
        <f t="shared" ca="1" si="88"/>
        <v/>
      </c>
      <c r="CQ21" s="87" t="str">
        <f t="shared" ca="1" si="89"/>
        <v/>
      </c>
      <c r="CR21" s="87" t="str">
        <f t="shared" ca="1" si="90"/>
        <v/>
      </c>
      <c r="CS21" s="87" t="str">
        <f t="shared" ca="1" si="91"/>
        <v/>
      </c>
      <c r="CT21" s="87" t="str">
        <f t="shared" ca="1" si="92"/>
        <v/>
      </c>
    </row>
    <row r="22" spans="1:98" x14ac:dyDescent="0.25">
      <c r="A22" s="15">
        <v>18</v>
      </c>
      <c r="B22" s="42"/>
      <c r="C22" s="87" t="str">
        <f t="shared" ca="1" si="36"/>
        <v/>
      </c>
      <c r="D22" s="87" t="str">
        <f t="shared" ca="1" si="37"/>
        <v/>
      </c>
      <c r="E22" s="87" t="str">
        <f t="shared" ca="1" si="0"/>
        <v/>
      </c>
      <c r="F22" s="87" t="str">
        <f t="shared" ca="1" si="1"/>
        <v/>
      </c>
      <c r="G22" s="87" t="str">
        <f t="shared" ca="1" si="2"/>
        <v/>
      </c>
      <c r="H22" s="87" t="str">
        <f t="shared" ca="1" si="3"/>
        <v/>
      </c>
      <c r="I22" s="87" t="str">
        <f t="shared" ca="1" si="4"/>
        <v/>
      </c>
      <c r="J22" s="87" t="str">
        <f t="shared" ca="1" si="5"/>
        <v/>
      </c>
      <c r="K22" s="87" t="str">
        <f t="shared" ca="1" si="6"/>
        <v/>
      </c>
      <c r="L22" s="87" t="str">
        <f t="shared" ca="1" si="7"/>
        <v/>
      </c>
      <c r="M22" s="87" t="str">
        <f t="shared" ca="1" si="8"/>
        <v/>
      </c>
      <c r="N22" s="87" t="str">
        <f t="shared" ca="1" si="9"/>
        <v/>
      </c>
      <c r="O22" s="87" t="str">
        <f t="shared" ca="1" si="10"/>
        <v/>
      </c>
      <c r="P22" s="87" t="str">
        <f t="shared" ca="1" si="11"/>
        <v/>
      </c>
      <c r="Q22" s="87" t="str">
        <f t="shared" ca="1" si="12"/>
        <v/>
      </c>
      <c r="R22" s="87" t="str">
        <f t="shared" ca="1" si="13"/>
        <v/>
      </c>
      <c r="S22" s="87" t="str">
        <f t="shared" ca="1" si="14"/>
        <v/>
      </c>
      <c r="T22" s="87" t="str">
        <f t="shared" ca="1" si="15"/>
        <v/>
      </c>
      <c r="U22" s="87" t="str">
        <f t="shared" ca="1" si="16"/>
        <v/>
      </c>
      <c r="V22" s="87" t="str">
        <f t="shared" ca="1" si="17"/>
        <v/>
      </c>
      <c r="W22" s="87" t="str">
        <f t="shared" ca="1" si="18"/>
        <v/>
      </c>
      <c r="X22" s="87" t="str">
        <f t="shared" ca="1" si="19"/>
        <v/>
      </c>
      <c r="Y22" s="87" t="str">
        <f t="shared" ca="1" si="20"/>
        <v/>
      </c>
      <c r="Z22" s="87" t="str">
        <f t="shared" ca="1" si="21"/>
        <v/>
      </c>
      <c r="AA22" s="87" t="str">
        <f t="shared" ca="1" si="22"/>
        <v/>
      </c>
      <c r="AB22" s="87" t="str">
        <f t="shared" ca="1" si="23"/>
        <v/>
      </c>
      <c r="AC22" s="87" t="str">
        <f t="shared" ca="1" si="24"/>
        <v/>
      </c>
      <c r="AD22" s="87" t="str">
        <f t="shared" ca="1" si="25"/>
        <v/>
      </c>
      <c r="AE22" s="87" t="str">
        <f t="shared" ca="1" si="26"/>
        <v/>
      </c>
      <c r="AF22" s="87" t="str">
        <f t="shared" ca="1" si="27"/>
        <v/>
      </c>
      <c r="AG22" s="87" t="str">
        <f t="shared" ca="1" si="28"/>
        <v/>
      </c>
      <c r="AH22" s="87" t="str">
        <f t="shared" ca="1" si="29"/>
        <v/>
      </c>
      <c r="AI22" s="87" t="str">
        <f t="shared" ca="1" si="30"/>
        <v/>
      </c>
      <c r="AJ22" s="87" t="str">
        <f t="shared" ca="1" si="31"/>
        <v/>
      </c>
      <c r="AK22" s="87" t="str">
        <f t="shared" ca="1" si="32"/>
        <v/>
      </c>
      <c r="AL22" s="87" t="str">
        <f t="shared" ca="1" si="33"/>
        <v/>
      </c>
      <c r="AM22" s="87" t="str">
        <f t="shared" ca="1" si="34"/>
        <v/>
      </c>
      <c r="AN22" s="87" t="str">
        <f t="shared" ca="1" si="35"/>
        <v/>
      </c>
      <c r="AO22" s="87" t="str">
        <f t="shared" ca="1" si="38"/>
        <v/>
      </c>
      <c r="AP22" s="87" t="str">
        <f t="shared" ca="1" si="39"/>
        <v/>
      </c>
      <c r="AQ22" s="87" t="str">
        <f t="shared" ca="1" si="40"/>
        <v/>
      </c>
      <c r="AR22" s="87" t="str">
        <f t="shared" ca="1" si="41"/>
        <v/>
      </c>
      <c r="AS22" s="87" t="str">
        <f t="shared" ca="1" si="42"/>
        <v/>
      </c>
      <c r="AT22" s="87" t="str">
        <f t="shared" ca="1" si="43"/>
        <v/>
      </c>
      <c r="AU22" s="87" t="str">
        <f t="shared" ca="1" si="44"/>
        <v/>
      </c>
      <c r="AV22" s="87" t="str">
        <f t="shared" ca="1" si="45"/>
        <v/>
      </c>
      <c r="AW22" s="87" t="str">
        <f t="shared" ca="1" si="46"/>
        <v/>
      </c>
      <c r="AY22" s="15">
        <v>18</v>
      </c>
      <c r="BA22" s="87" t="str">
        <f t="shared" ca="1" si="47"/>
        <v/>
      </c>
      <c r="BB22" s="87" t="str">
        <f t="shared" ca="1" si="48"/>
        <v/>
      </c>
      <c r="BC22" s="87" t="str">
        <f t="shared" ca="1" si="49"/>
        <v/>
      </c>
      <c r="BD22" s="87" t="str">
        <f t="shared" ca="1" si="50"/>
        <v/>
      </c>
      <c r="BE22" s="87" t="str">
        <f t="shared" ca="1" si="51"/>
        <v/>
      </c>
      <c r="BF22" s="87" t="str">
        <f t="shared" ca="1" si="52"/>
        <v/>
      </c>
      <c r="BG22" s="87" t="str">
        <f t="shared" ca="1" si="53"/>
        <v/>
      </c>
      <c r="BH22" s="87" t="str">
        <f t="shared" ca="1" si="54"/>
        <v/>
      </c>
      <c r="BI22" s="87" t="str">
        <f t="shared" ca="1" si="55"/>
        <v/>
      </c>
      <c r="BJ22" s="87" t="str">
        <f t="shared" ca="1" si="56"/>
        <v/>
      </c>
      <c r="BK22" s="87" t="str">
        <f t="shared" ca="1" si="57"/>
        <v/>
      </c>
      <c r="BL22" s="87" t="str">
        <f t="shared" ca="1" si="58"/>
        <v/>
      </c>
      <c r="BM22" s="87" t="str">
        <f t="shared" ca="1" si="59"/>
        <v/>
      </c>
      <c r="BN22" s="87" t="str">
        <f t="shared" ca="1" si="60"/>
        <v/>
      </c>
      <c r="BO22" s="87" t="str">
        <f t="shared" ca="1" si="61"/>
        <v/>
      </c>
      <c r="BP22" s="87" t="str">
        <f t="shared" ca="1" si="62"/>
        <v/>
      </c>
      <c r="BQ22" s="87" t="str">
        <f t="shared" ca="1" si="63"/>
        <v/>
      </c>
      <c r="BR22" s="87" t="str">
        <f t="shared" ca="1" si="64"/>
        <v/>
      </c>
      <c r="BS22" s="87" t="str">
        <f t="shared" ca="1" si="65"/>
        <v/>
      </c>
      <c r="BT22" s="87" t="str">
        <f t="shared" ca="1" si="66"/>
        <v/>
      </c>
      <c r="BU22" s="87" t="str">
        <f t="shared" ca="1" si="67"/>
        <v/>
      </c>
      <c r="BV22" s="87" t="str">
        <f t="shared" ca="1" si="68"/>
        <v/>
      </c>
      <c r="BW22" s="87" t="str">
        <f t="shared" ca="1" si="69"/>
        <v/>
      </c>
      <c r="BX22" s="87" t="str">
        <f t="shared" ca="1" si="70"/>
        <v/>
      </c>
      <c r="BY22" s="87" t="str">
        <f t="shared" ca="1" si="71"/>
        <v/>
      </c>
      <c r="BZ22" s="87" t="str">
        <f t="shared" ca="1" si="72"/>
        <v/>
      </c>
      <c r="CA22" s="87" t="str">
        <f t="shared" ca="1" si="73"/>
        <v/>
      </c>
      <c r="CB22" s="87" t="str">
        <f t="shared" ca="1" si="74"/>
        <v/>
      </c>
      <c r="CC22" s="87" t="str">
        <f t="shared" ca="1" si="75"/>
        <v/>
      </c>
      <c r="CD22" s="87" t="str">
        <f t="shared" ca="1" si="76"/>
        <v/>
      </c>
      <c r="CE22" s="87" t="str">
        <f t="shared" ca="1" si="77"/>
        <v/>
      </c>
      <c r="CF22" s="87" t="str">
        <f t="shared" ca="1" si="78"/>
        <v/>
      </c>
      <c r="CG22" s="87" t="str">
        <f t="shared" ca="1" si="79"/>
        <v/>
      </c>
      <c r="CH22" s="87" t="str">
        <f t="shared" ca="1" si="80"/>
        <v/>
      </c>
      <c r="CI22" s="87" t="str">
        <f t="shared" ca="1" si="81"/>
        <v/>
      </c>
      <c r="CJ22" s="87" t="str">
        <f t="shared" ca="1" si="82"/>
        <v/>
      </c>
      <c r="CK22" s="87" t="str">
        <f t="shared" ca="1" si="83"/>
        <v/>
      </c>
      <c r="CL22" s="87" t="str">
        <f t="shared" ca="1" si="84"/>
        <v/>
      </c>
      <c r="CM22" s="87" t="str">
        <f t="shared" ca="1" si="85"/>
        <v/>
      </c>
      <c r="CN22" s="87" t="str">
        <f t="shared" ca="1" si="86"/>
        <v/>
      </c>
      <c r="CO22" s="87" t="str">
        <f t="shared" ca="1" si="87"/>
        <v/>
      </c>
      <c r="CP22" s="87" t="str">
        <f t="shared" ca="1" si="88"/>
        <v/>
      </c>
      <c r="CQ22" s="87" t="str">
        <f t="shared" ca="1" si="89"/>
        <v/>
      </c>
      <c r="CR22" s="87" t="str">
        <f t="shared" ca="1" si="90"/>
        <v/>
      </c>
      <c r="CS22" s="87" t="str">
        <f t="shared" ca="1" si="91"/>
        <v/>
      </c>
      <c r="CT22" s="87" t="str">
        <f t="shared" ca="1" si="92"/>
        <v/>
      </c>
    </row>
    <row r="23" spans="1:98" x14ac:dyDescent="0.25">
      <c r="A23" s="15">
        <v>19</v>
      </c>
      <c r="B23" s="42"/>
      <c r="C23" s="87" t="str">
        <f t="shared" ca="1" si="36"/>
        <v/>
      </c>
      <c r="D23" s="87" t="str">
        <f t="shared" ca="1" si="37"/>
        <v/>
      </c>
      <c r="E23" s="87" t="str">
        <f t="shared" ca="1" si="0"/>
        <v/>
      </c>
      <c r="F23" s="87" t="str">
        <f t="shared" ca="1" si="1"/>
        <v/>
      </c>
      <c r="G23" s="87" t="str">
        <f t="shared" ca="1" si="2"/>
        <v/>
      </c>
      <c r="H23" s="87" t="str">
        <f t="shared" ca="1" si="3"/>
        <v/>
      </c>
      <c r="I23" s="87" t="str">
        <f t="shared" ca="1" si="4"/>
        <v/>
      </c>
      <c r="J23" s="87" t="str">
        <f t="shared" ca="1" si="5"/>
        <v/>
      </c>
      <c r="K23" s="87" t="str">
        <f t="shared" ca="1" si="6"/>
        <v/>
      </c>
      <c r="L23" s="87" t="str">
        <f t="shared" ca="1" si="7"/>
        <v/>
      </c>
      <c r="M23" s="87" t="str">
        <f t="shared" ca="1" si="8"/>
        <v/>
      </c>
      <c r="N23" s="87" t="str">
        <f t="shared" ca="1" si="9"/>
        <v/>
      </c>
      <c r="O23" s="87" t="str">
        <f t="shared" ca="1" si="10"/>
        <v/>
      </c>
      <c r="P23" s="87" t="str">
        <f t="shared" ca="1" si="11"/>
        <v/>
      </c>
      <c r="Q23" s="87" t="str">
        <f t="shared" ca="1" si="12"/>
        <v/>
      </c>
      <c r="R23" s="87" t="str">
        <f t="shared" ca="1" si="13"/>
        <v/>
      </c>
      <c r="S23" s="87" t="str">
        <f t="shared" ca="1" si="14"/>
        <v/>
      </c>
      <c r="T23" s="87" t="str">
        <f t="shared" ca="1" si="15"/>
        <v/>
      </c>
      <c r="U23" s="87" t="str">
        <f t="shared" ca="1" si="16"/>
        <v/>
      </c>
      <c r="V23" s="87" t="str">
        <f t="shared" ca="1" si="17"/>
        <v/>
      </c>
      <c r="W23" s="87" t="str">
        <f t="shared" ca="1" si="18"/>
        <v/>
      </c>
      <c r="X23" s="87" t="str">
        <f t="shared" ca="1" si="19"/>
        <v/>
      </c>
      <c r="Y23" s="87" t="str">
        <f t="shared" ca="1" si="20"/>
        <v/>
      </c>
      <c r="Z23" s="87" t="str">
        <f t="shared" ca="1" si="21"/>
        <v/>
      </c>
      <c r="AA23" s="87" t="str">
        <f t="shared" ca="1" si="22"/>
        <v/>
      </c>
      <c r="AB23" s="87" t="str">
        <f t="shared" ca="1" si="23"/>
        <v/>
      </c>
      <c r="AC23" s="87" t="str">
        <f t="shared" ca="1" si="24"/>
        <v/>
      </c>
      <c r="AD23" s="87" t="str">
        <f t="shared" ca="1" si="25"/>
        <v/>
      </c>
      <c r="AE23" s="87" t="str">
        <f t="shared" ca="1" si="26"/>
        <v/>
      </c>
      <c r="AF23" s="87" t="str">
        <f t="shared" ca="1" si="27"/>
        <v/>
      </c>
      <c r="AG23" s="87" t="str">
        <f t="shared" ca="1" si="28"/>
        <v/>
      </c>
      <c r="AH23" s="87" t="str">
        <f t="shared" ca="1" si="29"/>
        <v/>
      </c>
      <c r="AI23" s="87" t="str">
        <f t="shared" ca="1" si="30"/>
        <v/>
      </c>
      <c r="AJ23" s="87" t="str">
        <f t="shared" ca="1" si="31"/>
        <v/>
      </c>
      <c r="AK23" s="87" t="str">
        <f t="shared" ca="1" si="32"/>
        <v/>
      </c>
      <c r="AL23" s="87" t="str">
        <f t="shared" ca="1" si="33"/>
        <v/>
      </c>
      <c r="AM23" s="87" t="str">
        <f t="shared" ca="1" si="34"/>
        <v/>
      </c>
      <c r="AN23" s="87" t="str">
        <f t="shared" ca="1" si="35"/>
        <v/>
      </c>
      <c r="AO23" s="87" t="str">
        <f t="shared" ca="1" si="38"/>
        <v/>
      </c>
      <c r="AP23" s="87" t="str">
        <f t="shared" ca="1" si="39"/>
        <v/>
      </c>
      <c r="AQ23" s="87" t="str">
        <f t="shared" ca="1" si="40"/>
        <v/>
      </c>
      <c r="AR23" s="87" t="str">
        <f t="shared" ca="1" si="41"/>
        <v/>
      </c>
      <c r="AS23" s="87" t="str">
        <f t="shared" ca="1" si="42"/>
        <v/>
      </c>
      <c r="AT23" s="87" t="str">
        <f t="shared" ca="1" si="43"/>
        <v/>
      </c>
      <c r="AU23" s="87" t="str">
        <f t="shared" ca="1" si="44"/>
        <v/>
      </c>
      <c r="AV23" s="87" t="str">
        <f t="shared" ca="1" si="45"/>
        <v/>
      </c>
      <c r="AW23" s="87" t="str">
        <f t="shared" ca="1" si="46"/>
        <v/>
      </c>
      <c r="AY23" s="15">
        <v>19</v>
      </c>
      <c r="BA23" s="87" t="str">
        <f t="shared" ca="1" si="47"/>
        <v/>
      </c>
      <c r="BB23" s="87" t="str">
        <f t="shared" ca="1" si="48"/>
        <v/>
      </c>
      <c r="BC23" s="87" t="str">
        <f t="shared" ca="1" si="49"/>
        <v/>
      </c>
      <c r="BD23" s="87" t="str">
        <f t="shared" ca="1" si="50"/>
        <v/>
      </c>
      <c r="BE23" s="87" t="str">
        <f t="shared" ca="1" si="51"/>
        <v/>
      </c>
      <c r="BF23" s="87" t="str">
        <f t="shared" ca="1" si="52"/>
        <v/>
      </c>
      <c r="BG23" s="87" t="str">
        <f t="shared" ca="1" si="53"/>
        <v/>
      </c>
      <c r="BH23" s="87" t="str">
        <f t="shared" ca="1" si="54"/>
        <v/>
      </c>
      <c r="BI23" s="87" t="str">
        <f t="shared" ca="1" si="55"/>
        <v/>
      </c>
      <c r="BJ23" s="87" t="str">
        <f t="shared" ca="1" si="56"/>
        <v/>
      </c>
      <c r="BK23" s="87" t="str">
        <f t="shared" ca="1" si="57"/>
        <v/>
      </c>
      <c r="BL23" s="87" t="str">
        <f t="shared" ca="1" si="58"/>
        <v/>
      </c>
      <c r="BM23" s="87" t="str">
        <f t="shared" ca="1" si="59"/>
        <v/>
      </c>
      <c r="BN23" s="87" t="str">
        <f t="shared" ca="1" si="60"/>
        <v/>
      </c>
      <c r="BO23" s="87" t="str">
        <f t="shared" ca="1" si="61"/>
        <v/>
      </c>
      <c r="BP23" s="87" t="str">
        <f t="shared" ca="1" si="62"/>
        <v/>
      </c>
      <c r="BQ23" s="87" t="str">
        <f t="shared" ca="1" si="63"/>
        <v/>
      </c>
      <c r="BR23" s="87" t="str">
        <f t="shared" ca="1" si="64"/>
        <v/>
      </c>
      <c r="BS23" s="87" t="str">
        <f t="shared" ca="1" si="65"/>
        <v/>
      </c>
      <c r="BT23" s="87" t="str">
        <f t="shared" ca="1" si="66"/>
        <v/>
      </c>
      <c r="BU23" s="87" t="str">
        <f t="shared" ca="1" si="67"/>
        <v/>
      </c>
      <c r="BV23" s="87" t="str">
        <f t="shared" ca="1" si="68"/>
        <v/>
      </c>
      <c r="BW23" s="87" t="str">
        <f t="shared" ca="1" si="69"/>
        <v/>
      </c>
      <c r="BX23" s="87" t="str">
        <f t="shared" ca="1" si="70"/>
        <v/>
      </c>
      <c r="BY23" s="87" t="str">
        <f t="shared" ca="1" si="71"/>
        <v/>
      </c>
      <c r="BZ23" s="87" t="str">
        <f t="shared" ca="1" si="72"/>
        <v/>
      </c>
      <c r="CA23" s="87" t="str">
        <f t="shared" ca="1" si="73"/>
        <v/>
      </c>
      <c r="CB23" s="87" t="str">
        <f t="shared" ca="1" si="74"/>
        <v/>
      </c>
      <c r="CC23" s="87" t="str">
        <f t="shared" ca="1" si="75"/>
        <v/>
      </c>
      <c r="CD23" s="87" t="str">
        <f t="shared" ca="1" si="76"/>
        <v/>
      </c>
      <c r="CE23" s="87" t="str">
        <f t="shared" ca="1" si="77"/>
        <v/>
      </c>
      <c r="CF23" s="87" t="str">
        <f t="shared" ca="1" si="78"/>
        <v/>
      </c>
      <c r="CG23" s="87" t="str">
        <f t="shared" ca="1" si="79"/>
        <v/>
      </c>
      <c r="CH23" s="87" t="str">
        <f t="shared" ca="1" si="80"/>
        <v/>
      </c>
      <c r="CI23" s="87" t="str">
        <f t="shared" ca="1" si="81"/>
        <v/>
      </c>
      <c r="CJ23" s="87" t="str">
        <f t="shared" ca="1" si="82"/>
        <v/>
      </c>
      <c r="CK23" s="87" t="str">
        <f t="shared" ca="1" si="83"/>
        <v/>
      </c>
      <c r="CL23" s="87" t="str">
        <f t="shared" ca="1" si="84"/>
        <v/>
      </c>
      <c r="CM23" s="87" t="str">
        <f t="shared" ca="1" si="85"/>
        <v/>
      </c>
      <c r="CN23" s="87" t="str">
        <f t="shared" ca="1" si="86"/>
        <v/>
      </c>
      <c r="CO23" s="87" t="str">
        <f t="shared" ca="1" si="87"/>
        <v/>
      </c>
      <c r="CP23" s="87" t="str">
        <f t="shared" ca="1" si="88"/>
        <v/>
      </c>
      <c r="CQ23" s="87" t="str">
        <f t="shared" ca="1" si="89"/>
        <v/>
      </c>
      <c r="CR23" s="87" t="str">
        <f t="shared" ca="1" si="90"/>
        <v/>
      </c>
      <c r="CS23" s="87" t="str">
        <f t="shared" ca="1" si="91"/>
        <v/>
      </c>
      <c r="CT23" s="87" t="str">
        <f t="shared" ca="1" si="92"/>
        <v/>
      </c>
    </row>
    <row r="24" spans="1:98" x14ac:dyDescent="0.25">
      <c r="A24" s="15">
        <v>20</v>
      </c>
      <c r="B24" s="42"/>
      <c r="C24" s="87" t="str">
        <f t="shared" ca="1" si="36"/>
        <v/>
      </c>
      <c r="D24" s="87" t="str">
        <f t="shared" ca="1" si="37"/>
        <v/>
      </c>
      <c r="E24" s="87" t="str">
        <f t="shared" ca="1" si="0"/>
        <v/>
      </c>
      <c r="F24" s="87" t="str">
        <f t="shared" ca="1" si="1"/>
        <v/>
      </c>
      <c r="G24" s="87" t="str">
        <f t="shared" ca="1" si="2"/>
        <v/>
      </c>
      <c r="H24" s="87" t="str">
        <f t="shared" ca="1" si="3"/>
        <v/>
      </c>
      <c r="I24" s="87" t="str">
        <f t="shared" ca="1" si="4"/>
        <v/>
      </c>
      <c r="J24" s="87" t="str">
        <f t="shared" ca="1" si="5"/>
        <v/>
      </c>
      <c r="K24" s="87" t="str">
        <f t="shared" ca="1" si="6"/>
        <v/>
      </c>
      <c r="L24" s="87" t="str">
        <f t="shared" ca="1" si="7"/>
        <v/>
      </c>
      <c r="M24" s="87" t="str">
        <f t="shared" ca="1" si="8"/>
        <v/>
      </c>
      <c r="N24" s="87" t="str">
        <f t="shared" ca="1" si="9"/>
        <v/>
      </c>
      <c r="O24" s="87" t="str">
        <f t="shared" ca="1" si="10"/>
        <v/>
      </c>
      <c r="P24" s="87" t="str">
        <f t="shared" ca="1" si="11"/>
        <v/>
      </c>
      <c r="Q24" s="87" t="str">
        <f t="shared" ca="1" si="12"/>
        <v/>
      </c>
      <c r="R24" s="87" t="str">
        <f t="shared" ca="1" si="13"/>
        <v/>
      </c>
      <c r="S24" s="87" t="str">
        <f t="shared" ca="1" si="14"/>
        <v/>
      </c>
      <c r="T24" s="87" t="str">
        <f t="shared" ca="1" si="15"/>
        <v/>
      </c>
      <c r="U24" s="87" t="str">
        <f t="shared" ca="1" si="16"/>
        <v/>
      </c>
      <c r="V24" s="87" t="str">
        <f t="shared" ca="1" si="17"/>
        <v/>
      </c>
      <c r="W24" s="87" t="str">
        <f t="shared" ca="1" si="18"/>
        <v/>
      </c>
      <c r="X24" s="87" t="str">
        <f t="shared" ca="1" si="19"/>
        <v/>
      </c>
      <c r="Y24" s="87" t="str">
        <f t="shared" ca="1" si="20"/>
        <v/>
      </c>
      <c r="Z24" s="87" t="str">
        <f t="shared" ca="1" si="21"/>
        <v/>
      </c>
      <c r="AA24" s="87" t="str">
        <f t="shared" ca="1" si="22"/>
        <v/>
      </c>
      <c r="AB24" s="87" t="str">
        <f t="shared" ca="1" si="23"/>
        <v/>
      </c>
      <c r="AC24" s="87" t="str">
        <f t="shared" ca="1" si="24"/>
        <v/>
      </c>
      <c r="AD24" s="87" t="str">
        <f t="shared" ca="1" si="25"/>
        <v/>
      </c>
      <c r="AE24" s="87" t="str">
        <f t="shared" ca="1" si="26"/>
        <v/>
      </c>
      <c r="AF24" s="87" t="str">
        <f t="shared" ca="1" si="27"/>
        <v/>
      </c>
      <c r="AG24" s="87" t="str">
        <f t="shared" ca="1" si="28"/>
        <v/>
      </c>
      <c r="AH24" s="87" t="str">
        <f t="shared" ca="1" si="29"/>
        <v/>
      </c>
      <c r="AI24" s="87" t="str">
        <f t="shared" ca="1" si="30"/>
        <v/>
      </c>
      <c r="AJ24" s="87" t="str">
        <f t="shared" ca="1" si="31"/>
        <v/>
      </c>
      <c r="AK24" s="87" t="str">
        <f t="shared" ca="1" si="32"/>
        <v/>
      </c>
      <c r="AL24" s="87" t="str">
        <f t="shared" ca="1" si="33"/>
        <v/>
      </c>
      <c r="AM24" s="87" t="str">
        <f t="shared" ca="1" si="34"/>
        <v/>
      </c>
      <c r="AN24" s="87" t="str">
        <f t="shared" ca="1" si="35"/>
        <v/>
      </c>
      <c r="AO24" s="87" t="str">
        <f t="shared" ca="1" si="38"/>
        <v/>
      </c>
      <c r="AP24" s="87" t="str">
        <f t="shared" ca="1" si="39"/>
        <v/>
      </c>
      <c r="AQ24" s="87" t="str">
        <f t="shared" ca="1" si="40"/>
        <v/>
      </c>
      <c r="AR24" s="87" t="str">
        <f t="shared" ca="1" si="41"/>
        <v/>
      </c>
      <c r="AS24" s="87" t="str">
        <f t="shared" ca="1" si="42"/>
        <v/>
      </c>
      <c r="AT24" s="87" t="str">
        <f t="shared" ca="1" si="43"/>
        <v/>
      </c>
      <c r="AU24" s="87" t="str">
        <f t="shared" ca="1" si="44"/>
        <v/>
      </c>
      <c r="AV24" s="87" t="str">
        <f t="shared" ca="1" si="45"/>
        <v/>
      </c>
      <c r="AW24" s="87" t="str">
        <f t="shared" ca="1" si="46"/>
        <v/>
      </c>
      <c r="AY24" s="15">
        <v>20</v>
      </c>
      <c r="BA24" s="87" t="str">
        <f t="shared" ca="1" si="47"/>
        <v/>
      </c>
      <c r="BB24" s="87" t="str">
        <f t="shared" ca="1" si="48"/>
        <v/>
      </c>
      <c r="BC24" s="87" t="str">
        <f t="shared" ca="1" si="49"/>
        <v/>
      </c>
      <c r="BD24" s="87" t="str">
        <f t="shared" ca="1" si="50"/>
        <v/>
      </c>
      <c r="BE24" s="87" t="str">
        <f t="shared" ca="1" si="51"/>
        <v/>
      </c>
      <c r="BF24" s="87" t="str">
        <f t="shared" ca="1" si="52"/>
        <v/>
      </c>
      <c r="BG24" s="87" t="str">
        <f t="shared" ca="1" si="53"/>
        <v/>
      </c>
      <c r="BH24" s="87" t="str">
        <f t="shared" ca="1" si="54"/>
        <v/>
      </c>
      <c r="BI24" s="87" t="str">
        <f t="shared" ca="1" si="55"/>
        <v/>
      </c>
      <c r="BJ24" s="87" t="str">
        <f t="shared" ca="1" si="56"/>
        <v/>
      </c>
      <c r="BK24" s="87" t="str">
        <f t="shared" ca="1" si="57"/>
        <v/>
      </c>
      <c r="BL24" s="87" t="str">
        <f t="shared" ca="1" si="58"/>
        <v/>
      </c>
      <c r="BM24" s="87" t="str">
        <f t="shared" ca="1" si="59"/>
        <v/>
      </c>
      <c r="BN24" s="87" t="str">
        <f t="shared" ca="1" si="60"/>
        <v/>
      </c>
      <c r="BO24" s="87" t="str">
        <f t="shared" ca="1" si="61"/>
        <v/>
      </c>
      <c r="BP24" s="87" t="str">
        <f t="shared" ca="1" si="62"/>
        <v/>
      </c>
      <c r="BQ24" s="87" t="str">
        <f t="shared" ca="1" si="63"/>
        <v/>
      </c>
      <c r="BR24" s="87" t="str">
        <f t="shared" ca="1" si="64"/>
        <v/>
      </c>
      <c r="BS24" s="87" t="str">
        <f t="shared" ca="1" si="65"/>
        <v/>
      </c>
      <c r="BT24" s="87" t="str">
        <f t="shared" ca="1" si="66"/>
        <v/>
      </c>
      <c r="BU24" s="87" t="str">
        <f t="shared" ca="1" si="67"/>
        <v/>
      </c>
      <c r="BV24" s="87" t="str">
        <f t="shared" ca="1" si="68"/>
        <v/>
      </c>
      <c r="BW24" s="87" t="str">
        <f t="shared" ca="1" si="69"/>
        <v/>
      </c>
      <c r="BX24" s="87" t="str">
        <f t="shared" ca="1" si="70"/>
        <v/>
      </c>
      <c r="BY24" s="87" t="str">
        <f t="shared" ca="1" si="71"/>
        <v/>
      </c>
      <c r="BZ24" s="87" t="str">
        <f t="shared" ca="1" si="72"/>
        <v/>
      </c>
      <c r="CA24" s="87" t="str">
        <f t="shared" ca="1" si="73"/>
        <v/>
      </c>
      <c r="CB24" s="87" t="str">
        <f t="shared" ca="1" si="74"/>
        <v/>
      </c>
      <c r="CC24" s="87" t="str">
        <f t="shared" ca="1" si="75"/>
        <v/>
      </c>
      <c r="CD24" s="87" t="str">
        <f t="shared" ca="1" si="76"/>
        <v/>
      </c>
      <c r="CE24" s="87" t="str">
        <f t="shared" ca="1" si="77"/>
        <v/>
      </c>
      <c r="CF24" s="87" t="str">
        <f t="shared" ca="1" si="78"/>
        <v/>
      </c>
      <c r="CG24" s="87" t="str">
        <f t="shared" ca="1" si="79"/>
        <v/>
      </c>
      <c r="CH24" s="87" t="str">
        <f t="shared" ca="1" si="80"/>
        <v/>
      </c>
      <c r="CI24" s="87" t="str">
        <f t="shared" ca="1" si="81"/>
        <v/>
      </c>
      <c r="CJ24" s="87" t="str">
        <f t="shared" ca="1" si="82"/>
        <v/>
      </c>
      <c r="CK24" s="87" t="str">
        <f t="shared" ca="1" si="83"/>
        <v/>
      </c>
      <c r="CL24" s="87" t="str">
        <f t="shared" ca="1" si="84"/>
        <v/>
      </c>
      <c r="CM24" s="87" t="str">
        <f t="shared" ca="1" si="85"/>
        <v/>
      </c>
      <c r="CN24" s="87" t="str">
        <f t="shared" ca="1" si="86"/>
        <v/>
      </c>
      <c r="CO24" s="87" t="str">
        <f t="shared" ca="1" si="87"/>
        <v/>
      </c>
      <c r="CP24" s="87" t="str">
        <f t="shared" ca="1" si="88"/>
        <v/>
      </c>
      <c r="CQ24" s="87" t="str">
        <f t="shared" ca="1" si="89"/>
        <v/>
      </c>
      <c r="CR24" s="87" t="str">
        <f t="shared" ca="1" si="90"/>
        <v/>
      </c>
      <c r="CS24" s="87" t="str">
        <f t="shared" ca="1" si="91"/>
        <v/>
      </c>
      <c r="CT24" s="87" t="str">
        <f t="shared" ca="1" si="92"/>
        <v/>
      </c>
    </row>
    <row r="25" spans="1:98" x14ac:dyDescent="0.25">
      <c r="A25" s="15">
        <v>21</v>
      </c>
      <c r="B25" s="42"/>
      <c r="C25" s="87" t="str">
        <f t="shared" ca="1" si="36"/>
        <v/>
      </c>
      <c r="D25" s="87" t="str">
        <f t="shared" ca="1" si="37"/>
        <v/>
      </c>
      <c r="E25" s="87" t="str">
        <f t="shared" ca="1" si="0"/>
        <v/>
      </c>
      <c r="F25" s="87" t="str">
        <f t="shared" ca="1" si="1"/>
        <v/>
      </c>
      <c r="G25" s="87" t="str">
        <f t="shared" ca="1" si="2"/>
        <v/>
      </c>
      <c r="H25" s="87" t="str">
        <f t="shared" ca="1" si="3"/>
        <v/>
      </c>
      <c r="I25" s="87" t="str">
        <f t="shared" ca="1" si="4"/>
        <v/>
      </c>
      <c r="J25" s="87" t="str">
        <f t="shared" ca="1" si="5"/>
        <v/>
      </c>
      <c r="K25" s="87" t="str">
        <f t="shared" ca="1" si="6"/>
        <v/>
      </c>
      <c r="L25" s="87" t="str">
        <f t="shared" ca="1" si="7"/>
        <v/>
      </c>
      <c r="M25" s="87" t="str">
        <f t="shared" ca="1" si="8"/>
        <v/>
      </c>
      <c r="N25" s="87" t="str">
        <f t="shared" ca="1" si="9"/>
        <v/>
      </c>
      <c r="O25" s="87" t="str">
        <f t="shared" ca="1" si="10"/>
        <v/>
      </c>
      <c r="P25" s="87" t="str">
        <f t="shared" ca="1" si="11"/>
        <v/>
      </c>
      <c r="Q25" s="87" t="str">
        <f t="shared" ca="1" si="12"/>
        <v/>
      </c>
      <c r="R25" s="87" t="str">
        <f t="shared" ca="1" si="13"/>
        <v/>
      </c>
      <c r="S25" s="87" t="str">
        <f t="shared" ca="1" si="14"/>
        <v/>
      </c>
      <c r="T25" s="87" t="str">
        <f t="shared" ca="1" si="15"/>
        <v/>
      </c>
      <c r="U25" s="87" t="str">
        <f t="shared" ca="1" si="16"/>
        <v/>
      </c>
      <c r="V25" s="87" t="str">
        <f t="shared" ca="1" si="17"/>
        <v/>
      </c>
      <c r="W25" s="87" t="str">
        <f t="shared" ca="1" si="18"/>
        <v/>
      </c>
      <c r="X25" s="87" t="str">
        <f t="shared" ca="1" si="19"/>
        <v/>
      </c>
      <c r="Y25" s="87" t="str">
        <f t="shared" ca="1" si="20"/>
        <v/>
      </c>
      <c r="Z25" s="87" t="str">
        <f t="shared" ca="1" si="21"/>
        <v/>
      </c>
      <c r="AA25" s="87" t="str">
        <f t="shared" ca="1" si="22"/>
        <v/>
      </c>
      <c r="AB25" s="87" t="str">
        <f t="shared" ca="1" si="23"/>
        <v/>
      </c>
      <c r="AC25" s="87" t="str">
        <f t="shared" ca="1" si="24"/>
        <v/>
      </c>
      <c r="AD25" s="87" t="str">
        <f t="shared" ca="1" si="25"/>
        <v/>
      </c>
      <c r="AE25" s="87" t="str">
        <f t="shared" ca="1" si="26"/>
        <v/>
      </c>
      <c r="AF25" s="87" t="str">
        <f t="shared" ca="1" si="27"/>
        <v/>
      </c>
      <c r="AG25" s="87" t="str">
        <f t="shared" ca="1" si="28"/>
        <v/>
      </c>
      <c r="AH25" s="87" t="str">
        <f t="shared" ca="1" si="29"/>
        <v/>
      </c>
      <c r="AI25" s="87" t="str">
        <f t="shared" ca="1" si="30"/>
        <v/>
      </c>
      <c r="AJ25" s="87" t="str">
        <f t="shared" ca="1" si="31"/>
        <v/>
      </c>
      <c r="AK25" s="87" t="str">
        <f t="shared" ca="1" si="32"/>
        <v/>
      </c>
      <c r="AL25" s="87" t="str">
        <f t="shared" ca="1" si="33"/>
        <v/>
      </c>
      <c r="AM25" s="87" t="str">
        <f t="shared" ca="1" si="34"/>
        <v/>
      </c>
      <c r="AN25" s="87" t="str">
        <f t="shared" ca="1" si="35"/>
        <v/>
      </c>
      <c r="AO25" s="87" t="str">
        <f t="shared" ca="1" si="38"/>
        <v/>
      </c>
      <c r="AP25" s="87" t="str">
        <f t="shared" ca="1" si="39"/>
        <v/>
      </c>
      <c r="AQ25" s="87" t="str">
        <f t="shared" ca="1" si="40"/>
        <v/>
      </c>
      <c r="AR25" s="87" t="str">
        <f t="shared" ca="1" si="41"/>
        <v/>
      </c>
      <c r="AS25" s="87" t="str">
        <f t="shared" ca="1" si="42"/>
        <v/>
      </c>
      <c r="AT25" s="87" t="str">
        <f t="shared" ca="1" si="43"/>
        <v/>
      </c>
      <c r="AU25" s="87" t="str">
        <f t="shared" ca="1" si="44"/>
        <v/>
      </c>
      <c r="AV25" s="87" t="str">
        <f t="shared" ca="1" si="45"/>
        <v/>
      </c>
      <c r="AW25" s="87" t="str">
        <f t="shared" ca="1" si="46"/>
        <v/>
      </c>
      <c r="AY25" s="15">
        <v>21</v>
      </c>
      <c r="BA25" s="87" t="str">
        <f t="shared" ca="1" si="47"/>
        <v/>
      </c>
      <c r="BB25" s="87" t="str">
        <f t="shared" ca="1" si="48"/>
        <v/>
      </c>
      <c r="BC25" s="87" t="str">
        <f t="shared" ca="1" si="49"/>
        <v/>
      </c>
      <c r="BD25" s="87" t="str">
        <f t="shared" ca="1" si="50"/>
        <v/>
      </c>
      <c r="BE25" s="87" t="str">
        <f t="shared" ca="1" si="51"/>
        <v/>
      </c>
      <c r="BF25" s="87" t="str">
        <f t="shared" ca="1" si="52"/>
        <v/>
      </c>
      <c r="BG25" s="87" t="str">
        <f t="shared" ca="1" si="53"/>
        <v/>
      </c>
      <c r="BH25" s="87" t="str">
        <f t="shared" ca="1" si="54"/>
        <v/>
      </c>
      <c r="BI25" s="87" t="str">
        <f t="shared" ca="1" si="55"/>
        <v/>
      </c>
      <c r="BJ25" s="87" t="str">
        <f t="shared" ca="1" si="56"/>
        <v/>
      </c>
      <c r="BK25" s="87" t="str">
        <f t="shared" ca="1" si="57"/>
        <v/>
      </c>
      <c r="BL25" s="87" t="str">
        <f t="shared" ca="1" si="58"/>
        <v/>
      </c>
      <c r="BM25" s="87" t="str">
        <f t="shared" ca="1" si="59"/>
        <v/>
      </c>
      <c r="BN25" s="87" t="str">
        <f t="shared" ca="1" si="60"/>
        <v/>
      </c>
      <c r="BO25" s="87" t="str">
        <f t="shared" ca="1" si="61"/>
        <v/>
      </c>
      <c r="BP25" s="87" t="str">
        <f t="shared" ca="1" si="62"/>
        <v/>
      </c>
      <c r="BQ25" s="87" t="str">
        <f t="shared" ca="1" si="63"/>
        <v/>
      </c>
      <c r="BR25" s="87" t="str">
        <f t="shared" ca="1" si="64"/>
        <v/>
      </c>
      <c r="BS25" s="87" t="str">
        <f t="shared" ca="1" si="65"/>
        <v/>
      </c>
      <c r="BT25" s="87" t="str">
        <f t="shared" ca="1" si="66"/>
        <v/>
      </c>
      <c r="BU25" s="87" t="str">
        <f t="shared" ca="1" si="67"/>
        <v/>
      </c>
      <c r="BV25" s="87" t="str">
        <f t="shared" ca="1" si="68"/>
        <v/>
      </c>
      <c r="BW25" s="87" t="str">
        <f t="shared" ca="1" si="69"/>
        <v/>
      </c>
      <c r="BX25" s="87" t="str">
        <f t="shared" ca="1" si="70"/>
        <v/>
      </c>
      <c r="BY25" s="87" t="str">
        <f t="shared" ca="1" si="71"/>
        <v/>
      </c>
      <c r="BZ25" s="87" t="str">
        <f t="shared" ca="1" si="72"/>
        <v/>
      </c>
      <c r="CA25" s="87" t="str">
        <f t="shared" ca="1" si="73"/>
        <v/>
      </c>
      <c r="CB25" s="87" t="str">
        <f t="shared" ca="1" si="74"/>
        <v/>
      </c>
      <c r="CC25" s="87" t="str">
        <f t="shared" ca="1" si="75"/>
        <v/>
      </c>
      <c r="CD25" s="87" t="str">
        <f t="shared" ca="1" si="76"/>
        <v/>
      </c>
      <c r="CE25" s="87" t="str">
        <f t="shared" ca="1" si="77"/>
        <v/>
      </c>
      <c r="CF25" s="87" t="str">
        <f t="shared" ca="1" si="78"/>
        <v/>
      </c>
      <c r="CG25" s="87" t="str">
        <f t="shared" ca="1" si="79"/>
        <v/>
      </c>
      <c r="CH25" s="87" t="str">
        <f t="shared" ca="1" si="80"/>
        <v/>
      </c>
      <c r="CI25" s="87" t="str">
        <f t="shared" ca="1" si="81"/>
        <v/>
      </c>
      <c r="CJ25" s="87" t="str">
        <f t="shared" ca="1" si="82"/>
        <v/>
      </c>
      <c r="CK25" s="87" t="str">
        <f t="shared" ca="1" si="83"/>
        <v/>
      </c>
      <c r="CL25" s="87" t="str">
        <f t="shared" ca="1" si="84"/>
        <v/>
      </c>
      <c r="CM25" s="87" t="str">
        <f t="shared" ca="1" si="85"/>
        <v/>
      </c>
      <c r="CN25" s="87" t="str">
        <f t="shared" ca="1" si="86"/>
        <v/>
      </c>
      <c r="CO25" s="87" t="str">
        <f t="shared" ca="1" si="87"/>
        <v/>
      </c>
      <c r="CP25" s="87" t="str">
        <f t="shared" ca="1" si="88"/>
        <v/>
      </c>
      <c r="CQ25" s="87" t="str">
        <f t="shared" ca="1" si="89"/>
        <v/>
      </c>
      <c r="CR25" s="87" t="str">
        <f t="shared" ca="1" si="90"/>
        <v/>
      </c>
      <c r="CS25" s="87" t="str">
        <f t="shared" ca="1" si="91"/>
        <v/>
      </c>
      <c r="CT25" s="87" t="str">
        <f t="shared" ca="1" si="92"/>
        <v/>
      </c>
    </row>
    <row r="26" spans="1:98" x14ac:dyDescent="0.25">
      <c r="A26" s="15">
        <v>22</v>
      </c>
      <c r="B26" s="42"/>
      <c r="C26" s="87" t="str">
        <f t="shared" ca="1" si="36"/>
        <v/>
      </c>
      <c r="D26" s="87" t="str">
        <f t="shared" ca="1" si="37"/>
        <v/>
      </c>
      <c r="E26" s="87" t="str">
        <f t="shared" ca="1" si="0"/>
        <v/>
      </c>
      <c r="F26" s="87" t="str">
        <f t="shared" ca="1" si="1"/>
        <v/>
      </c>
      <c r="G26" s="87" t="str">
        <f t="shared" ca="1" si="2"/>
        <v/>
      </c>
      <c r="H26" s="87" t="str">
        <f t="shared" ca="1" si="3"/>
        <v/>
      </c>
      <c r="I26" s="87" t="str">
        <f t="shared" ca="1" si="4"/>
        <v/>
      </c>
      <c r="J26" s="87" t="str">
        <f t="shared" ca="1" si="5"/>
        <v/>
      </c>
      <c r="K26" s="87" t="str">
        <f t="shared" ca="1" si="6"/>
        <v/>
      </c>
      <c r="L26" s="87" t="str">
        <f t="shared" ca="1" si="7"/>
        <v/>
      </c>
      <c r="M26" s="87" t="str">
        <f t="shared" ca="1" si="8"/>
        <v/>
      </c>
      <c r="N26" s="87" t="str">
        <f t="shared" ca="1" si="9"/>
        <v/>
      </c>
      <c r="O26" s="87" t="str">
        <f t="shared" ca="1" si="10"/>
        <v/>
      </c>
      <c r="P26" s="87" t="str">
        <f t="shared" ca="1" si="11"/>
        <v/>
      </c>
      <c r="Q26" s="87" t="str">
        <f t="shared" ca="1" si="12"/>
        <v/>
      </c>
      <c r="R26" s="87" t="str">
        <f t="shared" ca="1" si="13"/>
        <v/>
      </c>
      <c r="S26" s="87" t="str">
        <f t="shared" ca="1" si="14"/>
        <v/>
      </c>
      <c r="T26" s="87" t="str">
        <f t="shared" ca="1" si="15"/>
        <v/>
      </c>
      <c r="U26" s="87" t="str">
        <f t="shared" ca="1" si="16"/>
        <v/>
      </c>
      <c r="V26" s="87" t="str">
        <f t="shared" ca="1" si="17"/>
        <v/>
      </c>
      <c r="W26" s="87" t="str">
        <f t="shared" ca="1" si="18"/>
        <v/>
      </c>
      <c r="X26" s="87" t="str">
        <f t="shared" ca="1" si="19"/>
        <v/>
      </c>
      <c r="Y26" s="87" t="str">
        <f t="shared" ca="1" si="20"/>
        <v/>
      </c>
      <c r="Z26" s="87" t="str">
        <f t="shared" ca="1" si="21"/>
        <v/>
      </c>
      <c r="AA26" s="87" t="str">
        <f t="shared" ca="1" si="22"/>
        <v/>
      </c>
      <c r="AB26" s="87" t="str">
        <f t="shared" ca="1" si="23"/>
        <v/>
      </c>
      <c r="AC26" s="87" t="str">
        <f t="shared" ca="1" si="24"/>
        <v/>
      </c>
      <c r="AD26" s="87" t="str">
        <f t="shared" ca="1" si="25"/>
        <v/>
      </c>
      <c r="AE26" s="87" t="str">
        <f t="shared" ca="1" si="26"/>
        <v/>
      </c>
      <c r="AF26" s="87" t="str">
        <f t="shared" ca="1" si="27"/>
        <v/>
      </c>
      <c r="AG26" s="87" t="str">
        <f t="shared" ca="1" si="28"/>
        <v/>
      </c>
      <c r="AH26" s="87" t="str">
        <f t="shared" ca="1" si="29"/>
        <v/>
      </c>
      <c r="AI26" s="87" t="str">
        <f t="shared" ca="1" si="30"/>
        <v/>
      </c>
      <c r="AJ26" s="87" t="str">
        <f t="shared" ca="1" si="31"/>
        <v/>
      </c>
      <c r="AK26" s="87" t="str">
        <f t="shared" ca="1" si="32"/>
        <v/>
      </c>
      <c r="AL26" s="87" t="str">
        <f t="shared" ca="1" si="33"/>
        <v/>
      </c>
      <c r="AM26" s="87" t="str">
        <f t="shared" ca="1" si="34"/>
        <v/>
      </c>
      <c r="AN26" s="87" t="str">
        <f t="shared" ca="1" si="35"/>
        <v/>
      </c>
      <c r="AO26" s="87" t="str">
        <f t="shared" ca="1" si="38"/>
        <v/>
      </c>
      <c r="AP26" s="87" t="str">
        <f t="shared" ca="1" si="39"/>
        <v/>
      </c>
      <c r="AQ26" s="87" t="str">
        <f t="shared" ca="1" si="40"/>
        <v/>
      </c>
      <c r="AR26" s="87" t="str">
        <f t="shared" ca="1" si="41"/>
        <v/>
      </c>
      <c r="AS26" s="87" t="str">
        <f t="shared" ca="1" si="42"/>
        <v/>
      </c>
      <c r="AT26" s="87" t="str">
        <f t="shared" ca="1" si="43"/>
        <v/>
      </c>
      <c r="AU26" s="87" t="str">
        <f t="shared" ca="1" si="44"/>
        <v/>
      </c>
      <c r="AV26" s="87" t="str">
        <f t="shared" ca="1" si="45"/>
        <v/>
      </c>
      <c r="AW26" s="87" t="str">
        <f t="shared" ca="1" si="46"/>
        <v/>
      </c>
      <c r="AY26" s="15">
        <v>22</v>
      </c>
      <c r="BA26" s="87" t="str">
        <f t="shared" ca="1" si="47"/>
        <v/>
      </c>
      <c r="BB26" s="87" t="str">
        <f t="shared" ca="1" si="48"/>
        <v/>
      </c>
      <c r="BC26" s="87" t="str">
        <f t="shared" ca="1" si="49"/>
        <v/>
      </c>
      <c r="BD26" s="87" t="str">
        <f t="shared" ca="1" si="50"/>
        <v/>
      </c>
      <c r="BE26" s="87" t="str">
        <f t="shared" ca="1" si="51"/>
        <v/>
      </c>
      <c r="BF26" s="87" t="str">
        <f t="shared" ca="1" si="52"/>
        <v/>
      </c>
      <c r="BG26" s="87" t="str">
        <f t="shared" ca="1" si="53"/>
        <v/>
      </c>
      <c r="BH26" s="87" t="str">
        <f t="shared" ca="1" si="54"/>
        <v/>
      </c>
      <c r="BI26" s="87" t="str">
        <f t="shared" ca="1" si="55"/>
        <v/>
      </c>
      <c r="BJ26" s="87" t="str">
        <f t="shared" ca="1" si="56"/>
        <v/>
      </c>
      <c r="BK26" s="87" t="str">
        <f t="shared" ca="1" si="57"/>
        <v/>
      </c>
      <c r="BL26" s="87" t="str">
        <f t="shared" ca="1" si="58"/>
        <v/>
      </c>
      <c r="BM26" s="87" t="str">
        <f t="shared" ca="1" si="59"/>
        <v/>
      </c>
      <c r="BN26" s="87" t="str">
        <f t="shared" ca="1" si="60"/>
        <v/>
      </c>
      <c r="BO26" s="87" t="str">
        <f t="shared" ca="1" si="61"/>
        <v/>
      </c>
      <c r="BP26" s="87" t="str">
        <f t="shared" ca="1" si="62"/>
        <v/>
      </c>
      <c r="BQ26" s="87" t="str">
        <f t="shared" ca="1" si="63"/>
        <v/>
      </c>
      <c r="BR26" s="87" t="str">
        <f t="shared" ca="1" si="64"/>
        <v/>
      </c>
      <c r="BS26" s="87" t="str">
        <f t="shared" ca="1" si="65"/>
        <v/>
      </c>
      <c r="BT26" s="87" t="str">
        <f t="shared" ca="1" si="66"/>
        <v/>
      </c>
      <c r="BU26" s="87" t="str">
        <f t="shared" ca="1" si="67"/>
        <v/>
      </c>
      <c r="BV26" s="87" t="str">
        <f t="shared" ca="1" si="68"/>
        <v/>
      </c>
      <c r="BW26" s="87" t="str">
        <f t="shared" ca="1" si="69"/>
        <v/>
      </c>
      <c r="BX26" s="87" t="str">
        <f t="shared" ca="1" si="70"/>
        <v/>
      </c>
      <c r="BY26" s="87" t="str">
        <f t="shared" ca="1" si="71"/>
        <v/>
      </c>
      <c r="BZ26" s="87" t="str">
        <f t="shared" ca="1" si="72"/>
        <v/>
      </c>
      <c r="CA26" s="87" t="str">
        <f t="shared" ca="1" si="73"/>
        <v/>
      </c>
      <c r="CB26" s="87" t="str">
        <f t="shared" ca="1" si="74"/>
        <v/>
      </c>
      <c r="CC26" s="87" t="str">
        <f t="shared" ca="1" si="75"/>
        <v/>
      </c>
      <c r="CD26" s="87" t="str">
        <f t="shared" ca="1" si="76"/>
        <v/>
      </c>
      <c r="CE26" s="87" t="str">
        <f t="shared" ca="1" si="77"/>
        <v/>
      </c>
      <c r="CF26" s="87" t="str">
        <f t="shared" ca="1" si="78"/>
        <v/>
      </c>
      <c r="CG26" s="87" t="str">
        <f t="shared" ca="1" si="79"/>
        <v/>
      </c>
      <c r="CH26" s="87" t="str">
        <f t="shared" ca="1" si="80"/>
        <v/>
      </c>
      <c r="CI26" s="87" t="str">
        <f t="shared" ca="1" si="81"/>
        <v/>
      </c>
      <c r="CJ26" s="87" t="str">
        <f t="shared" ca="1" si="82"/>
        <v/>
      </c>
      <c r="CK26" s="87" t="str">
        <f t="shared" ca="1" si="83"/>
        <v/>
      </c>
      <c r="CL26" s="87" t="str">
        <f t="shared" ca="1" si="84"/>
        <v/>
      </c>
      <c r="CM26" s="87" t="str">
        <f t="shared" ca="1" si="85"/>
        <v/>
      </c>
      <c r="CN26" s="87" t="str">
        <f t="shared" ca="1" si="86"/>
        <v/>
      </c>
      <c r="CO26" s="87" t="str">
        <f t="shared" ca="1" si="87"/>
        <v/>
      </c>
      <c r="CP26" s="87" t="str">
        <f t="shared" ca="1" si="88"/>
        <v/>
      </c>
      <c r="CQ26" s="87" t="str">
        <f t="shared" ca="1" si="89"/>
        <v/>
      </c>
      <c r="CR26" s="87" t="str">
        <f t="shared" ca="1" si="90"/>
        <v/>
      </c>
      <c r="CS26" s="87" t="str">
        <f t="shared" ca="1" si="91"/>
        <v/>
      </c>
      <c r="CT26" s="87" t="str">
        <f t="shared" ca="1" si="92"/>
        <v/>
      </c>
    </row>
    <row r="27" spans="1:98" x14ac:dyDescent="0.25">
      <c r="A27" s="15">
        <v>23</v>
      </c>
      <c r="B27" s="42"/>
      <c r="C27" s="87" t="str">
        <f t="shared" ca="1" si="36"/>
        <v/>
      </c>
      <c r="D27" s="87" t="str">
        <f t="shared" ca="1" si="37"/>
        <v/>
      </c>
      <c r="E27" s="87" t="str">
        <f t="shared" ca="1" si="0"/>
        <v/>
      </c>
      <c r="F27" s="87" t="str">
        <f t="shared" ca="1" si="1"/>
        <v/>
      </c>
      <c r="G27" s="87" t="str">
        <f t="shared" ca="1" si="2"/>
        <v/>
      </c>
      <c r="H27" s="87" t="str">
        <f t="shared" ca="1" si="3"/>
        <v/>
      </c>
      <c r="I27" s="87" t="str">
        <f t="shared" ca="1" si="4"/>
        <v/>
      </c>
      <c r="J27" s="87" t="str">
        <f t="shared" ca="1" si="5"/>
        <v/>
      </c>
      <c r="K27" s="87" t="str">
        <f t="shared" ca="1" si="6"/>
        <v/>
      </c>
      <c r="L27" s="87" t="str">
        <f t="shared" ca="1" si="7"/>
        <v/>
      </c>
      <c r="M27" s="87" t="str">
        <f t="shared" ca="1" si="8"/>
        <v/>
      </c>
      <c r="N27" s="87" t="str">
        <f t="shared" ca="1" si="9"/>
        <v/>
      </c>
      <c r="O27" s="87" t="str">
        <f t="shared" ca="1" si="10"/>
        <v/>
      </c>
      <c r="P27" s="87" t="str">
        <f t="shared" ca="1" si="11"/>
        <v/>
      </c>
      <c r="Q27" s="87" t="str">
        <f t="shared" ca="1" si="12"/>
        <v/>
      </c>
      <c r="R27" s="87" t="str">
        <f t="shared" ca="1" si="13"/>
        <v/>
      </c>
      <c r="S27" s="87" t="str">
        <f t="shared" ca="1" si="14"/>
        <v/>
      </c>
      <c r="T27" s="87" t="str">
        <f t="shared" ca="1" si="15"/>
        <v/>
      </c>
      <c r="U27" s="87" t="str">
        <f t="shared" ca="1" si="16"/>
        <v/>
      </c>
      <c r="V27" s="87" t="str">
        <f t="shared" ca="1" si="17"/>
        <v/>
      </c>
      <c r="W27" s="87" t="str">
        <f t="shared" ca="1" si="18"/>
        <v/>
      </c>
      <c r="X27" s="87" t="str">
        <f t="shared" ca="1" si="19"/>
        <v/>
      </c>
      <c r="Y27" s="87" t="str">
        <f t="shared" ca="1" si="20"/>
        <v/>
      </c>
      <c r="Z27" s="87" t="str">
        <f t="shared" ca="1" si="21"/>
        <v/>
      </c>
      <c r="AA27" s="87" t="str">
        <f t="shared" ca="1" si="22"/>
        <v/>
      </c>
      <c r="AB27" s="87" t="str">
        <f t="shared" ca="1" si="23"/>
        <v/>
      </c>
      <c r="AC27" s="87" t="str">
        <f t="shared" ca="1" si="24"/>
        <v/>
      </c>
      <c r="AD27" s="87" t="str">
        <f t="shared" ca="1" si="25"/>
        <v/>
      </c>
      <c r="AE27" s="87" t="str">
        <f t="shared" ca="1" si="26"/>
        <v/>
      </c>
      <c r="AF27" s="87" t="str">
        <f t="shared" ca="1" si="27"/>
        <v/>
      </c>
      <c r="AG27" s="87" t="str">
        <f t="shared" ca="1" si="28"/>
        <v/>
      </c>
      <c r="AH27" s="87" t="str">
        <f t="shared" ca="1" si="29"/>
        <v/>
      </c>
      <c r="AI27" s="87" t="str">
        <f t="shared" ca="1" si="30"/>
        <v/>
      </c>
      <c r="AJ27" s="87" t="str">
        <f t="shared" ca="1" si="31"/>
        <v/>
      </c>
      <c r="AK27" s="87" t="str">
        <f t="shared" ca="1" si="32"/>
        <v/>
      </c>
      <c r="AL27" s="87" t="str">
        <f t="shared" ca="1" si="33"/>
        <v/>
      </c>
      <c r="AM27" s="87" t="str">
        <f t="shared" ca="1" si="34"/>
        <v/>
      </c>
      <c r="AN27" s="87" t="str">
        <f t="shared" ca="1" si="35"/>
        <v/>
      </c>
      <c r="AO27" s="87" t="str">
        <f t="shared" ca="1" si="38"/>
        <v/>
      </c>
      <c r="AP27" s="87" t="str">
        <f t="shared" ca="1" si="39"/>
        <v/>
      </c>
      <c r="AQ27" s="87" t="str">
        <f t="shared" ca="1" si="40"/>
        <v/>
      </c>
      <c r="AR27" s="87" t="str">
        <f t="shared" ca="1" si="41"/>
        <v/>
      </c>
      <c r="AS27" s="87" t="str">
        <f t="shared" ca="1" si="42"/>
        <v/>
      </c>
      <c r="AT27" s="87" t="str">
        <f t="shared" ca="1" si="43"/>
        <v/>
      </c>
      <c r="AU27" s="87" t="str">
        <f t="shared" ca="1" si="44"/>
        <v/>
      </c>
      <c r="AV27" s="87" t="str">
        <f t="shared" ca="1" si="45"/>
        <v/>
      </c>
      <c r="AW27" s="87" t="str">
        <f t="shared" ca="1" si="46"/>
        <v/>
      </c>
      <c r="AY27" s="15">
        <v>23</v>
      </c>
      <c r="BA27" s="87" t="str">
        <f t="shared" ca="1" si="47"/>
        <v/>
      </c>
      <c r="BB27" s="87" t="str">
        <f t="shared" ca="1" si="48"/>
        <v/>
      </c>
      <c r="BC27" s="87" t="str">
        <f t="shared" ca="1" si="49"/>
        <v/>
      </c>
      <c r="BD27" s="87" t="str">
        <f t="shared" ca="1" si="50"/>
        <v/>
      </c>
      <c r="BE27" s="87" t="str">
        <f t="shared" ca="1" si="51"/>
        <v/>
      </c>
      <c r="BF27" s="87" t="str">
        <f t="shared" ca="1" si="52"/>
        <v/>
      </c>
      <c r="BG27" s="87" t="str">
        <f t="shared" ca="1" si="53"/>
        <v/>
      </c>
      <c r="BH27" s="87" t="str">
        <f t="shared" ca="1" si="54"/>
        <v/>
      </c>
      <c r="BI27" s="87" t="str">
        <f t="shared" ca="1" si="55"/>
        <v/>
      </c>
      <c r="BJ27" s="87" t="str">
        <f t="shared" ca="1" si="56"/>
        <v/>
      </c>
      <c r="BK27" s="87" t="str">
        <f t="shared" ca="1" si="57"/>
        <v/>
      </c>
      <c r="BL27" s="87" t="str">
        <f t="shared" ca="1" si="58"/>
        <v/>
      </c>
      <c r="BM27" s="87" t="str">
        <f t="shared" ca="1" si="59"/>
        <v/>
      </c>
      <c r="BN27" s="87" t="str">
        <f t="shared" ca="1" si="60"/>
        <v/>
      </c>
      <c r="BO27" s="87" t="str">
        <f t="shared" ca="1" si="61"/>
        <v/>
      </c>
      <c r="BP27" s="87" t="str">
        <f t="shared" ca="1" si="62"/>
        <v/>
      </c>
      <c r="BQ27" s="87" t="str">
        <f t="shared" ca="1" si="63"/>
        <v/>
      </c>
      <c r="BR27" s="87" t="str">
        <f t="shared" ca="1" si="64"/>
        <v/>
      </c>
      <c r="BS27" s="87" t="str">
        <f t="shared" ca="1" si="65"/>
        <v/>
      </c>
      <c r="BT27" s="87" t="str">
        <f t="shared" ca="1" si="66"/>
        <v/>
      </c>
      <c r="BU27" s="87" t="str">
        <f t="shared" ca="1" si="67"/>
        <v/>
      </c>
      <c r="BV27" s="87" t="str">
        <f t="shared" ca="1" si="68"/>
        <v/>
      </c>
      <c r="BW27" s="87" t="str">
        <f t="shared" ca="1" si="69"/>
        <v/>
      </c>
      <c r="BX27" s="87" t="str">
        <f t="shared" ca="1" si="70"/>
        <v/>
      </c>
      <c r="BY27" s="87" t="str">
        <f t="shared" ca="1" si="71"/>
        <v/>
      </c>
      <c r="BZ27" s="87" t="str">
        <f t="shared" ca="1" si="72"/>
        <v/>
      </c>
      <c r="CA27" s="87" t="str">
        <f t="shared" ca="1" si="73"/>
        <v/>
      </c>
      <c r="CB27" s="87" t="str">
        <f t="shared" ca="1" si="74"/>
        <v/>
      </c>
      <c r="CC27" s="87" t="str">
        <f t="shared" ca="1" si="75"/>
        <v/>
      </c>
      <c r="CD27" s="87" t="str">
        <f t="shared" ca="1" si="76"/>
        <v/>
      </c>
      <c r="CE27" s="87" t="str">
        <f t="shared" ca="1" si="77"/>
        <v/>
      </c>
      <c r="CF27" s="87" t="str">
        <f t="shared" ca="1" si="78"/>
        <v/>
      </c>
      <c r="CG27" s="87" t="str">
        <f t="shared" ca="1" si="79"/>
        <v/>
      </c>
      <c r="CH27" s="87" t="str">
        <f t="shared" ca="1" si="80"/>
        <v/>
      </c>
      <c r="CI27" s="87" t="str">
        <f t="shared" ca="1" si="81"/>
        <v/>
      </c>
      <c r="CJ27" s="87" t="str">
        <f t="shared" ca="1" si="82"/>
        <v/>
      </c>
      <c r="CK27" s="87" t="str">
        <f t="shared" ca="1" si="83"/>
        <v/>
      </c>
      <c r="CL27" s="87" t="str">
        <f t="shared" ca="1" si="84"/>
        <v/>
      </c>
      <c r="CM27" s="87" t="str">
        <f t="shared" ca="1" si="85"/>
        <v/>
      </c>
      <c r="CN27" s="87" t="str">
        <f t="shared" ca="1" si="86"/>
        <v/>
      </c>
      <c r="CO27" s="87" t="str">
        <f t="shared" ca="1" si="87"/>
        <v/>
      </c>
      <c r="CP27" s="87" t="str">
        <f t="shared" ca="1" si="88"/>
        <v/>
      </c>
      <c r="CQ27" s="87" t="str">
        <f t="shared" ca="1" si="89"/>
        <v/>
      </c>
      <c r="CR27" s="87" t="str">
        <f t="shared" ca="1" si="90"/>
        <v/>
      </c>
      <c r="CS27" s="87" t="str">
        <f t="shared" ca="1" si="91"/>
        <v/>
      </c>
      <c r="CT27" s="87" t="str">
        <f t="shared" ca="1" si="92"/>
        <v/>
      </c>
    </row>
    <row r="28" spans="1:98" x14ac:dyDescent="0.25">
      <c r="A28" s="15">
        <v>24</v>
      </c>
      <c r="B28" s="42"/>
      <c r="C28" s="87" t="str">
        <f t="shared" ca="1" si="36"/>
        <v/>
      </c>
      <c r="D28" s="87" t="str">
        <f t="shared" ca="1" si="37"/>
        <v/>
      </c>
      <c r="E28" s="87" t="str">
        <f t="shared" ca="1" si="0"/>
        <v/>
      </c>
      <c r="F28" s="87" t="str">
        <f t="shared" ca="1" si="1"/>
        <v/>
      </c>
      <c r="G28" s="87" t="str">
        <f t="shared" ca="1" si="2"/>
        <v/>
      </c>
      <c r="H28" s="87" t="str">
        <f t="shared" ca="1" si="3"/>
        <v/>
      </c>
      <c r="I28" s="87" t="str">
        <f t="shared" ca="1" si="4"/>
        <v/>
      </c>
      <c r="J28" s="87" t="str">
        <f t="shared" ca="1" si="5"/>
        <v/>
      </c>
      <c r="K28" s="87" t="str">
        <f t="shared" ca="1" si="6"/>
        <v/>
      </c>
      <c r="L28" s="87" t="str">
        <f t="shared" ca="1" si="7"/>
        <v/>
      </c>
      <c r="M28" s="87" t="str">
        <f t="shared" ca="1" si="8"/>
        <v/>
      </c>
      <c r="N28" s="87" t="str">
        <f t="shared" ca="1" si="9"/>
        <v/>
      </c>
      <c r="O28" s="87" t="str">
        <f t="shared" ca="1" si="10"/>
        <v/>
      </c>
      <c r="P28" s="87" t="str">
        <f t="shared" ca="1" si="11"/>
        <v/>
      </c>
      <c r="Q28" s="87" t="str">
        <f t="shared" ca="1" si="12"/>
        <v/>
      </c>
      <c r="R28" s="87" t="str">
        <f t="shared" ca="1" si="13"/>
        <v/>
      </c>
      <c r="S28" s="87" t="str">
        <f t="shared" ca="1" si="14"/>
        <v/>
      </c>
      <c r="T28" s="87" t="str">
        <f t="shared" ca="1" si="15"/>
        <v/>
      </c>
      <c r="U28" s="87" t="str">
        <f t="shared" ca="1" si="16"/>
        <v/>
      </c>
      <c r="V28" s="87" t="str">
        <f t="shared" ca="1" si="17"/>
        <v/>
      </c>
      <c r="W28" s="87" t="str">
        <f t="shared" ca="1" si="18"/>
        <v/>
      </c>
      <c r="X28" s="87" t="str">
        <f t="shared" ca="1" si="19"/>
        <v/>
      </c>
      <c r="Y28" s="87" t="str">
        <f t="shared" ca="1" si="20"/>
        <v/>
      </c>
      <c r="Z28" s="87" t="str">
        <f t="shared" ca="1" si="21"/>
        <v/>
      </c>
      <c r="AA28" s="87" t="str">
        <f t="shared" ca="1" si="22"/>
        <v/>
      </c>
      <c r="AB28" s="87" t="str">
        <f t="shared" ca="1" si="23"/>
        <v/>
      </c>
      <c r="AC28" s="87" t="str">
        <f t="shared" ca="1" si="24"/>
        <v/>
      </c>
      <c r="AD28" s="87" t="str">
        <f t="shared" ca="1" si="25"/>
        <v/>
      </c>
      <c r="AE28" s="87" t="str">
        <f t="shared" ca="1" si="26"/>
        <v/>
      </c>
      <c r="AF28" s="87" t="str">
        <f t="shared" ca="1" si="27"/>
        <v/>
      </c>
      <c r="AG28" s="87" t="str">
        <f t="shared" ca="1" si="28"/>
        <v/>
      </c>
      <c r="AH28" s="87" t="str">
        <f t="shared" ca="1" si="29"/>
        <v/>
      </c>
      <c r="AI28" s="87" t="str">
        <f t="shared" ca="1" si="30"/>
        <v/>
      </c>
      <c r="AJ28" s="87" t="str">
        <f t="shared" ca="1" si="31"/>
        <v/>
      </c>
      <c r="AK28" s="87" t="str">
        <f t="shared" ca="1" si="32"/>
        <v/>
      </c>
      <c r="AL28" s="87" t="str">
        <f t="shared" ca="1" si="33"/>
        <v/>
      </c>
      <c r="AM28" s="87" t="str">
        <f t="shared" ca="1" si="34"/>
        <v/>
      </c>
      <c r="AN28" s="87" t="str">
        <f t="shared" ca="1" si="35"/>
        <v/>
      </c>
      <c r="AO28" s="87" t="str">
        <f t="shared" ca="1" si="38"/>
        <v/>
      </c>
      <c r="AP28" s="87" t="str">
        <f t="shared" ca="1" si="39"/>
        <v/>
      </c>
      <c r="AQ28" s="87" t="str">
        <f t="shared" ca="1" si="40"/>
        <v/>
      </c>
      <c r="AR28" s="87" t="str">
        <f t="shared" ca="1" si="41"/>
        <v/>
      </c>
      <c r="AS28" s="87" t="str">
        <f t="shared" ca="1" si="42"/>
        <v/>
      </c>
      <c r="AT28" s="87" t="str">
        <f t="shared" ca="1" si="43"/>
        <v/>
      </c>
      <c r="AU28" s="87" t="str">
        <f t="shared" ca="1" si="44"/>
        <v/>
      </c>
      <c r="AV28" s="87" t="str">
        <f t="shared" ca="1" si="45"/>
        <v/>
      </c>
      <c r="AW28" s="87" t="str">
        <f t="shared" ca="1" si="46"/>
        <v/>
      </c>
      <c r="AY28" s="15">
        <v>24</v>
      </c>
      <c r="BA28" s="87" t="str">
        <f t="shared" ca="1" si="47"/>
        <v/>
      </c>
      <c r="BB28" s="87" t="str">
        <f t="shared" ca="1" si="48"/>
        <v/>
      </c>
      <c r="BC28" s="87" t="str">
        <f t="shared" ca="1" si="49"/>
        <v/>
      </c>
      <c r="BD28" s="87" t="str">
        <f t="shared" ca="1" si="50"/>
        <v/>
      </c>
      <c r="BE28" s="87" t="str">
        <f t="shared" ca="1" si="51"/>
        <v/>
      </c>
      <c r="BF28" s="87" t="str">
        <f t="shared" ca="1" si="52"/>
        <v/>
      </c>
      <c r="BG28" s="87" t="str">
        <f t="shared" ca="1" si="53"/>
        <v/>
      </c>
      <c r="BH28" s="87" t="str">
        <f t="shared" ca="1" si="54"/>
        <v/>
      </c>
      <c r="BI28" s="87" t="str">
        <f t="shared" ca="1" si="55"/>
        <v/>
      </c>
      <c r="BJ28" s="87" t="str">
        <f t="shared" ca="1" si="56"/>
        <v/>
      </c>
      <c r="BK28" s="87" t="str">
        <f t="shared" ca="1" si="57"/>
        <v/>
      </c>
      <c r="BL28" s="87" t="str">
        <f t="shared" ca="1" si="58"/>
        <v/>
      </c>
      <c r="BM28" s="87" t="str">
        <f t="shared" ca="1" si="59"/>
        <v/>
      </c>
      <c r="BN28" s="87" t="str">
        <f t="shared" ca="1" si="60"/>
        <v/>
      </c>
      <c r="BO28" s="87" t="str">
        <f t="shared" ca="1" si="61"/>
        <v/>
      </c>
      <c r="BP28" s="87" t="str">
        <f t="shared" ca="1" si="62"/>
        <v/>
      </c>
      <c r="BQ28" s="87" t="str">
        <f t="shared" ca="1" si="63"/>
        <v/>
      </c>
      <c r="BR28" s="87" t="str">
        <f t="shared" ca="1" si="64"/>
        <v/>
      </c>
      <c r="BS28" s="87" t="str">
        <f t="shared" ca="1" si="65"/>
        <v/>
      </c>
      <c r="BT28" s="87" t="str">
        <f t="shared" ca="1" si="66"/>
        <v/>
      </c>
      <c r="BU28" s="87" t="str">
        <f t="shared" ca="1" si="67"/>
        <v/>
      </c>
      <c r="BV28" s="87" t="str">
        <f t="shared" ca="1" si="68"/>
        <v/>
      </c>
      <c r="BW28" s="87" t="str">
        <f t="shared" ca="1" si="69"/>
        <v/>
      </c>
      <c r="BX28" s="87" t="str">
        <f t="shared" ca="1" si="70"/>
        <v/>
      </c>
      <c r="BY28" s="87" t="str">
        <f t="shared" ca="1" si="71"/>
        <v/>
      </c>
      <c r="BZ28" s="87" t="str">
        <f t="shared" ca="1" si="72"/>
        <v/>
      </c>
      <c r="CA28" s="87" t="str">
        <f t="shared" ca="1" si="73"/>
        <v/>
      </c>
      <c r="CB28" s="87" t="str">
        <f t="shared" ca="1" si="74"/>
        <v/>
      </c>
      <c r="CC28" s="87" t="str">
        <f t="shared" ca="1" si="75"/>
        <v/>
      </c>
      <c r="CD28" s="87" t="str">
        <f t="shared" ca="1" si="76"/>
        <v/>
      </c>
      <c r="CE28" s="87" t="str">
        <f t="shared" ca="1" si="77"/>
        <v/>
      </c>
      <c r="CF28" s="87" t="str">
        <f t="shared" ca="1" si="78"/>
        <v/>
      </c>
      <c r="CG28" s="87" t="str">
        <f t="shared" ca="1" si="79"/>
        <v/>
      </c>
      <c r="CH28" s="87" t="str">
        <f t="shared" ca="1" si="80"/>
        <v/>
      </c>
      <c r="CI28" s="87" t="str">
        <f t="shared" ca="1" si="81"/>
        <v/>
      </c>
      <c r="CJ28" s="87" t="str">
        <f t="shared" ca="1" si="82"/>
        <v/>
      </c>
      <c r="CK28" s="87" t="str">
        <f t="shared" ca="1" si="83"/>
        <v/>
      </c>
      <c r="CL28" s="87" t="str">
        <f t="shared" ca="1" si="84"/>
        <v/>
      </c>
      <c r="CM28" s="87" t="str">
        <f t="shared" ca="1" si="85"/>
        <v/>
      </c>
      <c r="CN28" s="87" t="str">
        <f t="shared" ca="1" si="86"/>
        <v/>
      </c>
      <c r="CO28" s="87" t="str">
        <f t="shared" ca="1" si="87"/>
        <v/>
      </c>
      <c r="CP28" s="87" t="str">
        <f t="shared" ca="1" si="88"/>
        <v/>
      </c>
      <c r="CQ28" s="87" t="str">
        <f t="shared" ca="1" si="89"/>
        <v/>
      </c>
      <c r="CR28" s="87" t="str">
        <f t="shared" ca="1" si="90"/>
        <v/>
      </c>
      <c r="CS28" s="87" t="str">
        <f t="shared" ca="1" si="91"/>
        <v/>
      </c>
      <c r="CT28" s="87" t="str">
        <f t="shared" ca="1" si="92"/>
        <v/>
      </c>
    </row>
    <row r="29" spans="1:98" x14ac:dyDescent="0.25">
      <c r="A29" s="15">
        <v>25</v>
      </c>
      <c r="B29" s="42"/>
      <c r="C29" s="87" t="str">
        <f t="shared" ca="1" si="36"/>
        <v/>
      </c>
      <c r="D29" s="87" t="str">
        <f t="shared" ca="1" si="37"/>
        <v/>
      </c>
      <c r="E29" s="87" t="str">
        <f t="shared" ca="1" si="0"/>
        <v/>
      </c>
      <c r="F29" s="87" t="str">
        <f t="shared" ca="1" si="1"/>
        <v/>
      </c>
      <c r="G29" s="87" t="str">
        <f t="shared" ca="1" si="2"/>
        <v/>
      </c>
      <c r="H29" s="87" t="str">
        <f t="shared" ca="1" si="3"/>
        <v/>
      </c>
      <c r="I29" s="87" t="str">
        <f t="shared" ca="1" si="4"/>
        <v/>
      </c>
      <c r="J29" s="87" t="str">
        <f t="shared" ca="1" si="5"/>
        <v/>
      </c>
      <c r="K29" s="87" t="str">
        <f t="shared" ca="1" si="6"/>
        <v/>
      </c>
      <c r="L29" s="87" t="str">
        <f t="shared" ca="1" si="7"/>
        <v/>
      </c>
      <c r="M29" s="87" t="str">
        <f t="shared" ca="1" si="8"/>
        <v/>
      </c>
      <c r="N29" s="87" t="str">
        <f t="shared" ca="1" si="9"/>
        <v/>
      </c>
      <c r="O29" s="87" t="str">
        <f t="shared" ca="1" si="10"/>
        <v/>
      </c>
      <c r="P29" s="87" t="str">
        <f t="shared" ca="1" si="11"/>
        <v/>
      </c>
      <c r="Q29" s="87" t="str">
        <f t="shared" ca="1" si="12"/>
        <v/>
      </c>
      <c r="R29" s="87" t="str">
        <f t="shared" ca="1" si="13"/>
        <v/>
      </c>
      <c r="S29" s="87" t="str">
        <f t="shared" ca="1" si="14"/>
        <v/>
      </c>
      <c r="T29" s="87" t="str">
        <f t="shared" ca="1" si="15"/>
        <v/>
      </c>
      <c r="U29" s="87" t="str">
        <f t="shared" ca="1" si="16"/>
        <v/>
      </c>
      <c r="V29" s="87" t="str">
        <f t="shared" ca="1" si="17"/>
        <v/>
      </c>
      <c r="W29" s="87" t="str">
        <f t="shared" ca="1" si="18"/>
        <v/>
      </c>
      <c r="X29" s="87" t="str">
        <f t="shared" ca="1" si="19"/>
        <v/>
      </c>
      <c r="Y29" s="87" t="str">
        <f t="shared" ca="1" si="20"/>
        <v/>
      </c>
      <c r="Z29" s="87" t="str">
        <f t="shared" ca="1" si="21"/>
        <v/>
      </c>
      <c r="AA29" s="87" t="str">
        <f t="shared" ca="1" si="22"/>
        <v/>
      </c>
      <c r="AB29" s="87" t="str">
        <f t="shared" ca="1" si="23"/>
        <v/>
      </c>
      <c r="AC29" s="87" t="str">
        <f t="shared" ca="1" si="24"/>
        <v/>
      </c>
      <c r="AD29" s="87" t="str">
        <f t="shared" ca="1" si="25"/>
        <v/>
      </c>
      <c r="AE29" s="87" t="str">
        <f t="shared" ca="1" si="26"/>
        <v/>
      </c>
      <c r="AF29" s="87" t="str">
        <f t="shared" ca="1" si="27"/>
        <v/>
      </c>
      <c r="AG29" s="87" t="str">
        <f t="shared" ca="1" si="28"/>
        <v/>
      </c>
      <c r="AH29" s="87" t="str">
        <f t="shared" ca="1" si="29"/>
        <v/>
      </c>
      <c r="AI29" s="87" t="str">
        <f t="shared" ca="1" si="30"/>
        <v/>
      </c>
      <c r="AJ29" s="87" t="str">
        <f t="shared" ca="1" si="31"/>
        <v/>
      </c>
      <c r="AK29" s="87" t="str">
        <f t="shared" ca="1" si="32"/>
        <v/>
      </c>
      <c r="AL29" s="87" t="str">
        <f t="shared" ca="1" si="33"/>
        <v/>
      </c>
      <c r="AM29" s="87" t="str">
        <f t="shared" ca="1" si="34"/>
        <v/>
      </c>
      <c r="AN29" s="87" t="str">
        <f t="shared" ca="1" si="35"/>
        <v/>
      </c>
      <c r="AO29" s="87" t="str">
        <f t="shared" ca="1" si="38"/>
        <v/>
      </c>
      <c r="AP29" s="87" t="str">
        <f t="shared" ca="1" si="39"/>
        <v/>
      </c>
      <c r="AQ29" s="87" t="str">
        <f t="shared" ca="1" si="40"/>
        <v/>
      </c>
      <c r="AR29" s="87" t="str">
        <f t="shared" ca="1" si="41"/>
        <v/>
      </c>
      <c r="AS29" s="87" t="str">
        <f t="shared" ca="1" si="42"/>
        <v/>
      </c>
      <c r="AT29" s="87" t="str">
        <f t="shared" ca="1" si="43"/>
        <v/>
      </c>
      <c r="AU29" s="87" t="str">
        <f t="shared" ca="1" si="44"/>
        <v/>
      </c>
      <c r="AV29" s="87" t="str">
        <f t="shared" ca="1" si="45"/>
        <v/>
      </c>
      <c r="AW29" s="87" t="str">
        <f t="shared" ca="1" si="46"/>
        <v/>
      </c>
      <c r="AY29" s="15">
        <v>25</v>
      </c>
      <c r="BA29" s="87" t="str">
        <f t="shared" ca="1" si="47"/>
        <v/>
      </c>
      <c r="BB29" s="87" t="str">
        <f t="shared" ca="1" si="48"/>
        <v/>
      </c>
      <c r="BC29" s="87" t="str">
        <f t="shared" ca="1" si="49"/>
        <v/>
      </c>
      <c r="BD29" s="87" t="str">
        <f t="shared" ca="1" si="50"/>
        <v/>
      </c>
      <c r="BE29" s="87" t="str">
        <f t="shared" ca="1" si="51"/>
        <v/>
      </c>
      <c r="BF29" s="87" t="str">
        <f t="shared" ca="1" si="52"/>
        <v/>
      </c>
      <c r="BG29" s="87" t="str">
        <f t="shared" ca="1" si="53"/>
        <v/>
      </c>
      <c r="BH29" s="87" t="str">
        <f t="shared" ca="1" si="54"/>
        <v/>
      </c>
      <c r="BI29" s="87" t="str">
        <f t="shared" ca="1" si="55"/>
        <v/>
      </c>
      <c r="BJ29" s="87" t="str">
        <f t="shared" ca="1" si="56"/>
        <v/>
      </c>
      <c r="BK29" s="87" t="str">
        <f t="shared" ca="1" si="57"/>
        <v/>
      </c>
      <c r="BL29" s="87" t="str">
        <f t="shared" ca="1" si="58"/>
        <v/>
      </c>
      <c r="BM29" s="87" t="str">
        <f t="shared" ca="1" si="59"/>
        <v/>
      </c>
      <c r="BN29" s="87" t="str">
        <f t="shared" ca="1" si="60"/>
        <v/>
      </c>
      <c r="BO29" s="87" t="str">
        <f t="shared" ca="1" si="61"/>
        <v/>
      </c>
      <c r="BP29" s="87" t="str">
        <f t="shared" ca="1" si="62"/>
        <v/>
      </c>
      <c r="BQ29" s="87" t="str">
        <f t="shared" ca="1" si="63"/>
        <v/>
      </c>
      <c r="BR29" s="87" t="str">
        <f t="shared" ca="1" si="64"/>
        <v/>
      </c>
      <c r="BS29" s="87" t="str">
        <f t="shared" ca="1" si="65"/>
        <v/>
      </c>
      <c r="BT29" s="87" t="str">
        <f t="shared" ca="1" si="66"/>
        <v/>
      </c>
      <c r="BU29" s="87" t="str">
        <f t="shared" ca="1" si="67"/>
        <v/>
      </c>
      <c r="BV29" s="87" t="str">
        <f t="shared" ca="1" si="68"/>
        <v/>
      </c>
      <c r="BW29" s="87" t="str">
        <f t="shared" ca="1" si="69"/>
        <v/>
      </c>
      <c r="BX29" s="87" t="str">
        <f t="shared" ca="1" si="70"/>
        <v/>
      </c>
      <c r="BY29" s="87" t="str">
        <f t="shared" ca="1" si="71"/>
        <v/>
      </c>
      <c r="BZ29" s="87" t="str">
        <f t="shared" ca="1" si="72"/>
        <v/>
      </c>
      <c r="CA29" s="87" t="str">
        <f t="shared" ca="1" si="73"/>
        <v/>
      </c>
      <c r="CB29" s="87" t="str">
        <f t="shared" ca="1" si="74"/>
        <v/>
      </c>
      <c r="CC29" s="87" t="str">
        <f t="shared" ca="1" si="75"/>
        <v/>
      </c>
      <c r="CD29" s="87" t="str">
        <f t="shared" ca="1" si="76"/>
        <v/>
      </c>
      <c r="CE29" s="87" t="str">
        <f t="shared" ca="1" si="77"/>
        <v/>
      </c>
      <c r="CF29" s="87" t="str">
        <f t="shared" ca="1" si="78"/>
        <v/>
      </c>
      <c r="CG29" s="87" t="str">
        <f t="shared" ca="1" si="79"/>
        <v/>
      </c>
      <c r="CH29" s="87" t="str">
        <f t="shared" ca="1" si="80"/>
        <v/>
      </c>
      <c r="CI29" s="87" t="str">
        <f t="shared" ca="1" si="81"/>
        <v/>
      </c>
      <c r="CJ29" s="87" t="str">
        <f t="shared" ca="1" si="82"/>
        <v/>
      </c>
      <c r="CK29" s="87" t="str">
        <f t="shared" ca="1" si="83"/>
        <v/>
      </c>
      <c r="CL29" s="87" t="str">
        <f t="shared" ca="1" si="84"/>
        <v/>
      </c>
      <c r="CM29" s="87" t="str">
        <f t="shared" ca="1" si="85"/>
        <v/>
      </c>
      <c r="CN29" s="87" t="str">
        <f t="shared" ca="1" si="86"/>
        <v/>
      </c>
      <c r="CO29" s="87" t="str">
        <f t="shared" ca="1" si="87"/>
        <v/>
      </c>
      <c r="CP29" s="87" t="str">
        <f t="shared" ca="1" si="88"/>
        <v/>
      </c>
      <c r="CQ29" s="87" t="str">
        <f t="shared" ca="1" si="89"/>
        <v/>
      </c>
      <c r="CR29" s="87" t="str">
        <f t="shared" ca="1" si="90"/>
        <v/>
      </c>
      <c r="CS29" s="87" t="str">
        <f t="shared" ca="1" si="91"/>
        <v/>
      </c>
      <c r="CT29" s="87" t="str">
        <f t="shared" ca="1" si="92"/>
        <v/>
      </c>
    </row>
    <row r="30" spans="1:98" x14ac:dyDescent="0.25">
      <c r="A30" s="15">
        <v>26</v>
      </c>
      <c r="B30" s="42"/>
      <c r="C30" s="87" t="str">
        <f t="shared" ca="1" si="36"/>
        <v/>
      </c>
      <c r="D30" s="87" t="str">
        <f t="shared" ca="1" si="37"/>
        <v/>
      </c>
      <c r="E30" s="87" t="str">
        <f t="shared" ca="1" si="0"/>
        <v/>
      </c>
      <c r="F30" s="87" t="str">
        <f t="shared" ca="1" si="1"/>
        <v/>
      </c>
      <c r="G30" s="87" t="str">
        <f t="shared" ca="1" si="2"/>
        <v/>
      </c>
      <c r="H30" s="87" t="str">
        <f t="shared" ca="1" si="3"/>
        <v/>
      </c>
      <c r="I30" s="87" t="str">
        <f t="shared" ca="1" si="4"/>
        <v/>
      </c>
      <c r="J30" s="87" t="str">
        <f t="shared" ca="1" si="5"/>
        <v/>
      </c>
      <c r="K30" s="87" t="str">
        <f t="shared" ca="1" si="6"/>
        <v/>
      </c>
      <c r="L30" s="87" t="str">
        <f t="shared" ca="1" si="7"/>
        <v/>
      </c>
      <c r="M30" s="87" t="str">
        <f t="shared" ca="1" si="8"/>
        <v/>
      </c>
      <c r="N30" s="87" t="str">
        <f t="shared" ca="1" si="9"/>
        <v/>
      </c>
      <c r="O30" s="87" t="str">
        <f t="shared" ca="1" si="10"/>
        <v/>
      </c>
      <c r="P30" s="87" t="str">
        <f t="shared" ca="1" si="11"/>
        <v/>
      </c>
      <c r="Q30" s="87" t="str">
        <f t="shared" ca="1" si="12"/>
        <v/>
      </c>
      <c r="R30" s="87" t="str">
        <f t="shared" ca="1" si="13"/>
        <v/>
      </c>
      <c r="S30" s="87" t="str">
        <f t="shared" ca="1" si="14"/>
        <v/>
      </c>
      <c r="T30" s="87" t="str">
        <f t="shared" ca="1" si="15"/>
        <v/>
      </c>
      <c r="U30" s="87" t="str">
        <f t="shared" ca="1" si="16"/>
        <v/>
      </c>
      <c r="V30" s="87" t="str">
        <f t="shared" ca="1" si="17"/>
        <v/>
      </c>
      <c r="W30" s="87" t="str">
        <f t="shared" ca="1" si="18"/>
        <v/>
      </c>
      <c r="X30" s="87" t="str">
        <f t="shared" ca="1" si="19"/>
        <v/>
      </c>
      <c r="Y30" s="87" t="str">
        <f t="shared" ca="1" si="20"/>
        <v/>
      </c>
      <c r="Z30" s="87" t="str">
        <f t="shared" ca="1" si="21"/>
        <v/>
      </c>
      <c r="AA30" s="87" t="str">
        <f t="shared" ca="1" si="22"/>
        <v/>
      </c>
      <c r="AB30" s="87" t="str">
        <f t="shared" ca="1" si="23"/>
        <v/>
      </c>
      <c r="AC30" s="87" t="str">
        <f t="shared" ca="1" si="24"/>
        <v/>
      </c>
      <c r="AD30" s="87" t="str">
        <f t="shared" ca="1" si="25"/>
        <v/>
      </c>
      <c r="AE30" s="87" t="str">
        <f t="shared" ca="1" si="26"/>
        <v/>
      </c>
      <c r="AF30" s="87" t="str">
        <f t="shared" ca="1" si="27"/>
        <v/>
      </c>
      <c r="AG30" s="87" t="str">
        <f t="shared" ca="1" si="28"/>
        <v/>
      </c>
      <c r="AH30" s="87" t="str">
        <f t="shared" ca="1" si="29"/>
        <v/>
      </c>
      <c r="AI30" s="87" t="str">
        <f t="shared" ca="1" si="30"/>
        <v/>
      </c>
      <c r="AJ30" s="87" t="str">
        <f t="shared" ca="1" si="31"/>
        <v/>
      </c>
      <c r="AK30" s="87" t="str">
        <f t="shared" ca="1" si="32"/>
        <v/>
      </c>
      <c r="AL30" s="87" t="str">
        <f t="shared" ca="1" si="33"/>
        <v/>
      </c>
      <c r="AM30" s="87" t="str">
        <f t="shared" ca="1" si="34"/>
        <v/>
      </c>
      <c r="AN30" s="87" t="str">
        <f t="shared" ca="1" si="35"/>
        <v/>
      </c>
      <c r="AO30" s="87" t="str">
        <f t="shared" ca="1" si="38"/>
        <v/>
      </c>
      <c r="AP30" s="87" t="str">
        <f t="shared" ca="1" si="39"/>
        <v/>
      </c>
      <c r="AQ30" s="87" t="str">
        <f t="shared" ca="1" si="40"/>
        <v/>
      </c>
      <c r="AR30" s="87" t="str">
        <f t="shared" ca="1" si="41"/>
        <v/>
      </c>
      <c r="AS30" s="87" t="str">
        <f t="shared" ca="1" si="42"/>
        <v/>
      </c>
      <c r="AT30" s="87" t="str">
        <f t="shared" ca="1" si="43"/>
        <v/>
      </c>
      <c r="AU30" s="87" t="str">
        <f t="shared" ca="1" si="44"/>
        <v/>
      </c>
      <c r="AV30" s="87" t="str">
        <f t="shared" ca="1" si="45"/>
        <v/>
      </c>
      <c r="AW30" s="87" t="str">
        <f t="shared" ca="1" si="46"/>
        <v/>
      </c>
      <c r="AY30" s="15">
        <v>26</v>
      </c>
      <c r="BA30" s="87" t="str">
        <f t="shared" ca="1" si="47"/>
        <v/>
      </c>
      <c r="BB30" s="87" t="str">
        <f t="shared" ca="1" si="48"/>
        <v/>
      </c>
      <c r="BC30" s="87" t="str">
        <f t="shared" ca="1" si="49"/>
        <v/>
      </c>
      <c r="BD30" s="87" t="str">
        <f t="shared" ca="1" si="50"/>
        <v/>
      </c>
      <c r="BE30" s="87" t="str">
        <f t="shared" ca="1" si="51"/>
        <v/>
      </c>
      <c r="BF30" s="87" t="str">
        <f t="shared" ca="1" si="52"/>
        <v/>
      </c>
      <c r="BG30" s="87" t="str">
        <f t="shared" ca="1" si="53"/>
        <v/>
      </c>
      <c r="BH30" s="87" t="str">
        <f t="shared" ca="1" si="54"/>
        <v/>
      </c>
      <c r="BI30" s="87" t="str">
        <f t="shared" ca="1" si="55"/>
        <v/>
      </c>
      <c r="BJ30" s="87" t="str">
        <f t="shared" ca="1" si="56"/>
        <v/>
      </c>
      <c r="BK30" s="87" t="str">
        <f t="shared" ca="1" si="57"/>
        <v/>
      </c>
      <c r="BL30" s="87" t="str">
        <f t="shared" ca="1" si="58"/>
        <v/>
      </c>
      <c r="BM30" s="87" t="str">
        <f t="shared" ca="1" si="59"/>
        <v/>
      </c>
      <c r="BN30" s="87" t="str">
        <f t="shared" ca="1" si="60"/>
        <v/>
      </c>
      <c r="BO30" s="87" t="str">
        <f t="shared" ca="1" si="61"/>
        <v/>
      </c>
      <c r="BP30" s="87" t="str">
        <f t="shared" ca="1" si="62"/>
        <v/>
      </c>
      <c r="BQ30" s="87" t="str">
        <f t="shared" ca="1" si="63"/>
        <v/>
      </c>
      <c r="BR30" s="87" t="str">
        <f t="shared" ca="1" si="64"/>
        <v/>
      </c>
      <c r="BS30" s="87" t="str">
        <f t="shared" ca="1" si="65"/>
        <v/>
      </c>
      <c r="BT30" s="87" t="str">
        <f t="shared" ca="1" si="66"/>
        <v/>
      </c>
      <c r="BU30" s="87" t="str">
        <f t="shared" ca="1" si="67"/>
        <v/>
      </c>
      <c r="BV30" s="87" t="str">
        <f t="shared" ca="1" si="68"/>
        <v/>
      </c>
      <c r="BW30" s="87" t="str">
        <f t="shared" ca="1" si="69"/>
        <v/>
      </c>
      <c r="BX30" s="87" t="str">
        <f t="shared" ca="1" si="70"/>
        <v/>
      </c>
      <c r="BY30" s="87" t="str">
        <f t="shared" ca="1" si="71"/>
        <v/>
      </c>
      <c r="BZ30" s="87" t="str">
        <f t="shared" ca="1" si="72"/>
        <v/>
      </c>
      <c r="CA30" s="87" t="str">
        <f t="shared" ca="1" si="73"/>
        <v/>
      </c>
      <c r="CB30" s="87" t="str">
        <f t="shared" ca="1" si="74"/>
        <v/>
      </c>
      <c r="CC30" s="87" t="str">
        <f t="shared" ca="1" si="75"/>
        <v/>
      </c>
      <c r="CD30" s="87" t="str">
        <f t="shared" ca="1" si="76"/>
        <v/>
      </c>
      <c r="CE30" s="87" t="str">
        <f t="shared" ca="1" si="77"/>
        <v/>
      </c>
      <c r="CF30" s="87" t="str">
        <f t="shared" ca="1" si="78"/>
        <v/>
      </c>
      <c r="CG30" s="87" t="str">
        <f t="shared" ca="1" si="79"/>
        <v/>
      </c>
      <c r="CH30" s="87" t="str">
        <f t="shared" ca="1" si="80"/>
        <v/>
      </c>
      <c r="CI30" s="87" t="str">
        <f t="shared" ca="1" si="81"/>
        <v/>
      </c>
      <c r="CJ30" s="87" t="str">
        <f t="shared" ca="1" si="82"/>
        <v/>
      </c>
      <c r="CK30" s="87" t="str">
        <f t="shared" ca="1" si="83"/>
        <v/>
      </c>
      <c r="CL30" s="87" t="str">
        <f t="shared" ca="1" si="84"/>
        <v/>
      </c>
      <c r="CM30" s="87" t="str">
        <f t="shared" ca="1" si="85"/>
        <v/>
      </c>
      <c r="CN30" s="87" t="str">
        <f t="shared" ca="1" si="86"/>
        <v/>
      </c>
      <c r="CO30" s="87" t="str">
        <f t="shared" ca="1" si="87"/>
        <v/>
      </c>
      <c r="CP30" s="87" t="str">
        <f t="shared" ca="1" si="88"/>
        <v/>
      </c>
      <c r="CQ30" s="87" t="str">
        <f t="shared" ca="1" si="89"/>
        <v/>
      </c>
      <c r="CR30" s="87" t="str">
        <f t="shared" ca="1" si="90"/>
        <v/>
      </c>
      <c r="CS30" s="87" t="str">
        <f t="shared" ca="1" si="91"/>
        <v/>
      </c>
      <c r="CT30" s="87" t="str">
        <f t="shared" ca="1" si="92"/>
        <v/>
      </c>
    </row>
    <row r="31" spans="1:98" x14ac:dyDescent="0.25">
      <c r="A31" s="15">
        <v>27</v>
      </c>
      <c r="B31" s="42"/>
      <c r="C31" s="87" t="str">
        <f t="shared" ca="1" si="36"/>
        <v/>
      </c>
      <c r="D31" s="87" t="str">
        <f t="shared" ca="1" si="37"/>
        <v/>
      </c>
      <c r="E31" s="87" t="str">
        <f t="shared" ca="1" si="0"/>
        <v/>
      </c>
      <c r="F31" s="87" t="str">
        <f t="shared" ca="1" si="1"/>
        <v/>
      </c>
      <c r="G31" s="87" t="str">
        <f t="shared" ca="1" si="2"/>
        <v/>
      </c>
      <c r="H31" s="87" t="str">
        <f t="shared" ca="1" si="3"/>
        <v/>
      </c>
      <c r="I31" s="87" t="str">
        <f t="shared" ca="1" si="4"/>
        <v/>
      </c>
      <c r="J31" s="87" t="str">
        <f t="shared" ca="1" si="5"/>
        <v/>
      </c>
      <c r="K31" s="87" t="str">
        <f t="shared" ca="1" si="6"/>
        <v/>
      </c>
      <c r="L31" s="87" t="str">
        <f t="shared" ca="1" si="7"/>
        <v/>
      </c>
      <c r="M31" s="87" t="str">
        <f t="shared" ca="1" si="8"/>
        <v/>
      </c>
      <c r="N31" s="87" t="str">
        <f t="shared" ca="1" si="9"/>
        <v/>
      </c>
      <c r="O31" s="87" t="str">
        <f t="shared" ca="1" si="10"/>
        <v/>
      </c>
      <c r="P31" s="87" t="str">
        <f t="shared" ca="1" si="11"/>
        <v/>
      </c>
      <c r="Q31" s="87" t="str">
        <f t="shared" ca="1" si="12"/>
        <v/>
      </c>
      <c r="R31" s="87" t="str">
        <f t="shared" ca="1" si="13"/>
        <v/>
      </c>
      <c r="S31" s="87" t="str">
        <f t="shared" ca="1" si="14"/>
        <v/>
      </c>
      <c r="T31" s="87" t="str">
        <f t="shared" ca="1" si="15"/>
        <v/>
      </c>
      <c r="U31" s="87" t="str">
        <f t="shared" ca="1" si="16"/>
        <v/>
      </c>
      <c r="V31" s="87" t="str">
        <f t="shared" ca="1" si="17"/>
        <v/>
      </c>
      <c r="W31" s="87" t="str">
        <f t="shared" ca="1" si="18"/>
        <v/>
      </c>
      <c r="X31" s="87" t="str">
        <f t="shared" ca="1" si="19"/>
        <v/>
      </c>
      <c r="Y31" s="87" t="str">
        <f t="shared" ca="1" si="20"/>
        <v/>
      </c>
      <c r="Z31" s="87" t="str">
        <f t="shared" ca="1" si="21"/>
        <v/>
      </c>
      <c r="AA31" s="87" t="str">
        <f t="shared" ca="1" si="22"/>
        <v/>
      </c>
      <c r="AB31" s="87" t="str">
        <f t="shared" ca="1" si="23"/>
        <v/>
      </c>
      <c r="AC31" s="87" t="str">
        <f t="shared" ca="1" si="24"/>
        <v/>
      </c>
      <c r="AD31" s="87" t="str">
        <f t="shared" ca="1" si="25"/>
        <v/>
      </c>
      <c r="AE31" s="87" t="str">
        <f t="shared" ca="1" si="26"/>
        <v/>
      </c>
      <c r="AF31" s="87" t="str">
        <f t="shared" ca="1" si="27"/>
        <v/>
      </c>
      <c r="AG31" s="87" t="str">
        <f t="shared" ca="1" si="28"/>
        <v/>
      </c>
      <c r="AH31" s="87" t="str">
        <f t="shared" ca="1" si="29"/>
        <v/>
      </c>
      <c r="AI31" s="87" t="str">
        <f t="shared" ca="1" si="30"/>
        <v/>
      </c>
      <c r="AJ31" s="87" t="str">
        <f t="shared" ca="1" si="31"/>
        <v/>
      </c>
      <c r="AK31" s="87" t="str">
        <f t="shared" ca="1" si="32"/>
        <v/>
      </c>
      <c r="AL31" s="87" t="str">
        <f t="shared" ca="1" si="33"/>
        <v/>
      </c>
      <c r="AM31" s="87" t="str">
        <f t="shared" ca="1" si="34"/>
        <v/>
      </c>
      <c r="AN31" s="87" t="str">
        <f t="shared" ca="1" si="35"/>
        <v/>
      </c>
      <c r="AO31" s="87" t="str">
        <f t="shared" ca="1" si="38"/>
        <v/>
      </c>
      <c r="AP31" s="87" t="str">
        <f t="shared" ca="1" si="39"/>
        <v/>
      </c>
      <c r="AQ31" s="87" t="str">
        <f t="shared" ca="1" si="40"/>
        <v/>
      </c>
      <c r="AR31" s="87" t="str">
        <f t="shared" ca="1" si="41"/>
        <v/>
      </c>
      <c r="AS31" s="87" t="str">
        <f t="shared" ca="1" si="42"/>
        <v/>
      </c>
      <c r="AT31" s="87" t="str">
        <f t="shared" ca="1" si="43"/>
        <v/>
      </c>
      <c r="AU31" s="87" t="str">
        <f t="shared" ca="1" si="44"/>
        <v/>
      </c>
      <c r="AV31" s="87" t="str">
        <f t="shared" ca="1" si="45"/>
        <v/>
      </c>
      <c r="AW31" s="87" t="str">
        <f t="shared" ca="1" si="46"/>
        <v/>
      </c>
      <c r="AY31" s="15">
        <v>27</v>
      </c>
      <c r="BA31" s="87" t="str">
        <f t="shared" ca="1" si="47"/>
        <v/>
      </c>
      <c r="BB31" s="87" t="str">
        <f t="shared" ca="1" si="48"/>
        <v/>
      </c>
      <c r="BC31" s="87" t="str">
        <f t="shared" ca="1" si="49"/>
        <v/>
      </c>
      <c r="BD31" s="87" t="str">
        <f t="shared" ca="1" si="50"/>
        <v/>
      </c>
      <c r="BE31" s="87" t="str">
        <f t="shared" ca="1" si="51"/>
        <v/>
      </c>
      <c r="BF31" s="87" t="str">
        <f t="shared" ca="1" si="52"/>
        <v/>
      </c>
      <c r="BG31" s="87" t="str">
        <f t="shared" ca="1" si="53"/>
        <v/>
      </c>
      <c r="BH31" s="87" t="str">
        <f t="shared" ca="1" si="54"/>
        <v/>
      </c>
      <c r="BI31" s="87" t="str">
        <f t="shared" ca="1" si="55"/>
        <v/>
      </c>
      <c r="BJ31" s="87" t="str">
        <f t="shared" ca="1" si="56"/>
        <v/>
      </c>
      <c r="BK31" s="87" t="str">
        <f t="shared" ca="1" si="57"/>
        <v/>
      </c>
      <c r="BL31" s="87" t="str">
        <f t="shared" ca="1" si="58"/>
        <v/>
      </c>
      <c r="BM31" s="87" t="str">
        <f t="shared" ca="1" si="59"/>
        <v/>
      </c>
      <c r="BN31" s="87" t="str">
        <f t="shared" ca="1" si="60"/>
        <v/>
      </c>
      <c r="BO31" s="87" t="str">
        <f t="shared" ca="1" si="61"/>
        <v/>
      </c>
      <c r="BP31" s="87" t="str">
        <f t="shared" ca="1" si="62"/>
        <v/>
      </c>
      <c r="BQ31" s="87" t="str">
        <f t="shared" ca="1" si="63"/>
        <v/>
      </c>
      <c r="BR31" s="87" t="str">
        <f t="shared" ca="1" si="64"/>
        <v/>
      </c>
      <c r="BS31" s="87" t="str">
        <f t="shared" ca="1" si="65"/>
        <v/>
      </c>
      <c r="BT31" s="87" t="str">
        <f t="shared" ca="1" si="66"/>
        <v/>
      </c>
      <c r="BU31" s="87" t="str">
        <f t="shared" ca="1" si="67"/>
        <v/>
      </c>
      <c r="BV31" s="87" t="str">
        <f t="shared" ca="1" si="68"/>
        <v/>
      </c>
      <c r="BW31" s="87" t="str">
        <f t="shared" ca="1" si="69"/>
        <v/>
      </c>
      <c r="BX31" s="87" t="str">
        <f t="shared" ca="1" si="70"/>
        <v/>
      </c>
      <c r="BY31" s="87" t="str">
        <f t="shared" ca="1" si="71"/>
        <v/>
      </c>
      <c r="BZ31" s="87" t="str">
        <f t="shared" ca="1" si="72"/>
        <v/>
      </c>
      <c r="CA31" s="87" t="str">
        <f t="shared" ca="1" si="73"/>
        <v/>
      </c>
      <c r="CB31" s="87" t="str">
        <f t="shared" ca="1" si="74"/>
        <v/>
      </c>
      <c r="CC31" s="87" t="str">
        <f t="shared" ca="1" si="75"/>
        <v/>
      </c>
      <c r="CD31" s="87" t="str">
        <f t="shared" ca="1" si="76"/>
        <v/>
      </c>
      <c r="CE31" s="87" t="str">
        <f t="shared" ca="1" si="77"/>
        <v/>
      </c>
      <c r="CF31" s="87" t="str">
        <f t="shared" ca="1" si="78"/>
        <v/>
      </c>
      <c r="CG31" s="87" t="str">
        <f t="shared" ca="1" si="79"/>
        <v/>
      </c>
      <c r="CH31" s="87" t="str">
        <f t="shared" ca="1" si="80"/>
        <v/>
      </c>
      <c r="CI31" s="87" t="str">
        <f t="shared" ca="1" si="81"/>
        <v/>
      </c>
      <c r="CJ31" s="87" t="str">
        <f t="shared" ca="1" si="82"/>
        <v/>
      </c>
      <c r="CK31" s="87" t="str">
        <f t="shared" ca="1" si="83"/>
        <v/>
      </c>
      <c r="CL31" s="87" t="str">
        <f t="shared" ca="1" si="84"/>
        <v/>
      </c>
      <c r="CM31" s="87" t="str">
        <f t="shared" ca="1" si="85"/>
        <v/>
      </c>
      <c r="CN31" s="87" t="str">
        <f t="shared" ca="1" si="86"/>
        <v/>
      </c>
      <c r="CO31" s="87" t="str">
        <f t="shared" ca="1" si="87"/>
        <v/>
      </c>
      <c r="CP31" s="87" t="str">
        <f t="shared" ca="1" si="88"/>
        <v/>
      </c>
      <c r="CQ31" s="87" t="str">
        <f t="shared" ca="1" si="89"/>
        <v/>
      </c>
      <c r="CR31" s="87" t="str">
        <f t="shared" ca="1" si="90"/>
        <v/>
      </c>
      <c r="CS31" s="87" t="str">
        <f t="shared" ca="1" si="91"/>
        <v/>
      </c>
      <c r="CT31" s="87" t="str">
        <f t="shared" ca="1" si="92"/>
        <v/>
      </c>
    </row>
    <row r="32" spans="1:98" x14ac:dyDescent="0.25">
      <c r="A32" s="15">
        <v>28</v>
      </c>
      <c r="B32" s="42"/>
      <c r="C32" s="87" t="str">
        <f t="shared" ca="1" si="36"/>
        <v/>
      </c>
      <c r="D32" s="87" t="str">
        <f t="shared" ca="1" si="37"/>
        <v/>
      </c>
      <c r="E32" s="87" t="str">
        <f t="shared" ca="1" si="0"/>
        <v/>
      </c>
      <c r="F32" s="87" t="str">
        <f t="shared" ca="1" si="1"/>
        <v/>
      </c>
      <c r="G32" s="87" t="str">
        <f t="shared" ca="1" si="2"/>
        <v/>
      </c>
      <c r="H32" s="87" t="str">
        <f t="shared" ca="1" si="3"/>
        <v/>
      </c>
      <c r="I32" s="87" t="str">
        <f t="shared" ca="1" si="4"/>
        <v/>
      </c>
      <c r="J32" s="87" t="str">
        <f t="shared" ca="1" si="5"/>
        <v/>
      </c>
      <c r="K32" s="87" t="str">
        <f t="shared" ca="1" si="6"/>
        <v/>
      </c>
      <c r="L32" s="87" t="str">
        <f t="shared" ca="1" si="7"/>
        <v/>
      </c>
      <c r="M32" s="87" t="str">
        <f t="shared" ca="1" si="8"/>
        <v/>
      </c>
      <c r="N32" s="87" t="str">
        <f t="shared" ca="1" si="9"/>
        <v/>
      </c>
      <c r="O32" s="87" t="str">
        <f t="shared" ca="1" si="10"/>
        <v/>
      </c>
      <c r="P32" s="87" t="str">
        <f t="shared" ca="1" si="11"/>
        <v/>
      </c>
      <c r="Q32" s="87" t="str">
        <f t="shared" ca="1" si="12"/>
        <v/>
      </c>
      <c r="R32" s="87" t="str">
        <f t="shared" ca="1" si="13"/>
        <v/>
      </c>
      <c r="S32" s="87" t="str">
        <f t="shared" ca="1" si="14"/>
        <v/>
      </c>
      <c r="T32" s="87" t="str">
        <f t="shared" ca="1" si="15"/>
        <v/>
      </c>
      <c r="U32" s="87" t="str">
        <f t="shared" ca="1" si="16"/>
        <v/>
      </c>
      <c r="V32" s="87" t="str">
        <f t="shared" ca="1" si="17"/>
        <v/>
      </c>
      <c r="W32" s="87" t="str">
        <f t="shared" ca="1" si="18"/>
        <v/>
      </c>
      <c r="X32" s="87" t="str">
        <f t="shared" ca="1" si="19"/>
        <v/>
      </c>
      <c r="Y32" s="87" t="str">
        <f t="shared" ca="1" si="20"/>
        <v/>
      </c>
      <c r="Z32" s="87" t="str">
        <f t="shared" ca="1" si="21"/>
        <v/>
      </c>
      <c r="AA32" s="87" t="str">
        <f t="shared" ca="1" si="22"/>
        <v/>
      </c>
      <c r="AB32" s="87" t="str">
        <f t="shared" ca="1" si="23"/>
        <v/>
      </c>
      <c r="AC32" s="87" t="str">
        <f t="shared" ca="1" si="24"/>
        <v/>
      </c>
      <c r="AD32" s="87" t="str">
        <f t="shared" ca="1" si="25"/>
        <v/>
      </c>
      <c r="AE32" s="87" t="str">
        <f t="shared" ca="1" si="26"/>
        <v/>
      </c>
      <c r="AF32" s="87" t="str">
        <f t="shared" ca="1" si="27"/>
        <v/>
      </c>
      <c r="AG32" s="87" t="str">
        <f t="shared" ca="1" si="28"/>
        <v/>
      </c>
      <c r="AH32" s="87" t="str">
        <f t="shared" ca="1" si="29"/>
        <v/>
      </c>
      <c r="AI32" s="87" t="str">
        <f t="shared" ca="1" si="30"/>
        <v/>
      </c>
      <c r="AJ32" s="87" t="str">
        <f t="shared" ca="1" si="31"/>
        <v/>
      </c>
      <c r="AK32" s="87" t="str">
        <f t="shared" ca="1" si="32"/>
        <v/>
      </c>
      <c r="AL32" s="87" t="str">
        <f t="shared" ca="1" si="33"/>
        <v/>
      </c>
      <c r="AM32" s="87" t="str">
        <f t="shared" ca="1" si="34"/>
        <v/>
      </c>
      <c r="AN32" s="87" t="str">
        <f t="shared" ca="1" si="35"/>
        <v/>
      </c>
      <c r="AO32" s="87" t="str">
        <f t="shared" ca="1" si="38"/>
        <v/>
      </c>
      <c r="AP32" s="87" t="str">
        <f t="shared" ca="1" si="39"/>
        <v/>
      </c>
      <c r="AQ32" s="87" t="str">
        <f t="shared" ca="1" si="40"/>
        <v/>
      </c>
      <c r="AR32" s="87" t="str">
        <f t="shared" ca="1" si="41"/>
        <v/>
      </c>
      <c r="AS32" s="87" t="str">
        <f t="shared" ca="1" si="42"/>
        <v/>
      </c>
      <c r="AT32" s="87" t="str">
        <f t="shared" ca="1" si="43"/>
        <v/>
      </c>
      <c r="AU32" s="87" t="str">
        <f t="shared" ca="1" si="44"/>
        <v/>
      </c>
      <c r="AV32" s="87" t="str">
        <f t="shared" ca="1" si="45"/>
        <v/>
      </c>
      <c r="AW32" s="87" t="str">
        <f t="shared" ca="1" si="46"/>
        <v/>
      </c>
      <c r="AY32" s="15">
        <v>28</v>
      </c>
      <c r="BA32" s="87" t="str">
        <f t="shared" ca="1" si="47"/>
        <v/>
      </c>
      <c r="BB32" s="87" t="str">
        <f t="shared" ca="1" si="48"/>
        <v/>
      </c>
      <c r="BC32" s="87" t="str">
        <f t="shared" ca="1" si="49"/>
        <v/>
      </c>
      <c r="BD32" s="87" t="str">
        <f t="shared" ca="1" si="50"/>
        <v/>
      </c>
      <c r="BE32" s="87" t="str">
        <f t="shared" ca="1" si="51"/>
        <v/>
      </c>
      <c r="BF32" s="87" t="str">
        <f t="shared" ca="1" si="52"/>
        <v/>
      </c>
      <c r="BG32" s="87" t="str">
        <f t="shared" ca="1" si="53"/>
        <v/>
      </c>
      <c r="BH32" s="87" t="str">
        <f t="shared" ca="1" si="54"/>
        <v/>
      </c>
      <c r="BI32" s="87" t="str">
        <f t="shared" ca="1" si="55"/>
        <v/>
      </c>
      <c r="BJ32" s="87" t="str">
        <f t="shared" ca="1" si="56"/>
        <v/>
      </c>
      <c r="BK32" s="87" t="str">
        <f t="shared" ca="1" si="57"/>
        <v/>
      </c>
      <c r="BL32" s="87" t="str">
        <f t="shared" ca="1" si="58"/>
        <v/>
      </c>
      <c r="BM32" s="87" t="str">
        <f t="shared" ca="1" si="59"/>
        <v/>
      </c>
      <c r="BN32" s="87" t="str">
        <f t="shared" ca="1" si="60"/>
        <v/>
      </c>
      <c r="BO32" s="87" t="str">
        <f t="shared" ca="1" si="61"/>
        <v/>
      </c>
      <c r="BP32" s="87" t="str">
        <f t="shared" ca="1" si="62"/>
        <v/>
      </c>
      <c r="BQ32" s="87" t="str">
        <f t="shared" ca="1" si="63"/>
        <v/>
      </c>
      <c r="BR32" s="87" t="str">
        <f t="shared" ca="1" si="64"/>
        <v/>
      </c>
      <c r="BS32" s="87" t="str">
        <f t="shared" ca="1" si="65"/>
        <v/>
      </c>
      <c r="BT32" s="87" t="str">
        <f t="shared" ca="1" si="66"/>
        <v/>
      </c>
      <c r="BU32" s="87" t="str">
        <f t="shared" ca="1" si="67"/>
        <v/>
      </c>
      <c r="BV32" s="87" t="str">
        <f t="shared" ca="1" si="68"/>
        <v/>
      </c>
      <c r="BW32" s="87" t="str">
        <f t="shared" ca="1" si="69"/>
        <v/>
      </c>
      <c r="BX32" s="87" t="str">
        <f t="shared" ca="1" si="70"/>
        <v/>
      </c>
      <c r="BY32" s="87" t="str">
        <f t="shared" ca="1" si="71"/>
        <v/>
      </c>
      <c r="BZ32" s="87" t="str">
        <f t="shared" ca="1" si="72"/>
        <v/>
      </c>
      <c r="CA32" s="87" t="str">
        <f t="shared" ca="1" si="73"/>
        <v/>
      </c>
      <c r="CB32" s="87" t="str">
        <f t="shared" ca="1" si="74"/>
        <v/>
      </c>
      <c r="CC32" s="87" t="str">
        <f t="shared" ca="1" si="75"/>
        <v/>
      </c>
      <c r="CD32" s="87" t="str">
        <f t="shared" ca="1" si="76"/>
        <v/>
      </c>
      <c r="CE32" s="87" t="str">
        <f t="shared" ca="1" si="77"/>
        <v/>
      </c>
      <c r="CF32" s="87" t="str">
        <f t="shared" ca="1" si="78"/>
        <v/>
      </c>
      <c r="CG32" s="87" t="str">
        <f t="shared" ca="1" si="79"/>
        <v/>
      </c>
      <c r="CH32" s="87" t="str">
        <f t="shared" ca="1" si="80"/>
        <v/>
      </c>
      <c r="CI32" s="87" t="str">
        <f t="shared" ca="1" si="81"/>
        <v/>
      </c>
      <c r="CJ32" s="87" t="str">
        <f t="shared" ca="1" si="82"/>
        <v/>
      </c>
      <c r="CK32" s="87" t="str">
        <f t="shared" ca="1" si="83"/>
        <v/>
      </c>
      <c r="CL32" s="87" t="str">
        <f t="shared" ca="1" si="84"/>
        <v/>
      </c>
      <c r="CM32" s="87" t="str">
        <f t="shared" ca="1" si="85"/>
        <v/>
      </c>
      <c r="CN32" s="87" t="str">
        <f t="shared" ca="1" si="86"/>
        <v/>
      </c>
      <c r="CO32" s="87" t="str">
        <f t="shared" ca="1" si="87"/>
        <v/>
      </c>
      <c r="CP32" s="87" t="str">
        <f t="shared" ca="1" si="88"/>
        <v/>
      </c>
      <c r="CQ32" s="87" t="str">
        <f t="shared" ca="1" si="89"/>
        <v/>
      </c>
      <c r="CR32" s="87" t="str">
        <f t="shared" ca="1" si="90"/>
        <v/>
      </c>
      <c r="CS32" s="87" t="str">
        <f t="shared" ca="1" si="91"/>
        <v/>
      </c>
      <c r="CT32" s="87" t="str">
        <f t="shared" ca="1" si="92"/>
        <v/>
      </c>
    </row>
    <row r="33" spans="1:98" x14ac:dyDescent="0.25">
      <c r="A33" s="15">
        <v>29</v>
      </c>
      <c r="B33" s="42"/>
      <c r="C33" s="87" t="str">
        <f t="shared" ca="1" si="36"/>
        <v/>
      </c>
      <c r="D33" s="87" t="str">
        <f t="shared" ca="1" si="37"/>
        <v/>
      </c>
      <c r="E33" s="87" t="str">
        <f t="shared" ca="1" si="0"/>
        <v/>
      </c>
      <c r="F33" s="87" t="str">
        <f t="shared" ca="1" si="1"/>
        <v/>
      </c>
      <c r="G33" s="87" t="str">
        <f t="shared" ca="1" si="2"/>
        <v/>
      </c>
      <c r="H33" s="87" t="str">
        <f t="shared" ca="1" si="3"/>
        <v/>
      </c>
      <c r="I33" s="87" t="str">
        <f t="shared" ca="1" si="4"/>
        <v/>
      </c>
      <c r="J33" s="87" t="str">
        <f t="shared" ca="1" si="5"/>
        <v/>
      </c>
      <c r="K33" s="87" t="str">
        <f t="shared" ca="1" si="6"/>
        <v/>
      </c>
      <c r="L33" s="87" t="str">
        <f t="shared" ca="1" si="7"/>
        <v/>
      </c>
      <c r="M33" s="87" t="str">
        <f t="shared" ca="1" si="8"/>
        <v/>
      </c>
      <c r="N33" s="87" t="str">
        <f t="shared" ca="1" si="9"/>
        <v/>
      </c>
      <c r="O33" s="87" t="str">
        <f t="shared" ca="1" si="10"/>
        <v/>
      </c>
      <c r="P33" s="87" t="str">
        <f t="shared" ca="1" si="11"/>
        <v/>
      </c>
      <c r="Q33" s="87" t="str">
        <f t="shared" ca="1" si="12"/>
        <v/>
      </c>
      <c r="R33" s="87" t="str">
        <f t="shared" ca="1" si="13"/>
        <v/>
      </c>
      <c r="S33" s="87" t="str">
        <f t="shared" ca="1" si="14"/>
        <v/>
      </c>
      <c r="T33" s="87" t="str">
        <f t="shared" ca="1" si="15"/>
        <v/>
      </c>
      <c r="U33" s="87" t="str">
        <f t="shared" ca="1" si="16"/>
        <v/>
      </c>
      <c r="V33" s="87" t="str">
        <f t="shared" ca="1" si="17"/>
        <v/>
      </c>
      <c r="W33" s="87" t="str">
        <f t="shared" ca="1" si="18"/>
        <v/>
      </c>
      <c r="X33" s="87" t="str">
        <f t="shared" ca="1" si="19"/>
        <v/>
      </c>
      <c r="Y33" s="87" t="str">
        <f t="shared" ca="1" si="20"/>
        <v/>
      </c>
      <c r="Z33" s="87" t="str">
        <f t="shared" ca="1" si="21"/>
        <v/>
      </c>
      <c r="AA33" s="87" t="str">
        <f t="shared" ca="1" si="22"/>
        <v/>
      </c>
      <c r="AB33" s="87" t="str">
        <f t="shared" ca="1" si="23"/>
        <v/>
      </c>
      <c r="AC33" s="87" t="str">
        <f t="shared" ca="1" si="24"/>
        <v/>
      </c>
      <c r="AD33" s="87" t="str">
        <f t="shared" ca="1" si="25"/>
        <v/>
      </c>
      <c r="AE33" s="87" t="str">
        <f t="shared" ca="1" si="26"/>
        <v/>
      </c>
      <c r="AF33" s="87" t="str">
        <f t="shared" ca="1" si="27"/>
        <v/>
      </c>
      <c r="AG33" s="87" t="str">
        <f t="shared" ca="1" si="28"/>
        <v/>
      </c>
      <c r="AH33" s="87" t="str">
        <f t="shared" ca="1" si="29"/>
        <v/>
      </c>
      <c r="AI33" s="87" t="str">
        <f t="shared" ca="1" si="30"/>
        <v/>
      </c>
      <c r="AJ33" s="87" t="str">
        <f t="shared" ca="1" si="31"/>
        <v/>
      </c>
      <c r="AK33" s="87" t="str">
        <f t="shared" ca="1" si="32"/>
        <v/>
      </c>
      <c r="AL33" s="87" t="str">
        <f t="shared" ca="1" si="33"/>
        <v/>
      </c>
      <c r="AM33" s="87" t="str">
        <f t="shared" ca="1" si="34"/>
        <v/>
      </c>
      <c r="AN33" s="87" t="str">
        <f t="shared" ca="1" si="35"/>
        <v/>
      </c>
      <c r="AO33" s="87" t="str">
        <f t="shared" ca="1" si="38"/>
        <v/>
      </c>
      <c r="AP33" s="87" t="str">
        <f t="shared" ca="1" si="39"/>
        <v/>
      </c>
      <c r="AQ33" s="87" t="str">
        <f t="shared" ca="1" si="40"/>
        <v/>
      </c>
      <c r="AR33" s="87" t="str">
        <f t="shared" ca="1" si="41"/>
        <v/>
      </c>
      <c r="AS33" s="87" t="str">
        <f t="shared" ca="1" si="42"/>
        <v/>
      </c>
      <c r="AT33" s="87" t="str">
        <f t="shared" ca="1" si="43"/>
        <v/>
      </c>
      <c r="AU33" s="87" t="str">
        <f t="shared" ca="1" si="44"/>
        <v/>
      </c>
      <c r="AV33" s="87" t="str">
        <f t="shared" ca="1" si="45"/>
        <v/>
      </c>
      <c r="AW33" s="87" t="str">
        <f t="shared" ca="1" si="46"/>
        <v/>
      </c>
      <c r="AY33" s="15">
        <v>29</v>
      </c>
      <c r="BA33" s="87" t="str">
        <f t="shared" ca="1" si="47"/>
        <v/>
      </c>
      <c r="BB33" s="87" t="str">
        <f t="shared" ca="1" si="48"/>
        <v/>
      </c>
      <c r="BC33" s="87" t="str">
        <f t="shared" ca="1" si="49"/>
        <v/>
      </c>
      <c r="BD33" s="87" t="str">
        <f t="shared" ca="1" si="50"/>
        <v/>
      </c>
      <c r="BE33" s="87" t="str">
        <f t="shared" ca="1" si="51"/>
        <v/>
      </c>
      <c r="BF33" s="87" t="str">
        <f t="shared" ca="1" si="52"/>
        <v/>
      </c>
      <c r="BG33" s="87" t="str">
        <f t="shared" ca="1" si="53"/>
        <v/>
      </c>
      <c r="BH33" s="87" t="str">
        <f t="shared" ca="1" si="54"/>
        <v/>
      </c>
      <c r="BI33" s="87" t="str">
        <f t="shared" ca="1" si="55"/>
        <v/>
      </c>
      <c r="BJ33" s="87" t="str">
        <f t="shared" ca="1" si="56"/>
        <v/>
      </c>
      <c r="BK33" s="87" t="str">
        <f t="shared" ca="1" si="57"/>
        <v/>
      </c>
      <c r="BL33" s="87" t="str">
        <f t="shared" ca="1" si="58"/>
        <v/>
      </c>
      <c r="BM33" s="87" t="str">
        <f t="shared" ca="1" si="59"/>
        <v/>
      </c>
      <c r="BN33" s="87" t="str">
        <f t="shared" ca="1" si="60"/>
        <v/>
      </c>
      <c r="BO33" s="87" t="str">
        <f t="shared" ca="1" si="61"/>
        <v/>
      </c>
      <c r="BP33" s="87" t="str">
        <f t="shared" ca="1" si="62"/>
        <v/>
      </c>
      <c r="BQ33" s="87" t="str">
        <f t="shared" ca="1" si="63"/>
        <v/>
      </c>
      <c r="BR33" s="87" t="str">
        <f t="shared" ca="1" si="64"/>
        <v/>
      </c>
      <c r="BS33" s="87" t="str">
        <f t="shared" ca="1" si="65"/>
        <v/>
      </c>
      <c r="BT33" s="87" t="str">
        <f t="shared" ca="1" si="66"/>
        <v/>
      </c>
      <c r="BU33" s="87" t="str">
        <f t="shared" ca="1" si="67"/>
        <v/>
      </c>
      <c r="BV33" s="87" t="str">
        <f t="shared" ca="1" si="68"/>
        <v/>
      </c>
      <c r="BW33" s="87" t="str">
        <f t="shared" ca="1" si="69"/>
        <v/>
      </c>
      <c r="BX33" s="87" t="str">
        <f t="shared" ca="1" si="70"/>
        <v/>
      </c>
      <c r="BY33" s="87" t="str">
        <f t="shared" ca="1" si="71"/>
        <v/>
      </c>
      <c r="BZ33" s="87" t="str">
        <f t="shared" ca="1" si="72"/>
        <v/>
      </c>
      <c r="CA33" s="87" t="str">
        <f t="shared" ca="1" si="73"/>
        <v/>
      </c>
      <c r="CB33" s="87" t="str">
        <f t="shared" ca="1" si="74"/>
        <v/>
      </c>
      <c r="CC33" s="87" t="str">
        <f t="shared" ca="1" si="75"/>
        <v/>
      </c>
      <c r="CD33" s="87" t="str">
        <f t="shared" ca="1" si="76"/>
        <v/>
      </c>
      <c r="CE33" s="87" t="str">
        <f t="shared" ca="1" si="77"/>
        <v/>
      </c>
      <c r="CF33" s="87" t="str">
        <f t="shared" ca="1" si="78"/>
        <v/>
      </c>
      <c r="CG33" s="87" t="str">
        <f t="shared" ca="1" si="79"/>
        <v/>
      </c>
      <c r="CH33" s="87" t="str">
        <f t="shared" ca="1" si="80"/>
        <v/>
      </c>
      <c r="CI33" s="87" t="str">
        <f t="shared" ca="1" si="81"/>
        <v/>
      </c>
      <c r="CJ33" s="87" t="str">
        <f t="shared" ca="1" si="82"/>
        <v/>
      </c>
      <c r="CK33" s="87" t="str">
        <f t="shared" ca="1" si="83"/>
        <v/>
      </c>
      <c r="CL33" s="87" t="str">
        <f t="shared" ca="1" si="84"/>
        <v/>
      </c>
      <c r="CM33" s="87" t="str">
        <f t="shared" ca="1" si="85"/>
        <v/>
      </c>
      <c r="CN33" s="87" t="str">
        <f t="shared" ca="1" si="86"/>
        <v/>
      </c>
      <c r="CO33" s="87" t="str">
        <f t="shared" ca="1" si="87"/>
        <v/>
      </c>
      <c r="CP33" s="87" t="str">
        <f t="shared" ca="1" si="88"/>
        <v/>
      </c>
      <c r="CQ33" s="87" t="str">
        <f t="shared" ca="1" si="89"/>
        <v/>
      </c>
      <c r="CR33" s="87" t="str">
        <f t="shared" ca="1" si="90"/>
        <v/>
      </c>
      <c r="CS33" s="87" t="str">
        <f t="shared" ca="1" si="91"/>
        <v/>
      </c>
      <c r="CT33" s="87" t="str">
        <f t="shared" ca="1" si="92"/>
        <v/>
      </c>
    </row>
    <row r="34" spans="1:98" x14ac:dyDescent="0.25">
      <c r="A34" s="15">
        <v>30</v>
      </c>
      <c r="B34" s="42"/>
      <c r="C34" s="87" t="str">
        <f t="shared" ca="1" si="36"/>
        <v/>
      </c>
      <c r="D34" s="87" t="str">
        <f t="shared" ca="1" si="37"/>
        <v/>
      </c>
      <c r="E34" s="87" t="str">
        <f t="shared" ca="1" si="0"/>
        <v/>
      </c>
      <c r="F34" s="87" t="str">
        <f t="shared" ca="1" si="1"/>
        <v/>
      </c>
      <c r="G34" s="87" t="str">
        <f t="shared" ca="1" si="2"/>
        <v/>
      </c>
      <c r="H34" s="87" t="str">
        <f t="shared" ca="1" si="3"/>
        <v/>
      </c>
      <c r="I34" s="87" t="str">
        <f t="shared" ca="1" si="4"/>
        <v/>
      </c>
      <c r="J34" s="87" t="str">
        <f t="shared" ca="1" si="5"/>
        <v/>
      </c>
      <c r="K34" s="87" t="str">
        <f t="shared" ca="1" si="6"/>
        <v/>
      </c>
      <c r="L34" s="87" t="str">
        <f t="shared" ca="1" si="7"/>
        <v/>
      </c>
      <c r="M34" s="87" t="str">
        <f t="shared" ca="1" si="8"/>
        <v/>
      </c>
      <c r="N34" s="87" t="str">
        <f t="shared" ca="1" si="9"/>
        <v/>
      </c>
      <c r="O34" s="87" t="str">
        <f t="shared" ca="1" si="10"/>
        <v/>
      </c>
      <c r="P34" s="87" t="str">
        <f t="shared" ca="1" si="11"/>
        <v/>
      </c>
      <c r="Q34" s="87" t="str">
        <f t="shared" ca="1" si="12"/>
        <v/>
      </c>
      <c r="R34" s="87" t="str">
        <f t="shared" ca="1" si="13"/>
        <v/>
      </c>
      <c r="S34" s="87" t="str">
        <f t="shared" ca="1" si="14"/>
        <v/>
      </c>
      <c r="T34" s="87" t="str">
        <f t="shared" ca="1" si="15"/>
        <v/>
      </c>
      <c r="U34" s="87" t="str">
        <f t="shared" ca="1" si="16"/>
        <v/>
      </c>
      <c r="V34" s="87" t="str">
        <f t="shared" ca="1" si="17"/>
        <v/>
      </c>
      <c r="W34" s="87" t="str">
        <f t="shared" ca="1" si="18"/>
        <v/>
      </c>
      <c r="X34" s="87" t="str">
        <f t="shared" ca="1" si="19"/>
        <v/>
      </c>
      <c r="Y34" s="87" t="str">
        <f t="shared" ca="1" si="20"/>
        <v/>
      </c>
      <c r="Z34" s="87" t="str">
        <f t="shared" ca="1" si="21"/>
        <v/>
      </c>
      <c r="AA34" s="87" t="str">
        <f t="shared" ca="1" si="22"/>
        <v/>
      </c>
      <c r="AB34" s="87" t="str">
        <f t="shared" ca="1" si="23"/>
        <v/>
      </c>
      <c r="AC34" s="87" t="str">
        <f t="shared" ca="1" si="24"/>
        <v/>
      </c>
      <c r="AD34" s="87" t="str">
        <f t="shared" ca="1" si="25"/>
        <v/>
      </c>
      <c r="AE34" s="87" t="str">
        <f t="shared" ca="1" si="26"/>
        <v/>
      </c>
      <c r="AF34" s="87" t="str">
        <f t="shared" ca="1" si="27"/>
        <v/>
      </c>
      <c r="AG34" s="87" t="str">
        <f t="shared" ca="1" si="28"/>
        <v/>
      </c>
      <c r="AH34" s="87" t="str">
        <f t="shared" ca="1" si="29"/>
        <v/>
      </c>
      <c r="AI34" s="87" t="str">
        <f t="shared" ca="1" si="30"/>
        <v/>
      </c>
      <c r="AJ34" s="87" t="str">
        <f t="shared" ca="1" si="31"/>
        <v/>
      </c>
      <c r="AK34" s="87" t="str">
        <f t="shared" ca="1" si="32"/>
        <v/>
      </c>
      <c r="AL34" s="87" t="str">
        <f t="shared" ca="1" si="33"/>
        <v/>
      </c>
      <c r="AM34" s="87" t="str">
        <f t="shared" ca="1" si="34"/>
        <v/>
      </c>
      <c r="AN34" s="87" t="str">
        <f t="shared" ca="1" si="35"/>
        <v/>
      </c>
      <c r="AO34" s="87" t="str">
        <f t="shared" ca="1" si="38"/>
        <v/>
      </c>
      <c r="AP34" s="87" t="str">
        <f t="shared" ca="1" si="39"/>
        <v/>
      </c>
      <c r="AQ34" s="87" t="str">
        <f t="shared" ca="1" si="40"/>
        <v/>
      </c>
      <c r="AR34" s="87" t="str">
        <f t="shared" ca="1" si="41"/>
        <v/>
      </c>
      <c r="AS34" s="87" t="str">
        <f t="shared" ca="1" si="42"/>
        <v/>
      </c>
      <c r="AT34" s="87" t="str">
        <f t="shared" ca="1" si="43"/>
        <v/>
      </c>
      <c r="AU34" s="87" t="str">
        <f t="shared" ca="1" si="44"/>
        <v/>
      </c>
      <c r="AV34" s="87" t="str">
        <f t="shared" ca="1" si="45"/>
        <v/>
      </c>
      <c r="AW34" s="87" t="str">
        <f t="shared" ca="1" si="46"/>
        <v/>
      </c>
      <c r="AY34" s="15">
        <v>30</v>
      </c>
      <c r="BA34" s="87" t="str">
        <f t="shared" ca="1" si="47"/>
        <v/>
      </c>
      <c r="BB34" s="87" t="str">
        <f t="shared" ca="1" si="48"/>
        <v/>
      </c>
      <c r="BC34" s="87" t="str">
        <f t="shared" ca="1" si="49"/>
        <v/>
      </c>
      <c r="BD34" s="87" t="str">
        <f t="shared" ca="1" si="50"/>
        <v/>
      </c>
      <c r="BE34" s="87" t="str">
        <f t="shared" ca="1" si="51"/>
        <v/>
      </c>
      <c r="BF34" s="87" t="str">
        <f t="shared" ca="1" si="52"/>
        <v/>
      </c>
      <c r="BG34" s="87" t="str">
        <f t="shared" ca="1" si="53"/>
        <v/>
      </c>
      <c r="BH34" s="87" t="str">
        <f t="shared" ca="1" si="54"/>
        <v/>
      </c>
      <c r="BI34" s="87" t="str">
        <f t="shared" ca="1" si="55"/>
        <v/>
      </c>
      <c r="BJ34" s="87" t="str">
        <f t="shared" ca="1" si="56"/>
        <v/>
      </c>
      <c r="BK34" s="87" t="str">
        <f t="shared" ca="1" si="57"/>
        <v/>
      </c>
      <c r="BL34" s="87" t="str">
        <f t="shared" ca="1" si="58"/>
        <v/>
      </c>
      <c r="BM34" s="87" t="str">
        <f t="shared" ca="1" si="59"/>
        <v/>
      </c>
      <c r="BN34" s="87" t="str">
        <f t="shared" ca="1" si="60"/>
        <v/>
      </c>
      <c r="BO34" s="87" t="str">
        <f t="shared" ca="1" si="61"/>
        <v/>
      </c>
      <c r="BP34" s="87" t="str">
        <f t="shared" ca="1" si="62"/>
        <v/>
      </c>
      <c r="BQ34" s="87" t="str">
        <f t="shared" ca="1" si="63"/>
        <v/>
      </c>
      <c r="BR34" s="87" t="str">
        <f t="shared" ca="1" si="64"/>
        <v/>
      </c>
      <c r="BS34" s="87" t="str">
        <f t="shared" ca="1" si="65"/>
        <v/>
      </c>
      <c r="BT34" s="87" t="str">
        <f t="shared" ca="1" si="66"/>
        <v/>
      </c>
      <c r="BU34" s="87" t="str">
        <f t="shared" ca="1" si="67"/>
        <v/>
      </c>
      <c r="BV34" s="87" t="str">
        <f t="shared" ca="1" si="68"/>
        <v/>
      </c>
      <c r="BW34" s="87" t="str">
        <f t="shared" ca="1" si="69"/>
        <v/>
      </c>
      <c r="BX34" s="87" t="str">
        <f t="shared" ca="1" si="70"/>
        <v/>
      </c>
      <c r="BY34" s="87" t="str">
        <f t="shared" ca="1" si="71"/>
        <v/>
      </c>
      <c r="BZ34" s="87" t="str">
        <f t="shared" ca="1" si="72"/>
        <v/>
      </c>
      <c r="CA34" s="87" t="str">
        <f t="shared" ca="1" si="73"/>
        <v/>
      </c>
      <c r="CB34" s="87" t="str">
        <f t="shared" ca="1" si="74"/>
        <v/>
      </c>
      <c r="CC34" s="87" t="str">
        <f t="shared" ca="1" si="75"/>
        <v/>
      </c>
      <c r="CD34" s="87" t="str">
        <f t="shared" ca="1" si="76"/>
        <v/>
      </c>
      <c r="CE34" s="87" t="str">
        <f t="shared" ca="1" si="77"/>
        <v/>
      </c>
      <c r="CF34" s="87" t="str">
        <f t="shared" ca="1" si="78"/>
        <v/>
      </c>
      <c r="CG34" s="87" t="str">
        <f t="shared" ca="1" si="79"/>
        <v/>
      </c>
      <c r="CH34" s="87" t="str">
        <f t="shared" ca="1" si="80"/>
        <v/>
      </c>
      <c r="CI34" s="87" t="str">
        <f t="shared" ca="1" si="81"/>
        <v/>
      </c>
      <c r="CJ34" s="87" t="str">
        <f t="shared" ca="1" si="82"/>
        <v/>
      </c>
      <c r="CK34" s="87" t="str">
        <f t="shared" ca="1" si="83"/>
        <v/>
      </c>
      <c r="CL34" s="87" t="str">
        <f t="shared" ca="1" si="84"/>
        <v/>
      </c>
      <c r="CM34" s="87" t="str">
        <f t="shared" ca="1" si="85"/>
        <v/>
      </c>
      <c r="CN34" s="87" t="str">
        <f t="shared" ca="1" si="86"/>
        <v/>
      </c>
      <c r="CO34" s="87" t="str">
        <f t="shared" ca="1" si="87"/>
        <v/>
      </c>
      <c r="CP34" s="87" t="str">
        <f t="shared" ca="1" si="88"/>
        <v/>
      </c>
      <c r="CQ34" s="87" t="str">
        <f t="shared" ca="1" si="89"/>
        <v/>
      </c>
      <c r="CR34" s="87" t="str">
        <f t="shared" ca="1" si="90"/>
        <v/>
      </c>
      <c r="CS34" s="87" t="str">
        <f t="shared" ca="1" si="91"/>
        <v/>
      </c>
      <c r="CT34" s="87" t="str">
        <f t="shared" ca="1" si="92"/>
        <v/>
      </c>
    </row>
    <row r="35" spans="1:98" x14ac:dyDescent="0.25"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</row>
    <row r="36" spans="1:98" x14ac:dyDescent="0.25"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</row>
    <row r="37" spans="1:98" x14ac:dyDescent="0.25"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</row>
    <row r="38" spans="1:98" x14ac:dyDescent="0.25"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</row>
    <row r="39" spans="1:98" x14ac:dyDescent="0.25"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</row>
    <row r="40" spans="1:98" x14ac:dyDescent="0.25"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</row>
    <row r="41" spans="1:98" x14ac:dyDescent="0.25"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</row>
    <row r="42" spans="1:98" x14ac:dyDescent="0.25"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</row>
  </sheetData>
  <mergeCells count="8">
    <mergeCell ref="CA2:CL2"/>
    <mergeCell ref="Q2:AB2"/>
    <mergeCell ref="BO2:BZ2"/>
    <mergeCell ref="A1:C1"/>
    <mergeCell ref="AY1:BA1"/>
    <mergeCell ref="E2:P2"/>
    <mergeCell ref="AC2:AN2"/>
    <mergeCell ref="BC2:BN2"/>
  </mergeCells>
  <conditionalFormatting sqref="B5:B34">
    <cfRule type="expression" dxfId="18" priority="8">
      <formula>NOT(ISBLANK($B5))</formula>
    </cfRule>
  </conditionalFormatting>
  <conditionalFormatting sqref="AZ5:AZ34">
    <cfRule type="expression" dxfId="17" priority="7">
      <formula>NOT(ISBLANK($AZ5))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IG92"/>
  <sheetViews>
    <sheetView showGridLines="0" zoomScaleNormal="100" workbookViewId="0">
      <selection activeCell="G8" sqref="G8"/>
    </sheetView>
  </sheetViews>
  <sheetFormatPr baseColWidth="10" defaultRowHeight="15" outlineLevelRow="1" x14ac:dyDescent="0.25"/>
  <cols>
    <col min="1" max="1" width="32.42578125" bestFit="1" customWidth="1"/>
    <col min="2" max="2" width="11.42578125" customWidth="1"/>
  </cols>
  <sheetData>
    <row r="1" spans="1:241" ht="15.75" x14ac:dyDescent="0.25">
      <c r="A1" s="148" t="s">
        <v>63</v>
      </c>
      <c r="B1" s="135"/>
    </row>
    <row r="2" spans="1:241" x14ac:dyDescent="0.25">
      <c r="A2" s="129" t="s">
        <v>27</v>
      </c>
      <c r="B2" s="130"/>
      <c r="C2" s="129" t="str">
        <f>CONCATENATE($B$36,$C$36,$D$36,$E$36,$F$36,$G$36,$H$36,$I$36,$J$36,$K$36)</f>
        <v/>
      </c>
      <c r="D2" s="129"/>
      <c r="E2" s="129"/>
      <c r="F2" s="130"/>
    </row>
    <row r="3" spans="1:241" x14ac:dyDescent="0.25">
      <c r="A3" s="129" t="s">
        <v>60</v>
      </c>
      <c r="B3" s="130"/>
      <c r="C3" s="149">
        <f>IF(ISERROR(ROUNDUP((MAX($B$40:$K$40)-MIN($B$37:$K$37))/12,0)),"",ROUNDUP((MAX($B$40:$K$40)-MIN($B$37:$K$37))/12,0))</f>
        <v>0</v>
      </c>
      <c r="D3" s="150"/>
      <c r="E3" s="151" t="str">
        <f>IF($C$3="","",IF($C$3&gt;1,"ans","an"))</f>
        <v>an</v>
      </c>
      <c r="F3" s="140"/>
    </row>
    <row r="4" spans="1:241" x14ac:dyDescent="0.25">
      <c r="A4" s="129" t="s">
        <v>67</v>
      </c>
      <c r="B4" s="130"/>
      <c r="C4" s="169"/>
      <c r="D4" s="169"/>
      <c r="E4" s="167"/>
      <c r="F4" s="168"/>
    </row>
    <row r="5" spans="1:241" x14ac:dyDescent="0.25">
      <c r="A5" s="152" t="s">
        <v>116</v>
      </c>
      <c r="B5" s="153"/>
      <c r="C5" s="158"/>
      <c r="D5" s="159"/>
      <c r="E5" s="159"/>
      <c r="F5" s="160"/>
    </row>
    <row r="6" spans="1:241" x14ac:dyDescent="0.25">
      <c r="A6" s="154"/>
      <c r="B6" s="155"/>
      <c r="C6" s="161"/>
      <c r="D6" s="162"/>
      <c r="E6" s="162"/>
      <c r="F6" s="163"/>
    </row>
    <row r="7" spans="1:241" x14ac:dyDescent="0.25">
      <c r="A7" s="154"/>
      <c r="B7" s="155"/>
      <c r="C7" s="161"/>
      <c r="D7" s="162"/>
      <c r="E7" s="162"/>
      <c r="F7" s="163"/>
    </row>
    <row r="8" spans="1:241" x14ac:dyDescent="0.25">
      <c r="A8" s="154"/>
      <c r="B8" s="155"/>
      <c r="C8" s="161"/>
      <c r="D8" s="162"/>
      <c r="E8" s="162"/>
      <c r="F8" s="163"/>
    </row>
    <row r="9" spans="1:241" x14ac:dyDescent="0.25">
      <c r="A9" s="154"/>
      <c r="B9" s="155"/>
      <c r="C9" s="161"/>
      <c r="D9" s="162"/>
      <c r="E9" s="162"/>
      <c r="F9" s="163"/>
    </row>
    <row r="10" spans="1:241" x14ac:dyDescent="0.25">
      <c r="A10" s="156"/>
      <c r="B10" s="157"/>
      <c r="C10" s="164"/>
      <c r="D10" s="165"/>
      <c r="E10" s="165"/>
      <c r="F10" s="166"/>
    </row>
    <row r="11" spans="1:241" ht="15" hidden="1" customHeight="1" outlineLevel="1" x14ac:dyDescent="0.25">
      <c r="B11" s="83" t="s">
        <v>8</v>
      </c>
      <c r="C11" s="83" t="str">
        <f>TEXT("1/"&amp;B$12+1,"mmmm")</f>
        <v>février</v>
      </c>
      <c r="D11" s="83" t="str">
        <f t="shared" ref="D11:I11" si="0">TEXT("1/"&amp;C$12+1,"mmmm")</f>
        <v>mars</v>
      </c>
      <c r="E11" s="83" t="str">
        <f t="shared" si="0"/>
        <v>avril</v>
      </c>
      <c r="F11" s="83" t="str">
        <f t="shared" si="0"/>
        <v>mai</v>
      </c>
      <c r="G11" s="3" t="str">
        <f t="shared" si="0"/>
        <v>juin</v>
      </c>
      <c r="H11" s="3" t="str">
        <f t="shared" si="0"/>
        <v>juillet</v>
      </c>
      <c r="I11" s="3" t="str">
        <f t="shared" si="0"/>
        <v>août</v>
      </c>
      <c r="J11" s="3" t="str">
        <f t="shared" ref="J11:N11" si="1">TEXT("1/"&amp;I$12+1,"mmmm")</f>
        <v>septembre</v>
      </c>
      <c r="K11" s="3" t="str">
        <f t="shared" si="1"/>
        <v>octobre</v>
      </c>
      <c r="L11" s="3" t="str">
        <f t="shared" si="1"/>
        <v>novembre</v>
      </c>
      <c r="M11" s="3" t="str">
        <f t="shared" si="1"/>
        <v>décembre</v>
      </c>
      <c r="N11" s="3" t="str">
        <f t="shared" si="1"/>
        <v>janvier</v>
      </c>
      <c r="O11" s="3" t="str">
        <f t="shared" ref="O11:R11" si="2">TEXT("1/"&amp;N$12+1,"mmmm")</f>
        <v>février</v>
      </c>
      <c r="P11" s="3" t="str">
        <f t="shared" si="2"/>
        <v>mars</v>
      </c>
      <c r="Q11" s="3" t="str">
        <f t="shared" si="2"/>
        <v>avril</v>
      </c>
      <c r="R11" s="3" t="str">
        <f t="shared" si="2"/>
        <v>mai</v>
      </c>
      <c r="S11" s="3" t="str">
        <f t="shared" ref="S11:BZ11" si="3">TEXT("1/"&amp;R$12+1,"mmmm")</f>
        <v>juin</v>
      </c>
      <c r="T11" s="3" t="str">
        <f t="shared" si="3"/>
        <v>juillet</v>
      </c>
      <c r="U11" s="3" t="str">
        <f t="shared" si="3"/>
        <v>août</v>
      </c>
      <c r="V11" s="3" t="str">
        <f t="shared" si="3"/>
        <v>septembre</v>
      </c>
      <c r="W11" s="3" t="str">
        <f t="shared" si="3"/>
        <v>octobre</v>
      </c>
      <c r="X11" s="3" t="str">
        <f t="shared" si="3"/>
        <v>novembre</v>
      </c>
      <c r="Y11" s="3" t="str">
        <f t="shared" si="3"/>
        <v>décembre</v>
      </c>
      <c r="Z11" s="3" t="str">
        <f t="shared" si="3"/>
        <v>janvier</v>
      </c>
      <c r="AA11" s="3" t="str">
        <f t="shared" si="3"/>
        <v>février</v>
      </c>
      <c r="AB11" s="3" t="str">
        <f t="shared" si="3"/>
        <v>mars</v>
      </c>
      <c r="AC11" s="3" t="str">
        <f t="shared" si="3"/>
        <v>avril</v>
      </c>
      <c r="AD11" s="3" t="str">
        <f t="shared" si="3"/>
        <v>mai</v>
      </c>
      <c r="AE11" s="3" t="str">
        <f t="shared" si="3"/>
        <v>juin</v>
      </c>
      <c r="AF11" s="3" t="str">
        <f t="shared" si="3"/>
        <v>juillet</v>
      </c>
      <c r="AG11" s="3" t="str">
        <f t="shared" si="3"/>
        <v>août</v>
      </c>
      <c r="AH11" s="3" t="str">
        <f t="shared" si="3"/>
        <v>septembre</v>
      </c>
      <c r="AI11" s="3" t="str">
        <f t="shared" si="3"/>
        <v>octobre</v>
      </c>
      <c r="AJ11" s="3" t="str">
        <f t="shared" si="3"/>
        <v>novembre</v>
      </c>
      <c r="AK11" s="3" t="str">
        <f t="shared" si="3"/>
        <v>décembre</v>
      </c>
      <c r="AL11" s="3" t="str">
        <f t="shared" si="3"/>
        <v>janvier</v>
      </c>
      <c r="AM11" s="3" t="str">
        <f t="shared" si="3"/>
        <v>février</v>
      </c>
      <c r="AN11" s="3" t="str">
        <f t="shared" si="3"/>
        <v>mars</v>
      </c>
      <c r="AO11" s="3" t="str">
        <f t="shared" si="3"/>
        <v>avril</v>
      </c>
      <c r="AP11" s="3" t="str">
        <f t="shared" si="3"/>
        <v>mai</v>
      </c>
      <c r="AQ11" s="3" t="str">
        <f t="shared" si="3"/>
        <v>juin</v>
      </c>
      <c r="AR11" s="3" t="str">
        <f t="shared" si="3"/>
        <v>juillet</v>
      </c>
      <c r="AS11" s="3" t="str">
        <f t="shared" si="3"/>
        <v>août</v>
      </c>
      <c r="AT11" s="3" t="str">
        <f t="shared" si="3"/>
        <v>septembre</v>
      </c>
      <c r="AU11" s="3" t="str">
        <f t="shared" si="3"/>
        <v>octobre</v>
      </c>
      <c r="AV11" s="3" t="str">
        <f t="shared" si="3"/>
        <v>novembre</v>
      </c>
      <c r="AW11" s="3" t="str">
        <f t="shared" si="3"/>
        <v>décembre</v>
      </c>
      <c r="AX11" s="3" t="str">
        <f t="shared" si="3"/>
        <v>janvier</v>
      </c>
      <c r="AY11" s="3" t="str">
        <f t="shared" si="3"/>
        <v>février</v>
      </c>
      <c r="AZ11" s="3" t="str">
        <f t="shared" si="3"/>
        <v>mars</v>
      </c>
      <c r="BA11" s="3" t="str">
        <f t="shared" si="3"/>
        <v>avril</v>
      </c>
      <c r="BB11" s="3" t="str">
        <f t="shared" si="3"/>
        <v>mai</v>
      </c>
      <c r="BC11" s="3" t="str">
        <f t="shared" si="3"/>
        <v>juin</v>
      </c>
      <c r="BD11" s="3" t="str">
        <f t="shared" si="3"/>
        <v>juillet</v>
      </c>
      <c r="BE11" s="3" t="str">
        <f t="shared" si="3"/>
        <v>août</v>
      </c>
      <c r="BF11" s="3" t="str">
        <f t="shared" si="3"/>
        <v>septembre</v>
      </c>
      <c r="BG11" s="3" t="str">
        <f t="shared" si="3"/>
        <v>octobre</v>
      </c>
      <c r="BH11" s="3" t="str">
        <f t="shared" si="3"/>
        <v>novembre</v>
      </c>
      <c r="BI11" s="3" t="str">
        <f t="shared" si="3"/>
        <v>décembre</v>
      </c>
      <c r="BJ11" s="3" t="str">
        <f t="shared" si="3"/>
        <v>janvier</v>
      </c>
      <c r="BK11" s="3" t="str">
        <f t="shared" si="3"/>
        <v>février</v>
      </c>
      <c r="BL11" s="3" t="str">
        <f t="shared" si="3"/>
        <v>mars</v>
      </c>
      <c r="BM11" s="3" t="str">
        <f t="shared" si="3"/>
        <v>avril</v>
      </c>
      <c r="BN11" s="3" t="str">
        <f t="shared" si="3"/>
        <v>mai</v>
      </c>
      <c r="BO11" s="3" t="str">
        <f t="shared" si="3"/>
        <v>juin</v>
      </c>
      <c r="BP11" s="3" t="str">
        <f t="shared" si="3"/>
        <v>juillet</v>
      </c>
      <c r="BQ11" s="3" t="str">
        <f t="shared" si="3"/>
        <v>août</v>
      </c>
      <c r="BR11" s="3" t="str">
        <f t="shared" si="3"/>
        <v>septembre</v>
      </c>
      <c r="BS11" s="3" t="str">
        <f t="shared" si="3"/>
        <v>octobre</v>
      </c>
      <c r="BT11" s="3" t="str">
        <f t="shared" si="3"/>
        <v>novembre</v>
      </c>
      <c r="BU11" s="3" t="str">
        <f t="shared" si="3"/>
        <v>décembre</v>
      </c>
      <c r="BV11" s="3" t="str">
        <f t="shared" si="3"/>
        <v>janvier</v>
      </c>
      <c r="BW11" s="3" t="str">
        <f t="shared" si="3"/>
        <v>février</v>
      </c>
      <c r="BX11" s="3" t="str">
        <f t="shared" si="3"/>
        <v>mars</v>
      </c>
      <c r="BY11" s="3" t="str">
        <f t="shared" si="3"/>
        <v>avril</v>
      </c>
      <c r="BZ11" s="3" t="str">
        <f t="shared" si="3"/>
        <v>mai</v>
      </c>
      <c r="CA11" s="3" t="str">
        <f t="shared" ref="CA11:CT11" si="4">TEXT("1/"&amp;BZ$12+1,"mmmm")</f>
        <v>juin</v>
      </c>
      <c r="CB11" s="3" t="str">
        <f t="shared" si="4"/>
        <v>juillet</v>
      </c>
      <c r="CC11" s="3" t="str">
        <f t="shared" si="4"/>
        <v>août</v>
      </c>
      <c r="CD11" s="3" t="str">
        <f t="shared" si="4"/>
        <v>septembre</v>
      </c>
      <c r="CE11" s="3" t="str">
        <f t="shared" si="4"/>
        <v>octobre</v>
      </c>
      <c r="CF11" s="3" t="str">
        <f t="shared" si="4"/>
        <v>novembre</v>
      </c>
      <c r="CG11" s="3" t="str">
        <f t="shared" si="4"/>
        <v>décembre</v>
      </c>
      <c r="CH11" s="3" t="str">
        <f t="shared" si="4"/>
        <v>janvier</v>
      </c>
      <c r="CI11" s="3" t="str">
        <f t="shared" si="4"/>
        <v>février</v>
      </c>
      <c r="CJ11" s="3" t="str">
        <f t="shared" si="4"/>
        <v>mars</v>
      </c>
      <c r="CK11" s="3" t="str">
        <f t="shared" si="4"/>
        <v>avril</v>
      </c>
      <c r="CL11" s="3" t="str">
        <f t="shared" si="4"/>
        <v>mai</v>
      </c>
      <c r="CM11" s="3" t="str">
        <f t="shared" si="4"/>
        <v>juin</v>
      </c>
      <c r="CN11" s="3" t="str">
        <f t="shared" si="4"/>
        <v>juillet</v>
      </c>
      <c r="CO11" s="3" t="str">
        <f t="shared" si="4"/>
        <v>août</v>
      </c>
      <c r="CP11" s="3" t="str">
        <f t="shared" si="4"/>
        <v>septembre</v>
      </c>
      <c r="CQ11" s="3" t="str">
        <f t="shared" si="4"/>
        <v>octobre</v>
      </c>
      <c r="CR11" s="3" t="str">
        <f t="shared" si="4"/>
        <v>novembre</v>
      </c>
      <c r="CS11" s="3" t="str">
        <f t="shared" si="4"/>
        <v>décembre</v>
      </c>
      <c r="CT11" s="3" t="str">
        <f t="shared" si="4"/>
        <v>janvier</v>
      </c>
      <c r="CU11" s="3" t="str">
        <f t="shared" ref="CU11:DI11" si="5">TEXT("1/"&amp;CT$12+1,"mmmm")</f>
        <v>février</v>
      </c>
      <c r="CV11" s="3" t="str">
        <f t="shared" si="5"/>
        <v>mars</v>
      </c>
      <c r="CW11" s="3" t="str">
        <f t="shared" si="5"/>
        <v>avril</v>
      </c>
      <c r="CX11" s="3" t="str">
        <f t="shared" si="5"/>
        <v>mai</v>
      </c>
      <c r="CY11" s="3" t="str">
        <f t="shared" si="5"/>
        <v>juin</v>
      </c>
      <c r="CZ11" s="3" t="str">
        <f t="shared" si="5"/>
        <v>juillet</v>
      </c>
      <c r="DA11" s="3" t="str">
        <f t="shared" si="5"/>
        <v>août</v>
      </c>
      <c r="DB11" s="3" t="str">
        <f t="shared" si="5"/>
        <v>septembre</v>
      </c>
      <c r="DC11" s="3" t="str">
        <f t="shared" si="5"/>
        <v>octobre</v>
      </c>
      <c r="DD11" s="3" t="str">
        <f t="shared" si="5"/>
        <v>novembre</v>
      </c>
      <c r="DE11" s="3" t="str">
        <f t="shared" si="5"/>
        <v>décembre</v>
      </c>
      <c r="DF11" s="3" t="str">
        <f t="shared" si="5"/>
        <v>janvier</v>
      </c>
      <c r="DG11" s="3" t="str">
        <f t="shared" si="5"/>
        <v>février</v>
      </c>
      <c r="DH11" s="3" t="str">
        <f t="shared" si="5"/>
        <v>mars</v>
      </c>
      <c r="DI11" s="3" t="str">
        <f t="shared" si="5"/>
        <v>avril</v>
      </c>
      <c r="DJ11" s="3" t="str">
        <f t="shared" ref="DJ11:DS11" si="6">TEXT("1/"&amp;DI$12+1,"mmmm")</f>
        <v>mai</v>
      </c>
      <c r="DK11" s="3" t="str">
        <f t="shared" si="6"/>
        <v>juin</v>
      </c>
      <c r="DL11" s="3" t="str">
        <f t="shared" si="6"/>
        <v>juillet</v>
      </c>
      <c r="DM11" s="3" t="str">
        <f t="shared" si="6"/>
        <v>août</v>
      </c>
      <c r="DN11" s="3" t="str">
        <f t="shared" si="6"/>
        <v>septembre</v>
      </c>
      <c r="DO11" s="3" t="str">
        <f t="shared" si="6"/>
        <v>octobre</v>
      </c>
      <c r="DP11" s="3" t="str">
        <f t="shared" si="6"/>
        <v>novembre</v>
      </c>
      <c r="DQ11" s="3" t="str">
        <f t="shared" si="6"/>
        <v>décembre</v>
      </c>
      <c r="DR11" s="3" t="str">
        <f t="shared" si="6"/>
        <v>janvier</v>
      </c>
      <c r="DS11" s="3" t="str">
        <f t="shared" si="6"/>
        <v>février</v>
      </c>
      <c r="DT11" s="3" t="str">
        <f t="shared" ref="DT11:EU11" si="7">TEXT("1/"&amp;DS$12+1,"mmmm")</f>
        <v>mars</v>
      </c>
      <c r="DU11" s="3" t="str">
        <f t="shared" si="7"/>
        <v>avril</v>
      </c>
      <c r="DV11" s="3" t="str">
        <f t="shared" si="7"/>
        <v>mai</v>
      </c>
      <c r="DW11" s="3" t="str">
        <f t="shared" si="7"/>
        <v>juin</v>
      </c>
      <c r="DX11" s="3" t="str">
        <f t="shared" si="7"/>
        <v>juillet</v>
      </c>
      <c r="DY11" s="3" t="str">
        <f t="shared" si="7"/>
        <v>août</v>
      </c>
      <c r="DZ11" s="3" t="str">
        <f t="shared" si="7"/>
        <v>septembre</v>
      </c>
      <c r="EA11" s="3" t="str">
        <f t="shared" si="7"/>
        <v>octobre</v>
      </c>
      <c r="EB11" s="3" t="str">
        <f t="shared" si="7"/>
        <v>novembre</v>
      </c>
      <c r="EC11" s="3" t="str">
        <f t="shared" si="7"/>
        <v>décembre</v>
      </c>
      <c r="ED11" s="3" t="str">
        <f t="shared" si="7"/>
        <v>janvier</v>
      </c>
      <c r="EE11" s="3" t="str">
        <f t="shared" si="7"/>
        <v>février</v>
      </c>
      <c r="EF11" s="3" t="str">
        <f t="shared" si="7"/>
        <v>mars</v>
      </c>
      <c r="EG11" s="3" t="str">
        <f t="shared" si="7"/>
        <v>avril</v>
      </c>
      <c r="EH11" s="3" t="str">
        <f t="shared" si="7"/>
        <v>mai</v>
      </c>
      <c r="EI11" s="3" t="str">
        <f t="shared" si="7"/>
        <v>juin</v>
      </c>
      <c r="EJ11" s="3" t="str">
        <f t="shared" si="7"/>
        <v>juillet</v>
      </c>
      <c r="EK11" s="3" t="str">
        <f t="shared" si="7"/>
        <v>août</v>
      </c>
      <c r="EL11" s="3" t="str">
        <f t="shared" si="7"/>
        <v>septembre</v>
      </c>
      <c r="EM11" s="3" t="str">
        <f t="shared" si="7"/>
        <v>octobre</v>
      </c>
      <c r="EN11" s="3" t="str">
        <f t="shared" si="7"/>
        <v>novembre</v>
      </c>
      <c r="EO11" s="3" t="str">
        <f t="shared" si="7"/>
        <v>décembre</v>
      </c>
      <c r="EP11" s="3" t="str">
        <f t="shared" si="7"/>
        <v>janvier</v>
      </c>
      <c r="EQ11" s="3" t="str">
        <f t="shared" si="7"/>
        <v>février</v>
      </c>
      <c r="ER11" s="3" t="str">
        <f t="shared" si="7"/>
        <v>mars</v>
      </c>
      <c r="ES11" s="3" t="str">
        <f t="shared" si="7"/>
        <v>avril</v>
      </c>
      <c r="ET11" s="3" t="str">
        <f t="shared" si="7"/>
        <v>mai</v>
      </c>
      <c r="EU11" s="3" t="str">
        <f t="shared" si="7"/>
        <v>juin</v>
      </c>
      <c r="EV11" s="3" t="str">
        <f t="shared" ref="EV11:FQ11" si="8">TEXT("1/"&amp;EU$12+1,"mmmm")</f>
        <v>juillet</v>
      </c>
      <c r="EW11" s="3" t="str">
        <f t="shared" si="8"/>
        <v>août</v>
      </c>
      <c r="EX11" s="3" t="str">
        <f t="shared" si="8"/>
        <v>septembre</v>
      </c>
      <c r="EY11" s="3" t="str">
        <f t="shared" si="8"/>
        <v>octobre</v>
      </c>
      <c r="EZ11" s="3" t="str">
        <f t="shared" si="8"/>
        <v>novembre</v>
      </c>
      <c r="FA11" s="3" t="str">
        <f t="shared" si="8"/>
        <v>décembre</v>
      </c>
      <c r="FB11" s="3" t="str">
        <f t="shared" si="8"/>
        <v>janvier</v>
      </c>
      <c r="FC11" s="3" t="str">
        <f t="shared" si="8"/>
        <v>février</v>
      </c>
      <c r="FD11" s="3" t="str">
        <f t="shared" si="8"/>
        <v>mars</v>
      </c>
      <c r="FE11" s="3" t="str">
        <f t="shared" si="8"/>
        <v>avril</v>
      </c>
      <c r="FF11" s="3" t="str">
        <f t="shared" si="8"/>
        <v>mai</v>
      </c>
      <c r="FG11" s="3" t="str">
        <f t="shared" si="8"/>
        <v>juin</v>
      </c>
      <c r="FH11" s="3" t="str">
        <f t="shared" si="8"/>
        <v>juillet</v>
      </c>
      <c r="FI11" s="3" t="str">
        <f t="shared" si="8"/>
        <v>août</v>
      </c>
      <c r="FJ11" s="3" t="str">
        <f t="shared" si="8"/>
        <v>septembre</v>
      </c>
      <c r="FK11" s="3" t="str">
        <f t="shared" si="8"/>
        <v>octobre</v>
      </c>
      <c r="FL11" s="3" t="str">
        <f t="shared" si="8"/>
        <v>novembre</v>
      </c>
      <c r="FM11" s="3" t="str">
        <f t="shared" si="8"/>
        <v>décembre</v>
      </c>
      <c r="FN11" s="3" t="str">
        <f t="shared" si="8"/>
        <v>janvier</v>
      </c>
      <c r="FO11" s="3" t="str">
        <f t="shared" si="8"/>
        <v>février</v>
      </c>
      <c r="FP11" s="3" t="str">
        <f t="shared" si="8"/>
        <v>mars</v>
      </c>
      <c r="FQ11" s="3" t="str">
        <f t="shared" si="8"/>
        <v>avril</v>
      </c>
      <c r="FR11" s="3" t="str">
        <f t="shared" ref="FR11:FY11" si="9">TEXT("1/"&amp;FQ$12+1,"mmmm")</f>
        <v>mai</v>
      </c>
      <c r="FS11" s="3" t="str">
        <f t="shared" si="9"/>
        <v>juin</v>
      </c>
      <c r="FT11" s="3" t="str">
        <f t="shared" si="9"/>
        <v>juillet</v>
      </c>
      <c r="FU11" s="3" t="str">
        <f t="shared" si="9"/>
        <v>août</v>
      </c>
      <c r="FV11" s="3" t="str">
        <f t="shared" si="9"/>
        <v>septembre</v>
      </c>
      <c r="FW11" s="3" t="str">
        <f t="shared" si="9"/>
        <v>octobre</v>
      </c>
      <c r="FX11" s="3" t="str">
        <f t="shared" si="9"/>
        <v>novembre</v>
      </c>
      <c r="FY11" s="3" t="str">
        <f t="shared" si="9"/>
        <v>décembre</v>
      </c>
      <c r="FZ11" s="3" t="str">
        <f t="shared" ref="FZ11" si="10">TEXT("1/"&amp;FY$12+1,"mmmm")</f>
        <v>janvier</v>
      </c>
      <c r="GA11" s="3" t="str">
        <f t="shared" ref="GA11" si="11">TEXT("1/"&amp;FZ$12+1,"mmmm")</f>
        <v>février</v>
      </c>
      <c r="GB11" s="3" t="str">
        <f t="shared" ref="GB11" si="12">TEXT("1/"&amp;GA$12+1,"mmmm")</f>
        <v>mars</v>
      </c>
      <c r="GC11" s="3" t="str">
        <f t="shared" ref="GC11" si="13">TEXT("1/"&amp;GB$12+1,"mmmm")</f>
        <v>avril</v>
      </c>
      <c r="GD11" s="3" t="str">
        <f t="shared" ref="GD11" si="14">TEXT("1/"&amp;GC$12+1,"mmmm")</f>
        <v>mai</v>
      </c>
      <c r="GE11" s="3" t="str">
        <f t="shared" ref="GE11" si="15">TEXT("1/"&amp;GD$12+1,"mmmm")</f>
        <v>juin</v>
      </c>
      <c r="GF11" s="3" t="str">
        <f t="shared" ref="GF11" si="16">TEXT("1/"&amp;GE$12+1,"mmmm")</f>
        <v>juillet</v>
      </c>
      <c r="GG11" s="3" t="str">
        <f t="shared" ref="GG11" si="17">TEXT("1/"&amp;GF$12+1,"mmmm")</f>
        <v>août</v>
      </c>
      <c r="GH11" s="3" t="str">
        <f t="shared" ref="GH11" si="18">TEXT("1/"&amp;GG$12+1,"mmmm")</f>
        <v>septembre</v>
      </c>
      <c r="GI11" s="3" t="str">
        <f t="shared" ref="GI11" si="19">TEXT("1/"&amp;GH$12+1,"mmmm")</f>
        <v>octobre</v>
      </c>
      <c r="GJ11" s="3" t="str">
        <f t="shared" ref="GJ11" si="20">TEXT("1/"&amp;GI$12+1,"mmmm")</f>
        <v>novembre</v>
      </c>
      <c r="GK11" s="3" t="str">
        <f t="shared" ref="GK11" si="21">TEXT("1/"&amp;GJ$12+1,"mmmm")</f>
        <v>décembre</v>
      </c>
      <c r="GL11" s="3" t="str">
        <f t="shared" ref="GL11" si="22">TEXT("1/"&amp;GK$12+1,"mmmm")</f>
        <v>janvier</v>
      </c>
      <c r="GM11" s="3" t="str">
        <f t="shared" ref="GM11" si="23">TEXT("1/"&amp;GL$12+1,"mmmm")</f>
        <v>février</v>
      </c>
      <c r="GN11" s="3" t="str">
        <f t="shared" ref="GN11" si="24">TEXT("1/"&amp;GM$12+1,"mmmm")</f>
        <v>mars</v>
      </c>
      <c r="GO11" s="3" t="str">
        <f t="shared" ref="GO11" si="25">TEXT("1/"&amp;GN$12+1,"mmmm")</f>
        <v>avril</v>
      </c>
      <c r="GP11" s="3" t="str">
        <f t="shared" ref="GP11" si="26">TEXT("1/"&amp;GO$12+1,"mmmm")</f>
        <v>mai</v>
      </c>
      <c r="GQ11" s="3" t="str">
        <f t="shared" ref="GQ11" si="27">TEXT("1/"&amp;GP$12+1,"mmmm")</f>
        <v>juin</v>
      </c>
      <c r="GR11" s="3" t="str">
        <f t="shared" ref="GR11" si="28">TEXT("1/"&amp;GQ$12+1,"mmmm")</f>
        <v>juillet</v>
      </c>
      <c r="GS11" s="3" t="str">
        <f t="shared" ref="GS11" si="29">TEXT("1/"&amp;GR$12+1,"mmmm")</f>
        <v>août</v>
      </c>
      <c r="GT11" s="3" t="str">
        <f t="shared" ref="GT11" si="30">TEXT("1/"&amp;GS$12+1,"mmmm")</f>
        <v>septembre</v>
      </c>
      <c r="GU11" s="3" t="str">
        <f t="shared" ref="GU11" si="31">TEXT("1/"&amp;GT$12+1,"mmmm")</f>
        <v>octobre</v>
      </c>
      <c r="GV11" s="3" t="str">
        <f t="shared" ref="GV11" si="32">TEXT("1/"&amp;GU$12+1,"mmmm")</f>
        <v>novembre</v>
      </c>
      <c r="GW11" s="3" t="str">
        <f t="shared" ref="GW11" si="33">TEXT("1/"&amp;GV$12+1,"mmmm")</f>
        <v>décembre</v>
      </c>
      <c r="GX11" s="3" t="str">
        <f t="shared" ref="GX11" si="34">TEXT("1/"&amp;GW$12+1,"mmmm")</f>
        <v>janvier</v>
      </c>
      <c r="GY11" s="3" t="str">
        <f t="shared" ref="GY11" si="35">TEXT("1/"&amp;GX$12+1,"mmmm")</f>
        <v>février</v>
      </c>
      <c r="GZ11" s="3" t="str">
        <f t="shared" ref="GZ11" si="36">TEXT("1/"&amp;GY$12+1,"mmmm")</f>
        <v>mars</v>
      </c>
      <c r="HA11" s="3" t="str">
        <f t="shared" ref="HA11" si="37">TEXT("1/"&amp;GZ$12+1,"mmmm")</f>
        <v>avril</v>
      </c>
      <c r="HB11" s="3" t="str">
        <f t="shared" ref="HB11" si="38">TEXT("1/"&amp;HA$12+1,"mmmm")</f>
        <v>mai</v>
      </c>
      <c r="HC11" s="3" t="str">
        <f t="shared" ref="HC11" si="39">TEXT("1/"&amp;HB$12+1,"mmmm")</f>
        <v>juin</v>
      </c>
      <c r="HD11" s="3" t="str">
        <f t="shared" ref="HD11" si="40">TEXT("1/"&amp;HC$12+1,"mmmm")</f>
        <v>juillet</v>
      </c>
      <c r="HE11" s="3" t="str">
        <f t="shared" ref="HE11" si="41">TEXT("1/"&amp;HD$12+1,"mmmm")</f>
        <v>août</v>
      </c>
      <c r="HF11" s="3" t="str">
        <f t="shared" ref="HF11" si="42">TEXT("1/"&amp;HE$12+1,"mmmm")</f>
        <v>septembre</v>
      </c>
      <c r="HG11" s="3" t="str">
        <f t="shared" ref="HG11" si="43">TEXT("1/"&amp;HF$12+1,"mmmm")</f>
        <v>octobre</v>
      </c>
      <c r="HH11" s="3" t="str">
        <f t="shared" ref="HH11" si="44">TEXT("1/"&amp;HG$12+1,"mmmm")</f>
        <v>novembre</v>
      </c>
      <c r="HI11" s="3" t="str">
        <f t="shared" ref="HI11" si="45">TEXT("1/"&amp;HH$12+1,"mmmm")</f>
        <v>décembre</v>
      </c>
      <c r="HJ11" s="3" t="str">
        <f t="shared" ref="HJ11" si="46">TEXT("1/"&amp;HI$12+1,"mmmm")</f>
        <v>janvier</v>
      </c>
      <c r="HK11" s="3" t="str">
        <f t="shared" ref="HK11" si="47">TEXT("1/"&amp;HJ$12+1,"mmmm")</f>
        <v>février</v>
      </c>
      <c r="HL11" s="3" t="str">
        <f t="shared" ref="HL11" si="48">TEXT("1/"&amp;HK$12+1,"mmmm")</f>
        <v>mars</v>
      </c>
      <c r="HM11" s="3" t="str">
        <f t="shared" ref="HM11" si="49">TEXT("1/"&amp;HL$12+1,"mmmm")</f>
        <v>avril</v>
      </c>
      <c r="HN11" s="3" t="str">
        <f t="shared" ref="HN11" si="50">TEXT("1/"&amp;HM$12+1,"mmmm")</f>
        <v>mai</v>
      </c>
      <c r="HO11" s="3" t="str">
        <f t="shared" ref="HO11" si="51">TEXT("1/"&amp;HN$12+1,"mmmm")</f>
        <v>juin</v>
      </c>
      <c r="HP11" s="3" t="str">
        <f t="shared" ref="HP11" si="52">TEXT("1/"&amp;HO$12+1,"mmmm")</f>
        <v>juillet</v>
      </c>
      <c r="HQ11" s="3" t="str">
        <f t="shared" ref="HQ11" si="53">TEXT("1/"&amp;HP$12+1,"mmmm")</f>
        <v>août</v>
      </c>
      <c r="HR11" s="3" t="str">
        <f t="shared" ref="HR11" si="54">TEXT("1/"&amp;HQ$12+1,"mmmm")</f>
        <v>septembre</v>
      </c>
      <c r="HS11" s="3" t="str">
        <f t="shared" ref="HS11" si="55">TEXT("1/"&amp;HR$12+1,"mmmm")</f>
        <v>octobre</v>
      </c>
      <c r="HT11" s="3" t="str">
        <f t="shared" ref="HT11" si="56">TEXT("1/"&amp;HS$12+1,"mmmm")</f>
        <v>novembre</v>
      </c>
      <c r="HU11" s="3" t="str">
        <f t="shared" ref="HU11" si="57">TEXT("1/"&amp;HT$12+1,"mmmm")</f>
        <v>décembre</v>
      </c>
      <c r="HV11" s="3" t="str">
        <f t="shared" ref="HV11" si="58">TEXT("1/"&amp;HU$12+1,"mmmm")</f>
        <v>janvier</v>
      </c>
      <c r="HW11" s="3" t="str">
        <f t="shared" ref="HW11" si="59">TEXT("1/"&amp;HV$12+1,"mmmm")</f>
        <v>février</v>
      </c>
      <c r="HX11" s="3" t="str">
        <f t="shared" ref="HX11" si="60">TEXT("1/"&amp;HW$12+1,"mmmm")</f>
        <v>mars</v>
      </c>
      <c r="HY11" s="3" t="str">
        <f t="shared" ref="HY11" si="61">TEXT("1/"&amp;HX$12+1,"mmmm")</f>
        <v>avril</v>
      </c>
      <c r="HZ11" s="3" t="str">
        <f t="shared" ref="HZ11" si="62">TEXT("1/"&amp;HY$12+1,"mmmm")</f>
        <v>mai</v>
      </c>
      <c r="IA11" s="3" t="str">
        <f t="shared" ref="IA11" si="63">TEXT("1/"&amp;HZ$12+1,"mmmm")</f>
        <v>juin</v>
      </c>
      <c r="IB11" s="3" t="str">
        <f t="shared" ref="IB11" si="64">TEXT("1/"&amp;IA$12+1,"mmmm")</f>
        <v>juillet</v>
      </c>
      <c r="IC11" s="3" t="str">
        <f t="shared" ref="IC11" si="65">TEXT("1/"&amp;IB$12+1,"mmmm")</f>
        <v>août</v>
      </c>
      <c r="ID11" s="3" t="str">
        <f t="shared" ref="ID11" si="66">TEXT("1/"&amp;IC$12+1,"mmmm")</f>
        <v>septembre</v>
      </c>
      <c r="IE11" s="3" t="str">
        <f t="shared" ref="IE11" si="67">TEXT("1/"&amp;ID$12+1,"mmmm")</f>
        <v>octobre</v>
      </c>
      <c r="IF11" s="3" t="str">
        <f t="shared" ref="IF11" si="68">TEXT("1/"&amp;IE$12+1,"mmmm")</f>
        <v>novembre</v>
      </c>
      <c r="IG11" s="3" t="str">
        <f t="shared" ref="IG11" si="69">TEXT("1/"&amp;IF$12+1,"mmmm")</f>
        <v>décembre</v>
      </c>
    </row>
    <row r="12" spans="1:241" ht="15" hidden="1" customHeight="1" outlineLevel="1" x14ac:dyDescent="0.25">
      <c r="B12" s="3">
        <f>MONTH(1&amp;B$11)</f>
        <v>1</v>
      </c>
      <c r="C12" s="3">
        <f>MONTH(1&amp;C$11)</f>
        <v>2</v>
      </c>
      <c r="D12" s="3">
        <f t="shared" ref="D12:BO12" si="70">MONTH(1&amp;D$11)</f>
        <v>3</v>
      </c>
      <c r="E12" s="3">
        <f t="shared" si="70"/>
        <v>4</v>
      </c>
      <c r="F12" s="3">
        <f t="shared" si="70"/>
        <v>5</v>
      </c>
      <c r="G12" s="3">
        <f t="shared" si="70"/>
        <v>6</v>
      </c>
      <c r="H12" s="3">
        <f t="shared" si="70"/>
        <v>7</v>
      </c>
      <c r="I12" s="3">
        <f t="shared" si="70"/>
        <v>8</v>
      </c>
      <c r="J12" s="3">
        <f t="shared" si="70"/>
        <v>9</v>
      </c>
      <c r="K12" s="3">
        <f t="shared" si="70"/>
        <v>10</v>
      </c>
      <c r="L12" s="3">
        <f t="shared" si="70"/>
        <v>11</v>
      </c>
      <c r="M12" s="3">
        <f t="shared" si="70"/>
        <v>12</v>
      </c>
      <c r="N12" s="3">
        <f t="shared" si="70"/>
        <v>1</v>
      </c>
      <c r="O12" s="3">
        <f t="shared" si="70"/>
        <v>2</v>
      </c>
      <c r="P12" s="3">
        <f t="shared" si="70"/>
        <v>3</v>
      </c>
      <c r="Q12" s="3">
        <f t="shared" si="70"/>
        <v>4</v>
      </c>
      <c r="R12" s="3">
        <f t="shared" si="70"/>
        <v>5</v>
      </c>
      <c r="S12" s="3">
        <f t="shared" si="70"/>
        <v>6</v>
      </c>
      <c r="T12" s="3">
        <f t="shared" si="70"/>
        <v>7</v>
      </c>
      <c r="U12" s="3">
        <f t="shared" si="70"/>
        <v>8</v>
      </c>
      <c r="V12" s="3">
        <f t="shared" si="70"/>
        <v>9</v>
      </c>
      <c r="W12" s="3">
        <f t="shared" si="70"/>
        <v>10</v>
      </c>
      <c r="X12" s="3">
        <f t="shared" si="70"/>
        <v>11</v>
      </c>
      <c r="Y12" s="3">
        <f t="shared" si="70"/>
        <v>12</v>
      </c>
      <c r="Z12" s="3">
        <f t="shared" si="70"/>
        <v>1</v>
      </c>
      <c r="AA12" s="3">
        <f t="shared" si="70"/>
        <v>2</v>
      </c>
      <c r="AB12" s="3">
        <f t="shared" si="70"/>
        <v>3</v>
      </c>
      <c r="AC12" s="3">
        <f t="shared" si="70"/>
        <v>4</v>
      </c>
      <c r="AD12" s="3">
        <f t="shared" si="70"/>
        <v>5</v>
      </c>
      <c r="AE12" s="3">
        <f t="shared" si="70"/>
        <v>6</v>
      </c>
      <c r="AF12" s="3">
        <f t="shared" si="70"/>
        <v>7</v>
      </c>
      <c r="AG12" s="3">
        <f t="shared" si="70"/>
        <v>8</v>
      </c>
      <c r="AH12" s="3">
        <f t="shared" si="70"/>
        <v>9</v>
      </c>
      <c r="AI12" s="3">
        <f t="shared" si="70"/>
        <v>10</v>
      </c>
      <c r="AJ12" s="3">
        <f t="shared" si="70"/>
        <v>11</v>
      </c>
      <c r="AK12" s="3">
        <f t="shared" si="70"/>
        <v>12</v>
      </c>
      <c r="AL12" s="3">
        <f t="shared" si="70"/>
        <v>1</v>
      </c>
      <c r="AM12" s="3">
        <f t="shared" si="70"/>
        <v>2</v>
      </c>
      <c r="AN12" s="3">
        <f t="shared" si="70"/>
        <v>3</v>
      </c>
      <c r="AO12" s="3">
        <f t="shared" si="70"/>
        <v>4</v>
      </c>
      <c r="AP12" s="3">
        <f t="shared" si="70"/>
        <v>5</v>
      </c>
      <c r="AQ12" s="3">
        <f t="shared" si="70"/>
        <v>6</v>
      </c>
      <c r="AR12" s="3">
        <f t="shared" si="70"/>
        <v>7</v>
      </c>
      <c r="AS12" s="3">
        <f t="shared" si="70"/>
        <v>8</v>
      </c>
      <c r="AT12" s="3">
        <f t="shared" si="70"/>
        <v>9</v>
      </c>
      <c r="AU12" s="3">
        <f t="shared" si="70"/>
        <v>10</v>
      </c>
      <c r="AV12" s="3">
        <f t="shared" si="70"/>
        <v>11</v>
      </c>
      <c r="AW12" s="3">
        <f t="shared" si="70"/>
        <v>12</v>
      </c>
      <c r="AX12" s="3">
        <f t="shared" si="70"/>
        <v>1</v>
      </c>
      <c r="AY12" s="3">
        <f t="shared" si="70"/>
        <v>2</v>
      </c>
      <c r="AZ12" s="3">
        <f t="shared" si="70"/>
        <v>3</v>
      </c>
      <c r="BA12" s="3">
        <f t="shared" si="70"/>
        <v>4</v>
      </c>
      <c r="BB12" s="3">
        <f t="shared" si="70"/>
        <v>5</v>
      </c>
      <c r="BC12" s="3">
        <f t="shared" si="70"/>
        <v>6</v>
      </c>
      <c r="BD12" s="3">
        <f t="shared" si="70"/>
        <v>7</v>
      </c>
      <c r="BE12" s="3">
        <f t="shared" si="70"/>
        <v>8</v>
      </c>
      <c r="BF12" s="3">
        <f t="shared" si="70"/>
        <v>9</v>
      </c>
      <c r="BG12" s="3">
        <f t="shared" si="70"/>
        <v>10</v>
      </c>
      <c r="BH12" s="3">
        <f t="shared" si="70"/>
        <v>11</v>
      </c>
      <c r="BI12" s="3">
        <f t="shared" si="70"/>
        <v>12</v>
      </c>
      <c r="BJ12" s="3">
        <f t="shared" si="70"/>
        <v>1</v>
      </c>
      <c r="BK12" s="3">
        <f t="shared" si="70"/>
        <v>2</v>
      </c>
      <c r="BL12" s="3">
        <f t="shared" si="70"/>
        <v>3</v>
      </c>
      <c r="BM12" s="3">
        <f t="shared" si="70"/>
        <v>4</v>
      </c>
      <c r="BN12" s="3">
        <f t="shared" si="70"/>
        <v>5</v>
      </c>
      <c r="BO12" s="3">
        <f t="shared" si="70"/>
        <v>6</v>
      </c>
      <c r="BP12" s="3">
        <f t="shared" ref="BP12:EA12" si="71">MONTH(1&amp;BP$11)</f>
        <v>7</v>
      </c>
      <c r="BQ12" s="3">
        <f t="shared" si="71"/>
        <v>8</v>
      </c>
      <c r="BR12" s="3">
        <f t="shared" si="71"/>
        <v>9</v>
      </c>
      <c r="BS12" s="3">
        <f t="shared" si="71"/>
        <v>10</v>
      </c>
      <c r="BT12" s="3">
        <f t="shared" si="71"/>
        <v>11</v>
      </c>
      <c r="BU12" s="3">
        <f t="shared" si="71"/>
        <v>12</v>
      </c>
      <c r="BV12" s="3">
        <f t="shared" si="71"/>
        <v>1</v>
      </c>
      <c r="BW12" s="3">
        <f t="shared" si="71"/>
        <v>2</v>
      </c>
      <c r="BX12" s="3">
        <f t="shared" si="71"/>
        <v>3</v>
      </c>
      <c r="BY12" s="3">
        <f t="shared" si="71"/>
        <v>4</v>
      </c>
      <c r="BZ12" s="3">
        <f t="shared" si="71"/>
        <v>5</v>
      </c>
      <c r="CA12" s="3">
        <f t="shared" si="71"/>
        <v>6</v>
      </c>
      <c r="CB12" s="3">
        <f t="shared" si="71"/>
        <v>7</v>
      </c>
      <c r="CC12" s="3">
        <f t="shared" si="71"/>
        <v>8</v>
      </c>
      <c r="CD12" s="3">
        <f t="shared" si="71"/>
        <v>9</v>
      </c>
      <c r="CE12" s="3">
        <f t="shared" si="71"/>
        <v>10</v>
      </c>
      <c r="CF12" s="3">
        <f t="shared" si="71"/>
        <v>11</v>
      </c>
      <c r="CG12" s="3">
        <f t="shared" si="71"/>
        <v>12</v>
      </c>
      <c r="CH12" s="3">
        <f t="shared" si="71"/>
        <v>1</v>
      </c>
      <c r="CI12" s="3">
        <f t="shared" si="71"/>
        <v>2</v>
      </c>
      <c r="CJ12" s="3">
        <f t="shared" si="71"/>
        <v>3</v>
      </c>
      <c r="CK12" s="3">
        <f t="shared" si="71"/>
        <v>4</v>
      </c>
      <c r="CL12" s="3">
        <f t="shared" si="71"/>
        <v>5</v>
      </c>
      <c r="CM12" s="3">
        <f t="shared" si="71"/>
        <v>6</v>
      </c>
      <c r="CN12" s="3">
        <f t="shared" si="71"/>
        <v>7</v>
      </c>
      <c r="CO12" s="3">
        <f t="shared" si="71"/>
        <v>8</v>
      </c>
      <c r="CP12" s="3">
        <f t="shared" si="71"/>
        <v>9</v>
      </c>
      <c r="CQ12" s="3">
        <f t="shared" si="71"/>
        <v>10</v>
      </c>
      <c r="CR12" s="3">
        <f t="shared" si="71"/>
        <v>11</v>
      </c>
      <c r="CS12" s="3">
        <f t="shared" si="71"/>
        <v>12</v>
      </c>
      <c r="CT12" s="3">
        <f t="shared" si="71"/>
        <v>1</v>
      </c>
      <c r="CU12" s="3">
        <f t="shared" si="71"/>
        <v>2</v>
      </c>
      <c r="CV12" s="3">
        <f t="shared" si="71"/>
        <v>3</v>
      </c>
      <c r="CW12" s="3">
        <f t="shared" si="71"/>
        <v>4</v>
      </c>
      <c r="CX12" s="3">
        <f t="shared" si="71"/>
        <v>5</v>
      </c>
      <c r="CY12" s="3">
        <f t="shared" si="71"/>
        <v>6</v>
      </c>
      <c r="CZ12" s="3">
        <f t="shared" si="71"/>
        <v>7</v>
      </c>
      <c r="DA12" s="3">
        <f t="shared" si="71"/>
        <v>8</v>
      </c>
      <c r="DB12" s="3">
        <f t="shared" si="71"/>
        <v>9</v>
      </c>
      <c r="DC12" s="3">
        <f t="shared" si="71"/>
        <v>10</v>
      </c>
      <c r="DD12" s="3">
        <f t="shared" si="71"/>
        <v>11</v>
      </c>
      <c r="DE12" s="3">
        <f t="shared" si="71"/>
        <v>12</v>
      </c>
      <c r="DF12" s="3">
        <f t="shared" si="71"/>
        <v>1</v>
      </c>
      <c r="DG12" s="3">
        <f t="shared" si="71"/>
        <v>2</v>
      </c>
      <c r="DH12" s="3">
        <f t="shared" si="71"/>
        <v>3</v>
      </c>
      <c r="DI12" s="3">
        <f t="shared" si="71"/>
        <v>4</v>
      </c>
      <c r="DJ12" s="3">
        <f t="shared" si="71"/>
        <v>5</v>
      </c>
      <c r="DK12" s="3">
        <f t="shared" si="71"/>
        <v>6</v>
      </c>
      <c r="DL12" s="3">
        <f t="shared" si="71"/>
        <v>7</v>
      </c>
      <c r="DM12" s="3">
        <f t="shared" si="71"/>
        <v>8</v>
      </c>
      <c r="DN12" s="3">
        <f t="shared" si="71"/>
        <v>9</v>
      </c>
      <c r="DO12" s="3">
        <f t="shared" si="71"/>
        <v>10</v>
      </c>
      <c r="DP12" s="3">
        <f t="shared" si="71"/>
        <v>11</v>
      </c>
      <c r="DQ12" s="3">
        <f t="shared" si="71"/>
        <v>12</v>
      </c>
      <c r="DR12" s="3">
        <f t="shared" si="71"/>
        <v>1</v>
      </c>
      <c r="DS12" s="3">
        <f t="shared" si="71"/>
        <v>2</v>
      </c>
      <c r="DT12" s="3">
        <f t="shared" si="71"/>
        <v>3</v>
      </c>
      <c r="DU12" s="3">
        <f t="shared" si="71"/>
        <v>4</v>
      </c>
      <c r="DV12" s="3">
        <f t="shared" si="71"/>
        <v>5</v>
      </c>
      <c r="DW12" s="3">
        <f t="shared" si="71"/>
        <v>6</v>
      </c>
      <c r="DX12" s="3">
        <f t="shared" si="71"/>
        <v>7</v>
      </c>
      <c r="DY12" s="3">
        <f t="shared" si="71"/>
        <v>8</v>
      </c>
      <c r="DZ12" s="3">
        <f t="shared" si="71"/>
        <v>9</v>
      </c>
      <c r="EA12" s="3">
        <f t="shared" si="71"/>
        <v>10</v>
      </c>
      <c r="EB12" s="3">
        <f t="shared" ref="EB12:GM12" si="72">MONTH(1&amp;EB$11)</f>
        <v>11</v>
      </c>
      <c r="EC12" s="3">
        <f t="shared" si="72"/>
        <v>12</v>
      </c>
      <c r="ED12" s="3">
        <f t="shared" si="72"/>
        <v>1</v>
      </c>
      <c r="EE12" s="3">
        <f t="shared" si="72"/>
        <v>2</v>
      </c>
      <c r="EF12" s="3">
        <f t="shared" si="72"/>
        <v>3</v>
      </c>
      <c r="EG12" s="3">
        <f t="shared" si="72"/>
        <v>4</v>
      </c>
      <c r="EH12" s="3">
        <f t="shared" si="72"/>
        <v>5</v>
      </c>
      <c r="EI12" s="3">
        <f t="shared" si="72"/>
        <v>6</v>
      </c>
      <c r="EJ12" s="3">
        <f t="shared" si="72"/>
        <v>7</v>
      </c>
      <c r="EK12" s="3">
        <f t="shared" si="72"/>
        <v>8</v>
      </c>
      <c r="EL12" s="3">
        <f t="shared" si="72"/>
        <v>9</v>
      </c>
      <c r="EM12" s="3">
        <f t="shared" si="72"/>
        <v>10</v>
      </c>
      <c r="EN12" s="3">
        <f t="shared" si="72"/>
        <v>11</v>
      </c>
      <c r="EO12" s="3">
        <f t="shared" si="72"/>
        <v>12</v>
      </c>
      <c r="EP12" s="3">
        <f t="shared" si="72"/>
        <v>1</v>
      </c>
      <c r="EQ12" s="3">
        <f t="shared" si="72"/>
        <v>2</v>
      </c>
      <c r="ER12" s="3">
        <f t="shared" si="72"/>
        <v>3</v>
      </c>
      <c r="ES12" s="3">
        <f t="shared" si="72"/>
        <v>4</v>
      </c>
      <c r="ET12" s="3">
        <f t="shared" si="72"/>
        <v>5</v>
      </c>
      <c r="EU12" s="3">
        <f t="shared" si="72"/>
        <v>6</v>
      </c>
      <c r="EV12" s="3">
        <f t="shared" si="72"/>
        <v>7</v>
      </c>
      <c r="EW12" s="3">
        <f t="shared" si="72"/>
        <v>8</v>
      </c>
      <c r="EX12" s="3">
        <f t="shared" si="72"/>
        <v>9</v>
      </c>
      <c r="EY12" s="3">
        <f t="shared" si="72"/>
        <v>10</v>
      </c>
      <c r="EZ12" s="3">
        <f t="shared" si="72"/>
        <v>11</v>
      </c>
      <c r="FA12" s="3">
        <f t="shared" si="72"/>
        <v>12</v>
      </c>
      <c r="FB12" s="3">
        <f t="shared" si="72"/>
        <v>1</v>
      </c>
      <c r="FC12" s="3">
        <f t="shared" si="72"/>
        <v>2</v>
      </c>
      <c r="FD12" s="3">
        <f t="shared" si="72"/>
        <v>3</v>
      </c>
      <c r="FE12" s="3">
        <f t="shared" si="72"/>
        <v>4</v>
      </c>
      <c r="FF12" s="3">
        <f t="shared" si="72"/>
        <v>5</v>
      </c>
      <c r="FG12" s="3">
        <f t="shared" si="72"/>
        <v>6</v>
      </c>
      <c r="FH12" s="3">
        <f t="shared" si="72"/>
        <v>7</v>
      </c>
      <c r="FI12" s="3">
        <f t="shared" si="72"/>
        <v>8</v>
      </c>
      <c r="FJ12" s="3">
        <f t="shared" si="72"/>
        <v>9</v>
      </c>
      <c r="FK12" s="3">
        <f t="shared" si="72"/>
        <v>10</v>
      </c>
      <c r="FL12" s="3">
        <f t="shared" si="72"/>
        <v>11</v>
      </c>
      <c r="FM12" s="3">
        <f t="shared" si="72"/>
        <v>12</v>
      </c>
      <c r="FN12" s="3">
        <f t="shared" si="72"/>
        <v>1</v>
      </c>
      <c r="FO12" s="3">
        <f t="shared" si="72"/>
        <v>2</v>
      </c>
      <c r="FP12" s="3">
        <f t="shared" si="72"/>
        <v>3</v>
      </c>
      <c r="FQ12" s="3">
        <f t="shared" si="72"/>
        <v>4</v>
      </c>
      <c r="FR12" s="3">
        <f t="shared" si="72"/>
        <v>5</v>
      </c>
      <c r="FS12" s="3">
        <f t="shared" si="72"/>
        <v>6</v>
      </c>
      <c r="FT12" s="3">
        <f t="shared" si="72"/>
        <v>7</v>
      </c>
      <c r="FU12" s="3">
        <f t="shared" si="72"/>
        <v>8</v>
      </c>
      <c r="FV12" s="3">
        <f t="shared" si="72"/>
        <v>9</v>
      </c>
      <c r="FW12" s="3">
        <f t="shared" si="72"/>
        <v>10</v>
      </c>
      <c r="FX12" s="3">
        <f t="shared" si="72"/>
        <v>11</v>
      </c>
      <c r="FY12" s="3">
        <f t="shared" si="72"/>
        <v>12</v>
      </c>
      <c r="FZ12" s="3">
        <f t="shared" si="72"/>
        <v>1</v>
      </c>
      <c r="GA12" s="3">
        <f t="shared" si="72"/>
        <v>2</v>
      </c>
      <c r="GB12" s="3">
        <f t="shared" si="72"/>
        <v>3</v>
      </c>
      <c r="GC12" s="3">
        <f t="shared" si="72"/>
        <v>4</v>
      </c>
      <c r="GD12" s="3">
        <f t="shared" si="72"/>
        <v>5</v>
      </c>
      <c r="GE12" s="3">
        <f t="shared" si="72"/>
        <v>6</v>
      </c>
      <c r="GF12" s="3">
        <f t="shared" si="72"/>
        <v>7</v>
      </c>
      <c r="GG12" s="3">
        <f t="shared" si="72"/>
        <v>8</v>
      </c>
      <c r="GH12" s="3">
        <f t="shared" si="72"/>
        <v>9</v>
      </c>
      <c r="GI12" s="3">
        <f t="shared" si="72"/>
        <v>10</v>
      </c>
      <c r="GJ12" s="3">
        <f t="shared" si="72"/>
        <v>11</v>
      </c>
      <c r="GK12" s="3">
        <f t="shared" si="72"/>
        <v>12</v>
      </c>
      <c r="GL12" s="3">
        <f t="shared" si="72"/>
        <v>1</v>
      </c>
      <c r="GM12" s="3">
        <f t="shared" si="72"/>
        <v>2</v>
      </c>
      <c r="GN12" s="3">
        <f t="shared" ref="GN12:IG12" si="73">MONTH(1&amp;GN$11)</f>
        <v>3</v>
      </c>
      <c r="GO12" s="3">
        <f t="shared" si="73"/>
        <v>4</v>
      </c>
      <c r="GP12" s="3">
        <f t="shared" si="73"/>
        <v>5</v>
      </c>
      <c r="GQ12" s="3">
        <f t="shared" si="73"/>
        <v>6</v>
      </c>
      <c r="GR12" s="3">
        <f t="shared" si="73"/>
        <v>7</v>
      </c>
      <c r="GS12" s="3">
        <f t="shared" si="73"/>
        <v>8</v>
      </c>
      <c r="GT12" s="3">
        <f t="shared" si="73"/>
        <v>9</v>
      </c>
      <c r="GU12" s="3">
        <f t="shared" si="73"/>
        <v>10</v>
      </c>
      <c r="GV12" s="3">
        <f t="shared" si="73"/>
        <v>11</v>
      </c>
      <c r="GW12" s="3">
        <f t="shared" si="73"/>
        <v>12</v>
      </c>
      <c r="GX12" s="3">
        <f t="shared" si="73"/>
        <v>1</v>
      </c>
      <c r="GY12" s="3">
        <f t="shared" si="73"/>
        <v>2</v>
      </c>
      <c r="GZ12" s="3">
        <f t="shared" si="73"/>
        <v>3</v>
      </c>
      <c r="HA12" s="3">
        <f t="shared" si="73"/>
        <v>4</v>
      </c>
      <c r="HB12" s="3">
        <f t="shared" si="73"/>
        <v>5</v>
      </c>
      <c r="HC12" s="3">
        <f t="shared" si="73"/>
        <v>6</v>
      </c>
      <c r="HD12" s="3">
        <f t="shared" si="73"/>
        <v>7</v>
      </c>
      <c r="HE12" s="3">
        <f t="shared" si="73"/>
        <v>8</v>
      </c>
      <c r="HF12" s="3">
        <f t="shared" si="73"/>
        <v>9</v>
      </c>
      <c r="HG12" s="3">
        <f t="shared" si="73"/>
        <v>10</v>
      </c>
      <c r="HH12" s="3">
        <f t="shared" si="73"/>
        <v>11</v>
      </c>
      <c r="HI12" s="3">
        <f t="shared" si="73"/>
        <v>12</v>
      </c>
      <c r="HJ12" s="3">
        <f t="shared" si="73"/>
        <v>1</v>
      </c>
      <c r="HK12" s="3">
        <f t="shared" si="73"/>
        <v>2</v>
      </c>
      <c r="HL12" s="3">
        <f t="shared" si="73"/>
        <v>3</v>
      </c>
      <c r="HM12" s="3">
        <f t="shared" si="73"/>
        <v>4</v>
      </c>
      <c r="HN12" s="3">
        <f t="shared" si="73"/>
        <v>5</v>
      </c>
      <c r="HO12" s="3">
        <f t="shared" si="73"/>
        <v>6</v>
      </c>
      <c r="HP12" s="3">
        <f t="shared" si="73"/>
        <v>7</v>
      </c>
      <c r="HQ12" s="3">
        <f t="shared" si="73"/>
        <v>8</v>
      </c>
      <c r="HR12" s="3">
        <f t="shared" si="73"/>
        <v>9</v>
      </c>
      <c r="HS12" s="3">
        <f t="shared" si="73"/>
        <v>10</v>
      </c>
      <c r="HT12" s="3">
        <f t="shared" si="73"/>
        <v>11</v>
      </c>
      <c r="HU12" s="3">
        <f t="shared" si="73"/>
        <v>12</v>
      </c>
      <c r="HV12" s="3">
        <f t="shared" si="73"/>
        <v>1</v>
      </c>
      <c r="HW12" s="3">
        <f t="shared" si="73"/>
        <v>2</v>
      </c>
      <c r="HX12" s="3">
        <f t="shared" si="73"/>
        <v>3</v>
      </c>
      <c r="HY12" s="3">
        <f t="shared" si="73"/>
        <v>4</v>
      </c>
      <c r="HZ12" s="3">
        <f t="shared" si="73"/>
        <v>5</v>
      </c>
      <c r="IA12" s="3">
        <f t="shared" si="73"/>
        <v>6</v>
      </c>
      <c r="IB12" s="3">
        <f t="shared" si="73"/>
        <v>7</v>
      </c>
      <c r="IC12" s="3">
        <f t="shared" si="73"/>
        <v>8</v>
      </c>
      <c r="ID12" s="3">
        <f t="shared" si="73"/>
        <v>9</v>
      </c>
      <c r="IE12" s="3">
        <f t="shared" si="73"/>
        <v>10</v>
      </c>
      <c r="IF12" s="3">
        <f t="shared" si="73"/>
        <v>11</v>
      </c>
      <c r="IG12" s="3">
        <f t="shared" si="73"/>
        <v>12</v>
      </c>
    </row>
    <row r="13" spans="1:241" ht="15" hidden="1" customHeight="1" outlineLevel="1" x14ac:dyDescent="0.25">
      <c r="B13" s="3">
        <v>1</v>
      </c>
      <c r="C13" s="3">
        <f>IF(B$11="décembre",B$13+1,B$13)</f>
        <v>1</v>
      </c>
      <c r="D13" s="3">
        <f t="shared" ref="D13:R13" si="74">IF(C$11="décembre",C$13+1,C$13)</f>
        <v>1</v>
      </c>
      <c r="E13" s="3">
        <f t="shared" si="74"/>
        <v>1</v>
      </c>
      <c r="F13" s="3">
        <f t="shared" si="74"/>
        <v>1</v>
      </c>
      <c r="G13" s="3">
        <f t="shared" si="74"/>
        <v>1</v>
      </c>
      <c r="H13" s="3">
        <f t="shared" si="74"/>
        <v>1</v>
      </c>
      <c r="I13" s="3">
        <f t="shared" si="74"/>
        <v>1</v>
      </c>
      <c r="J13" s="3">
        <f t="shared" si="74"/>
        <v>1</v>
      </c>
      <c r="K13" s="3">
        <f t="shared" si="74"/>
        <v>1</v>
      </c>
      <c r="L13" s="3">
        <f t="shared" si="74"/>
        <v>1</v>
      </c>
      <c r="M13" s="3">
        <f t="shared" si="74"/>
        <v>1</v>
      </c>
      <c r="N13" s="3">
        <f t="shared" si="74"/>
        <v>2</v>
      </c>
      <c r="O13" s="3">
        <f t="shared" si="74"/>
        <v>2</v>
      </c>
      <c r="P13" s="3">
        <f t="shared" si="74"/>
        <v>2</v>
      </c>
      <c r="Q13" s="3">
        <f t="shared" si="74"/>
        <v>2</v>
      </c>
      <c r="R13" s="3">
        <f t="shared" si="74"/>
        <v>2</v>
      </c>
      <c r="S13" s="3">
        <f t="shared" ref="S13:BZ13" si="75">IF(R$11="décembre",R$13+1,R$13)</f>
        <v>2</v>
      </c>
      <c r="T13" s="3">
        <f t="shared" si="75"/>
        <v>2</v>
      </c>
      <c r="U13" s="3">
        <f t="shared" si="75"/>
        <v>2</v>
      </c>
      <c r="V13" s="3">
        <f t="shared" si="75"/>
        <v>2</v>
      </c>
      <c r="W13" s="3">
        <f t="shared" si="75"/>
        <v>2</v>
      </c>
      <c r="X13" s="3">
        <f t="shared" si="75"/>
        <v>2</v>
      </c>
      <c r="Y13" s="3">
        <f t="shared" si="75"/>
        <v>2</v>
      </c>
      <c r="Z13" s="3">
        <f t="shared" si="75"/>
        <v>3</v>
      </c>
      <c r="AA13" s="3">
        <f t="shared" si="75"/>
        <v>3</v>
      </c>
      <c r="AB13" s="3">
        <f t="shared" si="75"/>
        <v>3</v>
      </c>
      <c r="AC13" s="3">
        <f t="shared" si="75"/>
        <v>3</v>
      </c>
      <c r="AD13" s="3">
        <f t="shared" si="75"/>
        <v>3</v>
      </c>
      <c r="AE13" s="3">
        <f t="shared" si="75"/>
        <v>3</v>
      </c>
      <c r="AF13" s="3">
        <f t="shared" si="75"/>
        <v>3</v>
      </c>
      <c r="AG13" s="3">
        <f t="shared" si="75"/>
        <v>3</v>
      </c>
      <c r="AH13" s="3">
        <f t="shared" si="75"/>
        <v>3</v>
      </c>
      <c r="AI13" s="3">
        <f t="shared" si="75"/>
        <v>3</v>
      </c>
      <c r="AJ13" s="3">
        <f t="shared" si="75"/>
        <v>3</v>
      </c>
      <c r="AK13" s="3">
        <f t="shared" si="75"/>
        <v>3</v>
      </c>
      <c r="AL13" s="3">
        <f t="shared" si="75"/>
        <v>4</v>
      </c>
      <c r="AM13" s="3">
        <f t="shared" si="75"/>
        <v>4</v>
      </c>
      <c r="AN13" s="3">
        <f t="shared" si="75"/>
        <v>4</v>
      </c>
      <c r="AO13" s="3">
        <f t="shared" si="75"/>
        <v>4</v>
      </c>
      <c r="AP13" s="3">
        <f t="shared" si="75"/>
        <v>4</v>
      </c>
      <c r="AQ13" s="3">
        <f t="shared" si="75"/>
        <v>4</v>
      </c>
      <c r="AR13" s="3">
        <f t="shared" si="75"/>
        <v>4</v>
      </c>
      <c r="AS13" s="3">
        <f t="shared" si="75"/>
        <v>4</v>
      </c>
      <c r="AT13" s="3">
        <f t="shared" si="75"/>
        <v>4</v>
      </c>
      <c r="AU13" s="3">
        <f t="shared" si="75"/>
        <v>4</v>
      </c>
      <c r="AV13" s="3">
        <f t="shared" si="75"/>
        <v>4</v>
      </c>
      <c r="AW13" s="3">
        <f t="shared" si="75"/>
        <v>4</v>
      </c>
      <c r="AX13" s="3">
        <f t="shared" si="75"/>
        <v>5</v>
      </c>
      <c r="AY13" s="3">
        <f t="shared" si="75"/>
        <v>5</v>
      </c>
      <c r="AZ13" s="3">
        <f t="shared" si="75"/>
        <v>5</v>
      </c>
      <c r="BA13" s="3">
        <f t="shared" si="75"/>
        <v>5</v>
      </c>
      <c r="BB13" s="3">
        <f t="shared" si="75"/>
        <v>5</v>
      </c>
      <c r="BC13" s="3">
        <f t="shared" si="75"/>
        <v>5</v>
      </c>
      <c r="BD13" s="3">
        <f t="shared" si="75"/>
        <v>5</v>
      </c>
      <c r="BE13" s="3">
        <f t="shared" si="75"/>
        <v>5</v>
      </c>
      <c r="BF13" s="3">
        <f t="shared" si="75"/>
        <v>5</v>
      </c>
      <c r="BG13" s="3">
        <f t="shared" si="75"/>
        <v>5</v>
      </c>
      <c r="BH13" s="3">
        <f t="shared" si="75"/>
        <v>5</v>
      </c>
      <c r="BI13" s="3">
        <f t="shared" si="75"/>
        <v>5</v>
      </c>
      <c r="BJ13" s="3">
        <f t="shared" si="75"/>
        <v>6</v>
      </c>
      <c r="BK13" s="3">
        <f t="shared" si="75"/>
        <v>6</v>
      </c>
      <c r="BL13" s="3">
        <f t="shared" si="75"/>
        <v>6</v>
      </c>
      <c r="BM13" s="3">
        <f t="shared" si="75"/>
        <v>6</v>
      </c>
      <c r="BN13" s="3">
        <f t="shared" si="75"/>
        <v>6</v>
      </c>
      <c r="BO13" s="3">
        <f t="shared" si="75"/>
        <v>6</v>
      </c>
      <c r="BP13" s="3">
        <f t="shared" si="75"/>
        <v>6</v>
      </c>
      <c r="BQ13" s="3">
        <f t="shared" si="75"/>
        <v>6</v>
      </c>
      <c r="BR13" s="3">
        <f t="shared" si="75"/>
        <v>6</v>
      </c>
      <c r="BS13" s="3">
        <f t="shared" si="75"/>
        <v>6</v>
      </c>
      <c r="BT13" s="3">
        <f t="shared" si="75"/>
        <v>6</v>
      </c>
      <c r="BU13" s="3">
        <f t="shared" si="75"/>
        <v>6</v>
      </c>
      <c r="BV13" s="3">
        <f t="shared" si="75"/>
        <v>7</v>
      </c>
      <c r="BW13" s="3">
        <f t="shared" si="75"/>
        <v>7</v>
      </c>
      <c r="BX13" s="3">
        <f t="shared" si="75"/>
        <v>7</v>
      </c>
      <c r="BY13" s="3">
        <f t="shared" si="75"/>
        <v>7</v>
      </c>
      <c r="BZ13" s="3">
        <f t="shared" si="75"/>
        <v>7</v>
      </c>
      <c r="CA13" s="3">
        <f t="shared" ref="CA13:CT13" si="76">IF(BZ$11="décembre",BZ$13+1,BZ$13)</f>
        <v>7</v>
      </c>
      <c r="CB13" s="3">
        <f t="shared" si="76"/>
        <v>7</v>
      </c>
      <c r="CC13" s="3">
        <f t="shared" si="76"/>
        <v>7</v>
      </c>
      <c r="CD13" s="3">
        <f t="shared" si="76"/>
        <v>7</v>
      </c>
      <c r="CE13" s="3">
        <f t="shared" si="76"/>
        <v>7</v>
      </c>
      <c r="CF13" s="3">
        <f t="shared" si="76"/>
        <v>7</v>
      </c>
      <c r="CG13" s="3">
        <f t="shared" si="76"/>
        <v>7</v>
      </c>
      <c r="CH13" s="3">
        <f t="shared" si="76"/>
        <v>8</v>
      </c>
      <c r="CI13" s="3">
        <f t="shared" si="76"/>
        <v>8</v>
      </c>
      <c r="CJ13" s="3">
        <f t="shared" si="76"/>
        <v>8</v>
      </c>
      <c r="CK13" s="3">
        <f t="shared" si="76"/>
        <v>8</v>
      </c>
      <c r="CL13" s="3">
        <f t="shared" si="76"/>
        <v>8</v>
      </c>
      <c r="CM13" s="3">
        <f t="shared" si="76"/>
        <v>8</v>
      </c>
      <c r="CN13" s="3">
        <f t="shared" si="76"/>
        <v>8</v>
      </c>
      <c r="CO13" s="3">
        <f t="shared" si="76"/>
        <v>8</v>
      </c>
      <c r="CP13" s="3">
        <f t="shared" si="76"/>
        <v>8</v>
      </c>
      <c r="CQ13" s="3">
        <f t="shared" si="76"/>
        <v>8</v>
      </c>
      <c r="CR13" s="3">
        <f t="shared" si="76"/>
        <v>8</v>
      </c>
      <c r="CS13" s="3">
        <f t="shared" si="76"/>
        <v>8</v>
      </c>
      <c r="CT13" s="3">
        <f t="shared" si="76"/>
        <v>9</v>
      </c>
      <c r="CU13" s="3">
        <f t="shared" ref="CU13:DI13" si="77">IF(CT$11="décembre",CT$13+1,CT$13)</f>
        <v>9</v>
      </c>
      <c r="CV13" s="3">
        <f t="shared" si="77"/>
        <v>9</v>
      </c>
      <c r="CW13" s="3">
        <f t="shared" si="77"/>
        <v>9</v>
      </c>
      <c r="CX13" s="3">
        <f t="shared" si="77"/>
        <v>9</v>
      </c>
      <c r="CY13" s="3">
        <f t="shared" si="77"/>
        <v>9</v>
      </c>
      <c r="CZ13" s="3">
        <f t="shared" si="77"/>
        <v>9</v>
      </c>
      <c r="DA13" s="3">
        <f t="shared" si="77"/>
        <v>9</v>
      </c>
      <c r="DB13" s="3">
        <f t="shared" si="77"/>
        <v>9</v>
      </c>
      <c r="DC13" s="3">
        <f t="shared" si="77"/>
        <v>9</v>
      </c>
      <c r="DD13" s="3">
        <f t="shared" si="77"/>
        <v>9</v>
      </c>
      <c r="DE13" s="3">
        <f t="shared" si="77"/>
        <v>9</v>
      </c>
      <c r="DF13" s="3">
        <f t="shared" si="77"/>
        <v>10</v>
      </c>
      <c r="DG13" s="3">
        <f t="shared" si="77"/>
        <v>10</v>
      </c>
      <c r="DH13" s="3">
        <f t="shared" si="77"/>
        <v>10</v>
      </c>
      <c r="DI13" s="3">
        <f t="shared" si="77"/>
        <v>10</v>
      </c>
      <c r="DJ13" s="3">
        <f t="shared" ref="DJ13:DS13" si="78">IF(DI$11="décembre",DI$13+1,DI$13)</f>
        <v>10</v>
      </c>
      <c r="DK13" s="3">
        <f t="shared" si="78"/>
        <v>10</v>
      </c>
      <c r="DL13" s="3">
        <f t="shared" si="78"/>
        <v>10</v>
      </c>
      <c r="DM13" s="3">
        <f t="shared" si="78"/>
        <v>10</v>
      </c>
      <c r="DN13" s="3">
        <f t="shared" si="78"/>
        <v>10</v>
      </c>
      <c r="DO13" s="3">
        <f t="shared" si="78"/>
        <v>10</v>
      </c>
      <c r="DP13" s="3">
        <f t="shared" si="78"/>
        <v>10</v>
      </c>
      <c r="DQ13" s="3">
        <f t="shared" si="78"/>
        <v>10</v>
      </c>
      <c r="DR13" s="3">
        <f t="shared" si="78"/>
        <v>11</v>
      </c>
      <c r="DS13" s="3">
        <f t="shared" si="78"/>
        <v>11</v>
      </c>
      <c r="DT13" s="3">
        <f t="shared" ref="DT13:EU13" si="79">IF(DS$11="décembre",DS$13+1,DS$13)</f>
        <v>11</v>
      </c>
      <c r="DU13" s="3">
        <f t="shared" si="79"/>
        <v>11</v>
      </c>
      <c r="DV13" s="3">
        <f t="shared" si="79"/>
        <v>11</v>
      </c>
      <c r="DW13" s="3">
        <f t="shared" si="79"/>
        <v>11</v>
      </c>
      <c r="DX13" s="3">
        <f t="shared" si="79"/>
        <v>11</v>
      </c>
      <c r="DY13" s="3">
        <f t="shared" si="79"/>
        <v>11</v>
      </c>
      <c r="DZ13" s="3">
        <f t="shared" si="79"/>
        <v>11</v>
      </c>
      <c r="EA13" s="3">
        <f t="shared" si="79"/>
        <v>11</v>
      </c>
      <c r="EB13" s="3">
        <f t="shared" si="79"/>
        <v>11</v>
      </c>
      <c r="EC13" s="3">
        <f t="shared" si="79"/>
        <v>11</v>
      </c>
      <c r="ED13" s="3">
        <f t="shared" si="79"/>
        <v>12</v>
      </c>
      <c r="EE13" s="3">
        <f t="shared" si="79"/>
        <v>12</v>
      </c>
      <c r="EF13" s="3">
        <f t="shared" si="79"/>
        <v>12</v>
      </c>
      <c r="EG13" s="3">
        <f t="shared" si="79"/>
        <v>12</v>
      </c>
      <c r="EH13" s="3">
        <f t="shared" si="79"/>
        <v>12</v>
      </c>
      <c r="EI13" s="3">
        <f t="shared" si="79"/>
        <v>12</v>
      </c>
      <c r="EJ13" s="3">
        <f t="shared" si="79"/>
        <v>12</v>
      </c>
      <c r="EK13" s="3">
        <f t="shared" si="79"/>
        <v>12</v>
      </c>
      <c r="EL13" s="3">
        <f t="shared" si="79"/>
        <v>12</v>
      </c>
      <c r="EM13" s="3">
        <f t="shared" si="79"/>
        <v>12</v>
      </c>
      <c r="EN13" s="3">
        <f t="shared" si="79"/>
        <v>12</v>
      </c>
      <c r="EO13" s="3">
        <f t="shared" si="79"/>
        <v>12</v>
      </c>
      <c r="EP13" s="3">
        <f t="shared" si="79"/>
        <v>13</v>
      </c>
      <c r="EQ13" s="3">
        <f t="shared" si="79"/>
        <v>13</v>
      </c>
      <c r="ER13" s="3">
        <f t="shared" si="79"/>
        <v>13</v>
      </c>
      <c r="ES13" s="3">
        <f t="shared" si="79"/>
        <v>13</v>
      </c>
      <c r="ET13" s="3">
        <f t="shared" si="79"/>
        <v>13</v>
      </c>
      <c r="EU13" s="3">
        <f t="shared" si="79"/>
        <v>13</v>
      </c>
      <c r="EV13" s="3">
        <f t="shared" ref="EV13:FQ13" si="80">IF(EU$11="décembre",EU$13+1,EU$13)</f>
        <v>13</v>
      </c>
      <c r="EW13" s="3">
        <f t="shared" si="80"/>
        <v>13</v>
      </c>
      <c r="EX13" s="3">
        <f t="shared" si="80"/>
        <v>13</v>
      </c>
      <c r="EY13" s="3">
        <f t="shared" si="80"/>
        <v>13</v>
      </c>
      <c r="EZ13" s="3">
        <f t="shared" si="80"/>
        <v>13</v>
      </c>
      <c r="FA13" s="3">
        <f t="shared" si="80"/>
        <v>13</v>
      </c>
      <c r="FB13" s="3">
        <f t="shared" si="80"/>
        <v>14</v>
      </c>
      <c r="FC13" s="3">
        <f t="shared" si="80"/>
        <v>14</v>
      </c>
      <c r="FD13" s="3">
        <f t="shared" si="80"/>
        <v>14</v>
      </c>
      <c r="FE13" s="3">
        <f t="shared" si="80"/>
        <v>14</v>
      </c>
      <c r="FF13" s="3">
        <f t="shared" si="80"/>
        <v>14</v>
      </c>
      <c r="FG13" s="3">
        <f t="shared" si="80"/>
        <v>14</v>
      </c>
      <c r="FH13" s="3">
        <f t="shared" si="80"/>
        <v>14</v>
      </c>
      <c r="FI13" s="3">
        <f t="shared" si="80"/>
        <v>14</v>
      </c>
      <c r="FJ13" s="3">
        <f t="shared" si="80"/>
        <v>14</v>
      </c>
      <c r="FK13" s="3">
        <f t="shared" si="80"/>
        <v>14</v>
      </c>
      <c r="FL13" s="3">
        <f t="shared" si="80"/>
        <v>14</v>
      </c>
      <c r="FM13" s="3">
        <f t="shared" si="80"/>
        <v>14</v>
      </c>
      <c r="FN13" s="3">
        <f t="shared" si="80"/>
        <v>15</v>
      </c>
      <c r="FO13" s="3">
        <f t="shared" si="80"/>
        <v>15</v>
      </c>
      <c r="FP13" s="3">
        <f t="shared" si="80"/>
        <v>15</v>
      </c>
      <c r="FQ13" s="3">
        <f t="shared" si="80"/>
        <v>15</v>
      </c>
      <c r="FR13" s="3">
        <f t="shared" ref="FR13:FY13" si="81">IF(FQ$11="décembre",FQ$13+1,FQ$13)</f>
        <v>15</v>
      </c>
      <c r="FS13" s="3">
        <f t="shared" si="81"/>
        <v>15</v>
      </c>
      <c r="FT13" s="3">
        <f t="shared" si="81"/>
        <v>15</v>
      </c>
      <c r="FU13" s="3">
        <f t="shared" si="81"/>
        <v>15</v>
      </c>
      <c r="FV13" s="3">
        <f t="shared" si="81"/>
        <v>15</v>
      </c>
      <c r="FW13" s="3">
        <f t="shared" si="81"/>
        <v>15</v>
      </c>
      <c r="FX13" s="3">
        <f t="shared" si="81"/>
        <v>15</v>
      </c>
      <c r="FY13" s="3">
        <f t="shared" si="81"/>
        <v>15</v>
      </c>
      <c r="FZ13" s="3">
        <f t="shared" ref="FZ13" si="82">IF(FY$11="décembre",FY$13+1,FY$13)</f>
        <v>16</v>
      </c>
      <c r="GA13" s="3">
        <f t="shared" ref="GA13" si="83">IF(FZ$11="décembre",FZ$13+1,FZ$13)</f>
        <v>16</v>
      </c>
      <c r="GB13" s="3">
        <f t="shared" ref="GB13" si="84">IF(GA$11="décembre",GA$13+1,GA$13)</f>
        <v>16</v>
      </c>
      <c r="GC13" s="3">
        <f t="shared" ref="GC13" si="85">IF(GB$11="décembre",GB$13+1,GB$13)</f>
        <v>16</v>
      </c>
      <c r="GD13" s="3">
        <f t="shared" ref="GD13" si="86">IF(GC$11="décembre",GC$13+1,GC$13)</f>
        <v>16</v>
      </c>
      <c r="GE13" s="3">
        <f t="shared" ref="GE13" si="87">IF(GD$11="décembre",GD$13+1,GD$13)</f>
        <v>16</v>
      </c>
      <c r="GF13" s="3">
        <f t="shared" ref="GF13" si="88">IF(GE$11="décembre",GE$13+1,GE$13)</f>
        <v>16</v>
      </c>
      <c r="GG13" s="3">
        <f t="shared" ref="GG13" si="89">IF(GF$11="décembre",GF$13+1,GF$13)</f>
        <v>16</v>
      </c>
      <c r="GH13" s="3">
        <f t="shared" ref="GH13" si="90">IF(GG$11="décembre",GG$13+1,GG$13)</f>
        <v>16</v>
      </c>
      <c r="GI13" s="3">
        <f t="shared" ref="GI13" si="91">IF(GH$11="décembre",GH$13+1,GH$13)</f>
        <v>16</v>
      </c>
      <c r="GJ13" s="3">
        <f t="shared" ref="GJ13" si="92">IF(GI$11="décembre",GI$13+1,GI$13)</f>
        <v>16</v>
      </c>
      <c r="GK13" s="3">
        <f t="shared" ref="GK13" si="93">IF(GJ$11="décembre",GJ$13+1,GJ$13)</f>
        <v>16</v>
      </c>
      <c r="GL13" s="3">
        <f t="shared" ref="GL13" si="94">IF(GK$11="décembre",GK$13+1,GK$13)</f>
        <v>17</v>
      </c>
      <c r="GM13" s="3">
        <f t="shared" ref="GM13" si="95">IF(GL$11="décembre",GL$13+1,GL$13)</f>
        <v>17</v>
      </c>
      <c r="GN13" s="3">
        <f t="shared" ref="GN13" si="96">IF(GM$11="décembre",GM$13+1,GM$13)</f>
        <v>17</v>
      </c>
      <c r="GO13" s="3">
        <f t="shared" ref="GO13" si="97">IF(GN$11="décembre",GN$13+1,GN$13)</f>
        <v>17</v>
      </c>
      <c r="GP13" s="3">
        <f t="shared" ref="GP13" si="98">IF(GO$11="décembre",GO$13+1,GO$13)</f>
        <v>17</v>
      </c>
      <c r="GQ13" s="3">
        <f t="shared" ref="GQ13" si="99">IF(GP$11="décembre",GP$13+1,GP$13)</f>
        <v>17</v>
      </c>
      <c r="GR13" s="3">
        <f t="shared" ref="GR13" si="100">IF(GQ$11="décembre",GQ$13+1,GQ$13)</f>
        <v>17</v>
      </c>
      <c r="GS13" s="3">
        <f t="shared" ref="GS13" si="101">IF(GR$11="décembre",GR$13+1,GR$13)</f>
        <v>17</v>
      </c>
      <c r="GT13" s="3">
        <f t="shared" ref="GT13" si="102">IF(GS$11="décembre",GS$13+1,GS$13)</f>
        <v>17</v>
      </c>
      <c r="GU13" s="3">
        <f t="shared" ref="GU13" si="103">IF(GT$11="décembre",GT$13+1,GT$13)</f>
        <v>17</v>
      </c>
      <c r="GV13" s="3">
        <f t="shared" ref="GV13" si="104">IF(GU$11="décembre",GU$13+1,GU$13)</f>
        <v>17</v>
      </c>
      <c r="GW13" s="3">
        <f t="shared" ref="GW13" si="105">IF(GV$11="décembre",GV$13+1,GV$13)</f>
        <v>17</v>
      </c>
      <c r="GX13" s="3">
        <f t="shared" ref="GX13" si="106">IF(GW$11="décembre",GW$13+1,GW$13)</f>
        <v>18</v>
      </c>
      <c r="GY13" s="3">
        <f t="shared" ref="GY13" si="107">IF(GX$11="décembre",GX$13+1,GX$13)</f>
        <v>18</v>
      </c>
      <c r="GZ13" s="3">
        <f t="shared" ref="GZ13" si="108">IF(GY$11="décembre",GY$13+1,GY$13)</f>
        <v>18</v>
      </c>
      <c r="HA13" s="3">
        <f t="shared" ref="HA13" si="109">IF(GZ$11="décembre",GZ$13+1,GZ$13)</f>
        <v>18</v>
      </c>
      <c r="HB13" s="3">
        <f t="shared" ref="HB13" si="110">IF(HA$11="décembre",HA$13+1,HA$13)</f>
        <v>18</v>
      </c>
      <c r="HC13" s="3">
        <f t="shared" ref="HC13" si="111">IF(HB$11="décembre",HB$13+1,HB$13)</f>
        <v>18</v>
      </c>
      <c r="HD13" s="3">
        <f t="shared" ref="HD13" si="112">IF(HC$11="décembre",HC$13+1,HC$13)</f>
        <v>18</v>
      </c>
      <c r="HE13" s="3">
        <f t="shared" ref="HE13" si="113">IF(HD$11="décembre",HD$13+1,HD$13)</f>
        <v>18</v>
      </c>
      <c r="HF13" s="3">
        <f t="shared" ref="HF13" si="114">IF(HE$11="décembre",HE$13+1,HE$13)</f>
        <v>18</v>
      </c>
      <c r="HG13" s="3">
        <f t="shared" ref="HG13" si="115">IF(HF$11="décembre",HF$13+1,HF$13)</f>
        <v>18</v>
      </c>
      <c r="HH13" s="3">
        <f t="shared" ref="HH13" si="116">IF(HG$11="décembre",HG$13+1,HG$13)</f>
        <v>18</v>
      </c>
      <c r="HI13" s="3">
        <f t="shared" ref="HI13" si="117">IF(HH$11="décembre",HH$13+1,HH$13)</f>
        <v>18</v>
      </c>
      <c r="HJ13" s="3">
        <f t="shared" ref="HJ13" si="118">IF(HI$11="décembre",HI$13+1,HI$13)</f>
        <v>19</v>
      </c>
      <c r="HK13" s="3">
        <f t="shared" ref="HK13" si="119">IF(HJ$11="décembre",HJ$13+1,HJ$13)</f>
        <v>19</v>
      </c>
      <c r="HL13" s="3">
        <f t="shared" ref="HL13" si="120">IF(HK$11="décembre",HK$13+1,HK$13)</f>
        <v>19</v>
      </c>
      <c r="HM13" s="3">
        <f t="shared" ref="HM13" si="121">IF(HL$11="décembre",HL$13+1,HL$13)</f>
        <v>19</v>
      </c>
      <c r="HN13" s="3">
        <f t="shared" ref="HN13" si="122">IF(HM$11="décembre",HM$13+1,HM$13)</f>
        <v>19</v>
      </c>
      <c r="HO13" s="3">
        <f t="shared" ref="HO13" si="123">IF(HN$11="décembre",HN$13+1,HN$13)</f>
        <v>19</v>
      </c>
      <c r="HP13" s="3">
        <f t="shared" ref="HP13" si="124">IF(HO$11="décembre",HO$13+1,HO$13)</f>
        <v>19</v>
      </c>
      <c r="HQ13" s="3">
        <f t="shared" ref="HQ13" si="125">IF(HP$11="décembre",HP$13+1,HP$13)</f>
        <v>19</v>
      </c>
      <c r="HR13" s="3">
        <f t="shared" ref="HR13" si="126">IF(HQ$11="décembre",HQ$13+1,HQ$13)</f>
        <v>19</v>
      </c>
      <c r="HS13" s="3">
        <f t="shared" ref="HS13" si="127">IF(HR$11="décembre",HR$13+1,HR$13)</f>
        <v>19</v>
      </c>
      <c r="HT13" s="3">
        <f t="shared" ref="HT13" si="128">IF(HS$11="décembre",HS$13+1,HS$13)</f>
        <v>19</v>
      </c>
      <c r="HU13" s="3">
        <f t="shared" ref="HU13" si="129">IF(HT$11="décembre",HT$13+1,HT$13)</f>
        <v>19</v>
      </c>
      <c r="HV13" s="3">
        <f t="shared" ref="HV13" si="130">IF(HU$11="décembre",HU$13+1,HU$13)</f>
        <v>20</v>
      </c>
      <c r="HW13" s="3">
        <f t="shared" ref="HW13" si="131">IF(HV$11="décembre",HV$13+1,HV$13)</f>
        <v>20</v>
      </c>
      <c r="HX13" s="3">
        <f t="shared" ref="HX13" si="132">IF(HW$11="décembre",HW$13+1,HW$13)</f>
        <v>20</v>
      </c>
      <c r="HY13" s="3">
        <f t="shared" ref="HY13" si="133">IF(HX$11="décembre",HX$13+1,HX$13)</f>
        <v>20</v>
      </c>
      <c r="HZ13" s="3">
        <f t="shared" ref="HZ13" si="134">IF(HY$11="décembre",HY$13+1,HY$13)</f>
        <v>20</v>
      </c>
      <c r="IA13" s="3">
        <f t="shared" ref="IA13" si="135">IF(HZ$11="décembre",HZ$13+1,HZ$13)</f>
        <v>20</v>
      </c>
      <c r="IB13" s="3">
        <f t="shared" ref="IB13" si="136">IF(IA$11="décembre",IA$13+1,IA$13)</f>
        <v>20</v>
      </c>
      <c r="IC13" s="3">
        <f t="shared" ref="IC13" si="137">IF(IB$11="décembre",IB$13+1,IB$13)</f>
        <v>20</v>
      </c>
      <c r="ID13" s="3">
        <f t="shared" ref="ID13" si="138">IF(IC$11="décembre",IC$13+1,IC$13)</f>
        <v>20</v>
      </c>
      <c r="IE13" s="3">
        <f t="shared" ref="IE13" si="139">IF(ID$11="décembre",ID$13+1,ID$13)</f>
        <v>20</v>
      </c>
      <c r="IF13" s="3">
        <f t="shared" ref="IF13" si="140">IF(IE$11="décembre",IE$13+1,IE$13)</f>
        <v>20</v>
      </c>
      <c r="IG13" s="3">
        <f t="shared" ref="IG13" si="141">IF(IF$11="décembre",IF$13+1,IF$13)</f>
        <v>20</v>
      </c>
    </row>
    <row r="14" spans="1:241" ht="15" hidden="1" customHeight="1" outlineLevel="1" x14ac:dyDescent="0.25">
      <c r="B14" s="3" t="str">
        <f>CONCATENATE(B$11," ",B$13)</f>
        <v>janvier 1</v>
      </c>
      <c r="C14" s="3" t="str">
        <f t="shared" ref="C14:BN14" si="142">CONCATENATE(C$11," ",C$13)</f>
        <v>février 1</v>
      </c>
      <c r="D14" s="3" t="str">
        <f t="shared" si="142"/>
        <v>mars 1</v>
      </c>
      <c r="E14" s="3" t="str">
        <f t="shared" si="142"/>
        <v>avril 1</v>
      </c>
      <c r="F14" s="3" t="str">
        <f t="shared" si="142"/>
        <v>mai 1</v>
      </c>
      <c r="G14" s="3" t="str">
        <f t="shared" si="142"/>
        <v>juin 1</v>
      </c>
      <c r="H14" s="3" t="str">
        <f t="shared" si="142"/>
        <v>juillet 1</v>
      </c>
      <c r="I14" s="3" t="str">
        <f t="shared" si="142"/>
        <v>août 1</v>
      </c>
      <c r="J14" s="3" t="str">
        <f t="shared" si="142"/>
        <v>septembre 1</v>
      </c>
      <c r="K14" s="3" t="str">
        <f t="shared" si="142"/>
        <v>octobre 1</v>
      </c>
      <c r="L14" s="3" t="str">
        <f t="shared" si="142"/>
        <v>novembre 1</v>
      </c>
      <c r="M14" s="3" t="str">
        <f t="shared" si="142"/>
        <v>décembre 1</v>
      </c>
      <c r="N14" s="3" t="str">
        <f t="shared" si="142"/>
        <v>janvier 2</v>
      </c>
      <c r="O14" s="3" t="str">
        <f t="shared" si="142"/>
        <v>février 2</v>
      </c>
      <c r="P14" s="3" t="str">
        <f t="shared" si="142"/>
        <v>mars 2</v>
      </c>
      <c r="Q14" s="3" t="str">
        <f t="shared" si="142"/>
        <v>avril 2</v>
      </c>
      <c r="R14" s="3" t="str">
        <f t="shared" si="142"/>
        <v>mai 2</v>
      </c>
      <c r="S14" s="3" t="str">
        <f t="shared" si="142"/>
        <v>juin 2</v>
      </c>
      <c r="T14" s="3" t="str">
        <f t="shared" si="142"/>
        <v>juillet 2</v>
      </c>
      <c r="U14" s="3" t="str">
        <f t="shared" si="142"/>
        <v>août 2</v>
      </c>
      <c r="V14" s="3" t="str">
        <f t="shared" si="142"/>
        <v>septembre 2</v>
      </c>
      <c r="W14" s="3" t="str">
        <f t="shared" si="142"/>
        <v>octobre 2</v>
      </c>
      <c r="X14" s="3" t="str">
        <f t="shared" si="142"/>
        <v>novembre 2</v>
      </c>
      <c r="Y14" s="3" t="str">
        <f t="shared" si="142"/>
        <v>décembre 2</v>
      </c>
      <c r="Z14" s="3" t="str">
        <f t="shared" si="142"/>
        <v>janvier 3</v>
      </c>
      <c r="AA14" s="3" t="str">
        <f t="shared" si="142"/>
        <v>février 3</v>
      </c>
      <c r="AB14" s="3" t="str">
        <f t="shared" si="142"/>
        <v>mars 3</v>
      </c>
      <c r="AC14" s="3" t="str">
        <f t="shared" si="142"/>
        <v>avril 3</v>
      </c>
      <c r="AD14" s="3" t="str">
        <f t="shared" si="142"/>
        <v>mai 3</v>
      </c>
      <c r="AE14" s="3" t="str">
        <f t="shared" si="142"/>
        <v>juin 3</v>
      </c>
      <c r="AF14" s="3" t="str">
        <f t="shared" si="142"/>
        <v>juillet 3</v>
      </c>
      <c r="AG14" s="3" t="str">
        <f t="shared" si="142"/>
        <v>août 3</v>
      </c>
      <c r="AH14" s="3" t="str">
        <f t="shared" si="142"/>
        <v>septembre 3</v>
      </c>
      <c r="AI14" s="3" t="str">
        <f t="shared" si="142"/>
        <v>octobre 3</v>
      </c>
      <c r="AJ14" s="3" t="str">
        <f t="shared" si="142"/>
        <v>novembre 3</v>
      </c>
      <c r="AK14" s="3" t="str">
        <f t="shared" si="142"/>
        <v>décembre 3</v>
      </c>
      <c r="AL14" s="3" t="str">
        <f t="shared" si="142"/>
        <v>janvier 4</v>
      </c>
      <c r="AM14" s="3" t="str">
        <f t="shared" si="142"/>
        <v>février 4</v>
      </c>
      <c r="AN14" s="3" t="str">
        <f t="shared" si="142"/>
        <v>mars 4</v>
      </c>
      <c r="AO14" s="3" t="str">
        <f t="shared" si="142"/>
        <v>avril 4</v>
      </c>
      <c r="AP14" s="3" t="str">
        <f t="shared" si="142"/>
        <v>mai 4</v>
      </c>
      <c r="AQ14" s="3" t="str">
        <f t="shared" si="142"/>
        <v>juin 4</v>
      </c>
      <c r="AR14" s="3" t="str">
        <f t="shared" si="142"/>
        <v>juillet 4</v>
      </c>
      <c r="AS14" s="3" t="str">
        <f t="shared" si="142"/>
        <v>août 4</v>
      </c>
      <c r="AT14" s="3" t="str">
        <f t="shared" si="142"/>
        <v>septembre 4</v>
      </c>
      <c r="AU14" s="3" t="str">
        <f t="shared" si="142"/>
        <v>octobre 4</v>
      </c>
      <c r="AV14" s="3" t="str">
        <f t="shared" si="142"/>
        <v>novembre 4</v>
      </c>
      <c r="AW14" s="3" t="str">
        <f t="shared" si="142"/>
        <v>décembre 4</v>
      </c>
      <c r="AX14" s="3" t="str">
        <f t="shared" si="142"/>
        <v>janvier 5</v>
      </c>
      <c r="AY14" s="3" t="str">
        <f t="shared" si="142"/>
        <v>février 5</v>
      </c>
      <c r="AZ14" s="3" t="str">
        <f t="shared" si="142"/>
        <v>mars 5</v>
      </c>
      <c r="BA14" s="3" t="str">
        <f t="shared" si="142"/>
        <v>avril 5</v>
      </c>
      <c r="BB14" s="3" t="str">
        <f t="shared" si="142"/>
        <v>mai 5</v>
      </c>
      <c r="BC14" s="3" t="str">
        <f t="shared" si="142"/>
        <v>juin 5</v>
      </c>
      <c r="BD14" s="3" t="str">
        <f t="shared" si="142"/>
        <v>juillet 5</v>
      </c>
      <c r="BE14" s="3" t="str">
        <f t="shared" si="142"/>
        <v>août 5</v>
      </c>
      <c r="BF14" s="3" t="str">
        <f t="shared" si="142"/>
        <v>septembre 5</v>
      </c>
      <c r="BG14" s="3" t="str">
        <f t="shared" si="142"/>
        <v>octobre 5</v>
      </c>
      <c r="BH14" s="3" t="str">
        <f t="shared" si="142"/>
        <v>novembre 5</v>
      </c>
      <c r="BI14" s="3" t="str">
        <f t="shared" si="142"/>
        <v>décembre 5</v>
      </c>
      <c r="BJ14" s="3" t="str">
        <f t="shared" si="142"/>
        <v>janvier 6</v>
      </c>
      <c r="BK14" s="3" t="str">
        <f t="shared" si="142"/>
        <v>février 6</v>
      </c>
      <c r="BL14" s="3" t="str">
        <f t="shared" si="142"/>
        <v>mars 6</v>
      </c>
      <c r="BM14" s="3" t="str">
        <f t="shared" si="142"/>
        <v>avril 6</v>
      </c>
      <c r="BN14" s="3" t="str">
        <f t="shared" si="142"/>
        <v>mai 6</v>
      </c>
      <c r="BO14" s="3" t="str">
        <f t="shared" ref="BO14:DZ14" si="143">CONCATENATE(BO$11," ",BO$13)</f>
        <v>juin 6</v>
      </c>
      <c r="BP14" s="3" t="str">
        <f t="shared" si="143"/>
        <v>juillet 6</v>
      </c>
      <c r="BQ14" s="3" t="str">
        <f t="shared" si="143"/>
        <v>août 6</v>
      </c>
      <c r="BR14" s="3" t="str">
        <f t="shared" si="143"/>
        <v>septembre 6</v>
      </c>
      <c r="BS14" s="3" t="str">
        <f t="shared" si="143"/>
        <v>octobre 6</v>
      </c>
      <c r="BT14" s="3" t="str">
        <f t="shared" si="143"/>
        <v>novembre 6</v>
      </c>
      <c r="BU14" s="3" t="str">
        <f t="shared" si="143"/>
        <v>décembre 6</v>
      </c>
      <c r="BV14" s="3" t="str">
        <f t="shared" si="143"/>
        <v>janvier 7</v>
      </c>
      <c r="BW14" s="3" t="str">
        <f t="shared" si="143"/>
        <v>février 7</v>
      </c>
      <c r="BX14" s="3" t="str">
        <f t="shared" si="143"/>
        <v>mars 7</v>
      </c>
      <c r="BY14" s="3" t="str">
        <f t="shared" si="143"/>
        <v>avril 7</v>
      </c>
      <c r="BZ14" s="3" t="str">
        <f t="shared" si="143"/>
        <v>mai 7</v>
      </c>
      <c r="CA14" s="3" t="str">
        <f t="shared" si="143"/>
        <v>juin 7</v>
      </c>
      <c r="CB14" s="3" t="str">
        <f t="shared" si="143"/>
        <v>juillet 7</v>
      </c>
      <c r="CC14" s="3" t="str">
        <f t="shared" si="143"/>
        <v>août 7</v>
      </c>
      <c r="CD14" s="3" t="str">
        <f t="shared" si="143"/>
        <v>septembre 7</v>
      </c>
      <c r="CE14" s="3" t="str">
        <f t="shared" si="143"/>
        <v>octobre 7</v>
      </c>
      <c r="CF14" s="3" t="str">
        <f t="shared" si="143"/>
        <v>novembre 7</v>
      </c>
      <c r="CG14" s="3" t="str">
        <f t="shared" si="143"/>
        <v>décembre 7</v>
      </c>
      <c r="CH14" s="3" t="str">
        <f t="shared" si="143"/>
        <v>janvier 8</v>
      </c>
      <c r="CI14" s="3" t="str">
        <f t="shared" si="143"/>
        <v>février 8</v>
      </c>
      <c r="CJ14" s="3" t="str">
        <f t="shared" si="143"/>
        <v>mars 8</v>
      </c>
      <c r="CK14" s="3" t="str">
        <f t="shared" si="143"/>
        <v>avril 8</v>
      </c>
      <c r="CL14" s="3" t="str">
        <f t="shared" si="143"/>
        <v>mai 8</v>
      </c>
      <c r="CM14" s="3" t="str">
        <f t="shared" si="143"/>
        <v>juin 8</v>
      </c>
      <c r="CN14" s="3" t="str">
        <f t="shared" si="143"/>
        <v>juillet 8</v>
      </c>
      <c r="CO14" s="3" t="str">
        <f t="shared" si="143"/>
        <v>août 8</v>
      </c>
      <c r="CP14" s="3" t="str">
        <f t="shared" si="143"/>
        <v>septembre 8</v>
      </c>
      <c r="CQ14" s="3" t="str">
        <f t="shared" si="143"/>
        <v>octobre 8</v>
      </c>
      <c r="CR14" s="3" t="str">
        <f t="shared" si="143"/>
        <v>novembre 8</v>
      </c>
      <c r="CS14" s="3" t="str">
        <f t="shared" si="143"/>
        <v>décembre 8</v>
      </c>
      <c r="CT14" s="3" t="str">
        <f t="shared" si="143"/>
        <v>janvier 9</v>
      </c>
      <c r="CU14" s="3" t="str">
        <f t="shared" si="143"/>
        <v>février 9</v>
      </c>
      <c r="CV14" s="3" t="str">
        <f t="shared" si="143"/>
        <v>mars 9</v>
      </c>
      <c r="CW14" s="3" t="str">
        <f t="shared" si="143"/>
        <v>avril 9</v>
      </c>
      <c r="CX14" s="3" t="str">
        <f t="shared" si="143"/>
        <v>mai 9</v>
      </c>
      <c r="CY14" s="3" t="str">
        <f t="shared" si="143"/>
        <v>juin 9</v>
      </c>
      <c r="CZ14" s="3" t="str">
        <f t="shared" si="143"/>
        <v>juillet 9</v>
      </c>
      <c r="DA14" s="3" t="str">
        <f t="shared" si="143"/>
        <v>août 9</v>
      </c>
      <c r="DB14" s="3" t="str">
        <f t="shared" si="143"/>
        <v>septembre 9</v>
      </c>
      <c r="DC14" s="3" t="str">
        <f t="shared" si="143"/>
        <v>octobre 9</v>
      </c>
      <c r="DD14" s="3" t="str">
        <f t="shared" si="143"/>
        <v>novembre 9</v>
      </c>
      <c r="DE14" s="3" t="str">
        <f t="shared" si="143"/>
        <v>décembre 9</v>
      </c>
      <c r="DF14" s="3" t="str">
        <f t="shared" si="143"/>
        <v>janvier 10</v>
      </c>
      <c r="DG14" s="3" t="str">
        <f t="shared" si="143"/>
        <v>février 10</v>
      </c>
      <c r="DH14" s="3" t="str">
        <f t="shared" si="143"/>
        <v>mars 10</v>
      </c>
      <c r="DI14" s="3" t="str">
        <f t="shared" si="143"/>
        <v>avril 10</v>
      </c>
      <c r="DJ14" s="3" t="str">
        <f t="shared" si="143"/>
        <v>mai 10</v>
      </c>
      <c r="DK14" s="3" t="str">
        <f t="shared" si="143"/>
        <v>juin 10</v>
      </c>
      <c r="DL14" s="3" t="str">
        <f t="shared" si="143"/>
        <v>juillet 10</v>
      </c>
      <c r="DM14" s="3" t="str">
        <f t="shared" si="143"/>
        <v>août 10</v>
      </c>
      <c r="DN14" s="3" t="str">
        <f t="shared" si="143"/>
        <v>septembre 10</v>
      </c>
      <c r="DO14" s="3" t="str">
        <f t="shared" si="143"/>
        <v>octobre 10</v>
      </c>
      <c r="DP14" s="3" t="str">
        <f t="shared" si="143"/>
        <v>novembre 10</v>
      </c>
      <c r="DQ14" s="3" t="str">
        <f t="shared" si="143"/>
        <v>décembre 10</v>
      </c>
      <c r="DR14" s="3" t="str">
        <f t="shared" si="143"/>
        <v>janvier 11</v>
      </c>
      <c r="DS14" s="3" t="str">
        <f t="shared" si="143"/>
        <v>février 11</v>
      </c>
      <c r="DT14" s="3" t="str">
        <f t="shared" si="143"/>
        <v>mars 11</v>
      </c>
      <c r="DU14" s="3" t="str">
        <f t="shared" si="143"/>
        <v>avril 11</v>
      </c>
      <c r="DV14" s="3" t="str">
        <f t="shared" si="143"/>
        <v>mai 11</v>
      </c>
      <c r="DW14" s="3" t="str">
        <f t="shared" si="143"/>
        <v>juin 11</v>
      </c>
      <c r="DX14" s="3" t="str">
        <f t="shared" si="143"/>
        <v>juillet 11</v>
      </c>
      <c r="DY14" s="3" t="str">
        <f t="shared" si="143"/>
        <v>août 11</v>
      </c>
      <c r="DZ14" s="3" t="str">
        <f t="shared" si="143"/>
        <v>septembre 11</v>
      </c>
      <c r="EA14" s="3" t="str">
        <f t="shared" ref="EA14:GL14" si="144">CONCATENATE(EA$11," ",EA$13)</f>
        <v>octobre 11</v>
      </c>
      <c r="EB14" s="3" t="str">
        <f t="shared" si="144"/>
        <v>novembre 11</v>
      </c>
      <c r="EC14" s="3" t="str">
        <f t="shared" si="144"/>
        <v>décembre 11</v>
      </c>
      <c r="ED14" s="3" t="str">
        <f t="shared" si="144"/>
        <v>janvier 12</v>
      </c>
      <c r="EE14" s="3" t="str">
        <f t="shared" si="144"/>
        <v>février 12</v>
      </c>
      <c r="EF14" s="3" t="str">
        <f t="shared" si="144"/>
        <v>mars 12</v>
      </c>
      <c r="EG14" s="3" t="str">
        <f t="shared" si="144"/>
        <v>avril 12</v>
      </c>
      <c r="EH14" s="3" t="str">
        <f t="shared" si="144"/>
        <v>mai 12</v>
      </c>
      <c r="EI14" s="3" t="str">
        <f t="shared" si="144"/>
        <v>juin 12</v>
      </c>
      <c r="EJ14" s="3" t="str">
        <f t="shared" si="144"/>
        <v>juillet 12</v>
      </c>
      <c r="EK14" s="3" t="str">
        <f t="shared" si="144"/>
        <v>août 12</v>
      </c>
      <c r="EL14" s="3" t="str">
        <f t="shared" si="144"/>
        <v>septembre 12</v>
      </c>
      <c r="EM14" s="3" t="str">
        <f t="shared" si="144"/>
        <v>octobre 12</v>
      </c>
      <c r="EN14" s="3" t="str">
        <f t="shared" si="144"/>
        <v>novembre 12</v>
      </c>
      <c r="EO14" s="3" t="str">
        <f t="shared" si="144"/>
        <v>décembre 12</v>
      </c>
      <c r="EP14" s="3" t="str">
        <f t="shared" si="144"/>
        <v>janvier 13</v>
      </c>
      <c r="EQ14" s="3" t="str">
        <f t="shared" si="144"/>
        <v>février 13</v>
      </c>
      <c r="ER14" s="3" t="str">
        <f t="shared" si="144"/>
        <v>mars 13</v>
      </c>
      <c r="ES14" s="3" t="str">
        <f t="shared" si="144"/>
        <v>avril 13</v>
      </c>
      <c r="ET14" s="3" t="str">
        <f t="shared" si="144"/>
        <v>mai 13</v>
      </c>
      <c r="EU14" s="3" t="str">
        <f t="shared" si="144"/>
        <v>juin 13</v>
      </c>
      <c r="EV14" s="3" t="str">
        <f t="shared" si="144"/>
        <v>juillet 13</v>
      </c>
      <c r="EW14" s="3" t="str">
        <f t="shared" si="144"/>
        <v>août 13</v>
      </c>
      <c r="EX14" s="3" t="str">
        <f t="shared" si="144"/>
        <v>septembre 13</v>
      </c>
      <c r="EY14" s="3" t="str">
        <f t="shared" si="144"/>
        <v>octobre 13</v>
      </c>
      <c r="EZ14" s="3" t="str">
        <f t="shared" si="144"/>
        <v>novembre 13</v>
      </c>
      <c r="FA14" s="3" t="str">
        <f t="shared" si="144"/>
        <v>décembre 13</v>
      </c>
      <c r="FB14" s="3" t="str">
        <f t="shared" si="144"/>
        <v>janvier 14</v>
      </c>
      <c r="FC14" s="3" t="str">
        <f t="shared" si="144"/>
        <v>février 14</v>
      </c>
      <c r="FD14" s="3" t="str">
        <f t="shared" si="144"/>
        <v>mars 14</v>
      </c>
      <c r="FE14" s="3" t="str">
        <f t="shared" si="144"/>
        <v>avril 14</v>
      </c>
      <c r="FF14" s="3" t="str">
        <f t="shared" si="144"/>
        <v>mai 14</v>
      </c>
      <c r="FG14" s="3" t="str">
        <f t="shared" si="144"/>
        <v>juin 14</v>
      </c>
      <c r="FH14" s="3" t="str">
        <f t="shared" si="144"/>
        <v>juillet 14</v>
      </c>
      <c r="FI14" s="3" t="str">
        <f t="shared" si="144"/>
        <v>août 14</v>
      </c>
      <c r="FJ14" s="3" t="str">
        <f t="shared" si="144"/>
        <v>septembre 14</v>
      </c>
      <c r="FK14" s="3" t="str">
        <f t="shared" si="144"/>
        <v>octobre 14</v>
      </c>
      <c r="FL14" s="3" t="str">
        <f t="shared" si="144"/>
        <v>novembre 14</v>
      </c>
      <c r="FM14" s="3" t="str">
        <f t="shared" si="144"/>
        <v>décembre 14</v>
      </c>
      <c r="FN14" s="3" t="str">
        <f t="shared" si="144"/>
        <v>janvier 15</v>
      </c>
      <c r="FO14" s="3" t="str">
        <f t="shared" si="144"/>
        <v>février 15</v>
      </c>
      <c r="FP14" s="3" t="str">
        <f t="shared" si="144"/>
        <v>mars 15</v>
      </c>
      <c r="FQ14" s="3" t="str">
        <f t="shared" si="144"/>
        <v>avril 15</v>
      </c>
      <c r="FR14" s="3" t="str">
        <f t="shared" si="144"/>
        <v>mai 15</v>
      </c>
      <c r="FS14" s="3" t="str">
        <f t="shared" si="144"/>
        <v>juin 15</v>
      </c>
      <c r="FT14" s="3" t="str">
        <f t="shared" si="144"/>
        <v>juillet 15</v>
      </c>
      <c r="FU14" s="3" t="str">
        <f t="shared" si="144"/>
        <v>août 15</v>
      </c>
      <c r="FV14" s="3" t="str">
        <f t="shared" si="144"/>
        <v>septembre 15</v>
      </c>
      <c r="FW14" s="3" t="str">
        <f t="shared" si="144"/>
        <v>octobre 15</v>
      </c>
      <c r="FX14" s="3" t="str">
        <f t="shared" si="144"/>
        <v>novembre 15</v>
      </c>
      <c r="FY14" s="3" t="str">
        <f t="shared" si="144"/>
        <v>décembre 15</v>
      </c>
      <c r="FZ14" s="3" t="str">
        <f t="shared" si="144"/>
        <v>janvier 16</v>
      </c>
      <c r="GA14" s="3" t="str">
        <f t="shared" si="144"/>
        <v>février 16</v>
      </c>
      <c r="GB14" s="3" t="str">
        <f t="shared" si="144"/>
        <v>mars 16</v>
      </c>
      <c r="GC14" s="3" t="str">
        <f t="shared" si="144"/>
        <v>avril 16</v>
      </c>
      <c r="GD14" s="3" t="str">
        <f t="shared" si="144"/>
        <v>mai 16</v>
      </c>
      <c r="GE14" s="3" t="str">
        <f t="shared" si="144"/>
        <v>juin 16</v>
      </c>
      <c r="GF14" s="3" t="str">
        <f t="shared" si="144"/>
        <v>juillet 16</v>
      </c>
      <c r="GG14" s="3" t="str">
        <f t="shared" si="144"/>
        <v>août 16</v>
      </c>
      <c r="GH14" s="3" t="str">
        <f t="shared" si="144"/>
        <v>septembre 16</v>
      </c>
      <c r="GI14" s="3" t="str">
        <f t="shared" si="144"/>
        <v>octobre 16</v>
      </c>
      <c r="GJ14" s="3" t="str">
        <f t="shared" si="144"/>
        <v>novembre 16</v>
      </c>
      <c r="GK14" s="3" t="str">
        <f t="shared" si="144"/>
        <v>décembre 16</v>
      </c>
      <c r="GL14" s="3" t="str">
        <f t="shared" si="144"/>
        <v>janvier 17</v>
      </c>
      <c r="GM14" s="3" t="str">
        <f t="shared" ref="GM14:IG14" si="145">CONCATENATE(GM$11," ",GM$13)</f>
        <v>février 17</v>
      </c>
      <c r="GN14" s="3" t="str">
        <f t="shared" si="145"/>
        <v>mars 17</v>
      </c>
      <c r="GO14" s="3" t="str">
        <f t="shared" si="145"/>
        <v>avril 17</v>
      </c>
      <c r="GP14" s="3" t="str">
        <f t="shared" si="145"/>
        <v>mai 17</v>
      </c>
      <c r="GQ14" s="3" t="str">
        <f t="shared" si="145"/>
        <v>juin 17</v>
      </c>
      <c r="GR14" s="3" t="str">
        <f t="shared" si="145"/>
        <v>juillet 17</v>
      </c>
      <c r="GS14" s="3" t="str">
        <f t="shared" si="145"/>
        <v>août 17</v>
      </c>
      <c r="GT14" s="3" t="str">
        <f t="shared" si="145"/>
        <v>septembre 17</v>
      </c>
      <c r="GU14" s="3" t="str">
        <f t="shared" si="145"/>
        <v>octobre 17</v>
      </c>
      <c r="GV14" s="3" t="str">
        <f t="shared" si="145"/>
        <v>novembre 17</v>
      </c>
      <c r="GW14" s="3" t="str">
        <f t="shared" si="145"/>
        <v>décembre 17</v>
      </c>
      <c r="GX14" s="3" t="str">
        <f t="shared" si="145"/>
        <v>janvier 18</v>
      </c>
      <c r="GY14" s="3" t="str">
        <f t="shared" si="145"/>
        <v>février 18</v>
      </c>
      <c r="GZ14" s="3" t="str">
        <f t="shared" si="145"/>
        <v>mars 18</v>
      </c>
      <c r="HA14" s="3" t="str">
        <f t="shared" si="145"/>
        <v>avril 18</v>
      </c>
      <c r="HB14" s="3" t="str">
        <f t="shared" si="145"/>
        <v>mai 18</v>
      </c>
      <c r="HC14" s="3" t="str">
        <f t="shared" si="145"/>
        <v>juin 18</v>
      </c>
      <c r="HD14" s="3" t="str">
        <f t="shared" si="145"/>
        <v>juillet 18</v>
      </c>
      <c r="HE14" s="3" t="str">
        <f t="shared" si="145"/>
        <v>août 18</v>
      </c>
      <c r="HF14" s="3" t="str">
        <f t="shared" si="145"/>
        <v>septembre 18</v>
      </c>
      <c r="HG14" s="3" t="str">
        <f t="shared" si="145"/>
        <v>octobre 18</v>
      </c>
      <c r="HH14" s="3" t="str">
        <f t="shared" si="145"/>
        <v>novembre 18</v>
      </c>
      <c r="HI14" s="3" t="str">
        <f t="shared" si="145"/>
        <v>décembre 18</v>
      </c>
      <c r="HJ14" s="3" t="str">
        <f t="shared" si="145"/>
        <v>janvier 19</v>
      </c>
      <c r="HK14" s="3" t="str">
        <f t="shared" si="145"/>
        <v>février 19</v>
      </c>
      <c r="HL14" s="3" t="str">
        <f t="shared" si="145"/>
        <v>mars 19</v>
      </c>
      <c r="HM14" s="3" t="str">
        <f t="shared" si="145"/>
        <v>avril 19</v>
      </c>
      <c r="HN14" s="3" t="str">
        <f t="shared" si="145"/>
        <v>mai 19</v>
      </c>
      <c r="HO14" s="3" t="str">
        <f t="shared" si="145"/>
        <v>juin 19</v>
      </c>
      <c r="HP14" s="3" t="str">
        <f t="shared" si="145"/>
        <v>juillet 19</v>
      </c>
      <c r="HQ14" s="3" t="str">
        <f t="shared" si="145"/>
        <v>août 19</v>
      </c>
      <c r="HR14" s="3" t="str">
        <f t="shared" si="145"/>
        <v>septembre 19</v>
      </c>
      <c r="HS14" s="3" t="str">
        <f t="shared" si="145"/>
        <v>octobre 19</v>
      </c>
      <c r="HT14" s="3" t="str">
        <f t="shared" si="145"/>
        <v>novembre 19</v>
      </c>
      <c r="HU14" s="3" t="str">
        <f t="shared" si="145"/>
        <v>décembre 19</v>
      </c>
      <c r="HV14" s="3" t="str">
        <f t="shared" si="145"/>
        <v>janvier 20</v>
      </c>
      <c r="HW14" s="3" t="str">
        <f t="shared" si="145"/>
        <v>février 20</v>
      </c>
      <c r="HX14" s="3" t="str">
        <f t="shared" si="145"/>
        <v>mars 20</v>
      </c>
      <c r="HY14" s="3" t="str">
        <f t="shared" si="145"/>
        <v>avril 20</v>
      </c>
      <c r="HZ14" s="3" t="str">
        <f t="shared" si="145"/>
        <v>mai 20</v>
      </c>
      <c r="IA14" s="3" t="str">
        <f t="shared" si="145"/>
        <v>juin 20</v>
      </c>
      <c r="IB14" s="3" t="str">
        <f t="shared" si="145"/>
        <v>juillet 20</v>
      </c>
      <c r="IC14" s="3" t="str">
        <f t="shared" si="145"/>
        <v>août 20</v>
      </c>
      <c r="ID14" s="3" t="str">
        <f t="shared" si="145"/>
        <v>septembre 20</v>
      </c>
      <c r="IE14" s="3" t="str">
        <f t="shared" si="145"/>
        <v>octobre 20</v>
      </c>
      <c r="IF14" s="3" t="str">
        <f t="shared" si="145"/>
        <v>novembre 20</v>
      </c>
      <c r="IG14" s="3" t="str">
        <f t="shared" si="145"/>
        <v>décembre 20</v>
      </c>
    </row>
    <row r="15" spans="1:241" ht="15" hidden="1" customHeight="1" outlineLevel="1" x14ac:dyDescent="0.25"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N15" s="3">
        <v>13</v>
      </c>
      <c r="O15" s="3">
        <v>14</v>
      </c>
      <c r="P15" s="3">
        <v>15</v>
      </c>
      <c r="Q15" s="3">
        <v>16</v>
      </c>
      <c r="R15" s="3">
        <v>17</v>
      </c>
      <c r="S15" s="3">
        <v>18</v>
      </c>
      <c r="T15" s="3">
        <v>19</v>
      </c>
      <c r="U15" s="3">
        <v>20</v>
      </c>
      <c r="V15" s="3">
        <v>21</v>
      </c>
      <c r="W15" s="3">
        <v>22</v>
      </c>
      <c r="X15" s="3">
        <v>23</v>
      </c>
      <c r="Y15" s="3">
        <v>24</v>
      </c>
      <c r="Z15" s="3">
        <v>25</v>
      </c>
      <c r="AA15" s="3">
        <v>26</v>
      </c>
      <c r="AB15" s="3">
        <v>27</v>
      </c>
      <c r="AC15" s="3">
        <v>28</v>
      </c>
      <c r="AD15" s="3">
        <v>29</v>
      </c>
      <c r="AE15" s="3">
        <v>30</v>
      </c>
      <c r="AF15" s="3">
        <v>31</v>
      </c>
      <c r="AG15" s="3">
        <v>32</v>
      </c>
      <c r="AH15" s="3">
        <v>33</v>
      </c>
      <c r="AI15" s="3">
        <v>34</v>
      </c>
      <c r="AJ15" s="3">
        <v>35</v>
      </c>
      <c r="AK15" s="3">
        <v>36</v>
      </c>
      <c r="AL15" s="3">
        <v>37</v>
      </c>
      <c r="AM15" s="3">
        <v>38</v>
      </c>
      <c r="AN15" s="3">
        <v>39</v>
      </c>
      <c r="AO15" s="3">
        <v>40</v>
      </c>
      <c r="AP15" s="3">
        <v>41</v>
      </c>
      <c r="AQ15" s="3">
        <v>42</v>
      </c>
      <c r="AR15" s="3">
        <v>43</v>
      </c>
      <c r="AS15" s="3">
        <v>44</v>
      </c>
      <c r="AT15" s="3">
        <v>45</v>
      </c>
      <c r="AU15" s="3">
        <v>46</v>
      </c>
      <c r="AV15" s="3">
        <v>47</v>
      </c>
      <c r="AW15" s="3">
        <v>48</v>
      </c>
      <c r="AX15" s="3">
        <v>49</v>
      </c>
      <c r="AY15" s="3">
        <v>50</v>
      </c>
      <c r="AZ15" s="3">
        <v>51</v>
      </c>
      <c r="BA15" s="3">
        <v>52</v>
      </c>
      <c r="BB15" s="3">
        <v>53</v>
      </c>
      <c r="BC15" s="3">
        <v>54</v>
      </c>
      <c r="BD15" s="3">
        <v>55</v>
      </c>
      <c r="BE15" s="3">
        <v>56</v>
      </c>
      <c r="BF15" s="3">
        <v>57</v>
      </c>
      <c r="BG15" s="3">
        <v>58</v>
      </c>
      <c r="BH15" s="3">
        <v>59</v>
      </c>
      <c r="BI15" s="3">
        <v>60</v>
      </c>
      <c r="BJ15" s="3">
        <v>61</v>
      </c>
      <c r="BK15" s="3">
        <v>62</v>
      </c>
      <c r="BL15" s="3">
        <v>63</v>
      </c>
      <c r="BM15" s="3">
        <v>64</v>
      </c>
      <c r="BN15" s="3">
        <v>65</v>
      </c>
      <c r="BO15" s="3">
        <v>66</v>
      </c>
      <c r="BP15" s="3">
        <v>67</v>
      </c>
      <c r="BQ15" s="3">
        <v>68</v>
      </c>
      <c r="BR15" s="3">
        <v>69</v>
      </c>
      <c r="BS15" s="3">
        <v>70</v>
      </c>
      <c r="BT15" s="3">
        <v>71</v>
      </c>
      <c r="BU15" s="3">
        <v>72</v>
      </c>
      <c r="BV15" s="3">
        <v>73</v>
      </c>
      <c r="BW15" s="3">
        <v>74</v>
      </c>
      <c r="BX15" s="3">
        <v>75</v>
      </c>
      <c r="BY15" s="3">
        <v>76</v>
      </c>
      <c r="BZ15" s="3">
        <v>77</v>
      </c>
      <c r="CA15" s="3">
        <v>78</v>
      </c>
      <c r="CB15" s="3">
        <v>79</v>
      </c>
      <c r="CC15" s="3">
        <v>80</v>
      </c>
      <c r="CD15" s="3">
        <v>81</v>
      </c>
      <c r="CE15" s="3">
        <v>82</v>
      </c>
      <c r="CF15" s="3">
        <v>83</v>
      </c>
      <c r="CG15" s="3">
        <v>84</v>
      </c>
      <c r="CH15" s="3">
        <v>85</v>
      </c>
      <c r="CI15" s="3">
        <v>86</v>
      </c>
      <c r="CJ15" s="3">
        <v>87</v>
      </c>
      <c r="CK15" s="3">
        <v>88</v>
      </c>
      <c r="CL15" s="3">
        <v>89</v>
      </c>
      <c r="CM15" s="3">
        <v>90</v>
      </c>
      <c r="CN15" s="3">
        <v>91</v>
      </c>
      <c r="CO15" s="3">
        <v>92</v>
      </c>
      <c r="CP15" s="3">
        <v>93</v>
      </c>
      <c r="CQ15" s="3">
        <v>94</v>
      </c>
      <c r="CR15" s="3">
        <v>95</v>
      </c>
      <c r="CS15" s="3">
        <v>96</v>
      </c>
      <c r="CT15" s="3">
        <v>97</v>
      </c>
      <c r="CU15" s="3">
        <v>98</v>
      </c>
      <c r="CV15" s="3">
        <v>99</v>
      </c>
      <c r="CW15" s="3">
        <v>100</v>
      </c>
      <c r="CX15" s="3">
        <v>101</v>
      </c>
      <c r="CY15" s="3">
        <v>102</v>
      </c>
      <c r="CZ15" s="3">
        <v>103</v>
      </c>
      <c r="DA15" s="3">
        <v>104</v>
      </c>
      <c r="DB15" s="3">
        <v>105</v>
      </c>
      <c r="DC15" s="3">
        <v>106</v>
      </c>
      <c r="DD15" s="3">
        <v>107</v>
      </c>
      <c r="DE15" s="3">
        <v>108</v>
      </c>
      <c r="DF15" s="3">
        <v>109</v>
      </c>
      <c r="DG15" s="3">
        <v>110</v>
      </c>
      <c r="DH15" s="3">
        <v>111</v>
      </c>
      <c r="DI15" s="3">
        <v>112</v>
      </c>
      <c r="DJ15" s="3">
        <v>113</v>
      </c>
      <c r="DK15" s="3">
        <v>114</v>
      </c>
      <c r="DL15" s="3">
        <v>115</v>
      </c>
      <c r="DM15" s="3">
        <v>116</v>
      </c>
      <c r="DN15" s="3">
        <v>117</v>
      </c>
      <c r="DO15" s="3">
        <v>118</v>
      </c>
      <c r="DP15" s="3">
        <v>119</v>
      </c>
      <c r="DQ15" s="3">
        <v>120</v>
      </c>
      <c r="DR15" s="3">
        <v>121</v>
      </c>
      <c r="DS15" s="3">
        <v>122</v>
      </c>
      <c r="DT15" s="3">
        <v>123</v>
      </c>
      <c r="DU15" s="3">
        <v>124</v>
      </c>
      <c r="DV15" s="3">
        <v>125</v>
      </c>
      <c r="DW15" s="3">
        <v>126</v>
      </c>
      <c r="DX15" s="3">
        <v>127</v>
      </c>
      <c r="DY15" s="3">
        <v>128</v>
      </c>
      <c r="DZ15" s="3">
        <v>129</v>
      </c>
      <c r="EA15" s="3">
        <v>130</v>
      </c>
      <c r="EB15" s="3">
        <v>131</v>
      </c>
      <c r="EC15" s="3">
        <v>132</v>
      </c>
      <c r="ED15" s="3">
        <v>133</v>
      </c>
      <c r="EE15" s="3">
        <v>134</v>
      </c>
      <c r="EF15" s="3">
        <v>135</v>
      </c>
      <c r="EG15" s="3">
        <v>136</v>
      </c>
      <c r="EH15" s="3">
        <v>137</v>
      </c>
      <c r="EI15" s="3">
        <v>138</v>
      </c>
      <c r="EJ15" s="3">
        <v>139</v>
      </c>
      <c r="EK15" s="3">
        <v>140</v>
      </c>
      <c r="EL15" s="3">
        <v>141</v>
      </c>
      <c r="EM15" s="3">
        <v>142</v>
      </c>
      <c r="EN15" s="3">
        <v>143</v>
      </c>
      <c r="EO15" s="3">
        <v>144</v>
      </c>
      <c r="EP15" s="3">
        <v>145</v>
      </c>
      <c r="EQ15" s="3">
        <v>146</v>
      </c>
      <c r="ER15" s="3">
        <v>147</v>
      </c>
      <c r="ES15" s="3">
        <v>148</v>
      </c>
      <c r="ET15" s="3">
        <v>149</v>
      </c>
      <c r="EU15" s="3">
        <v>150</v>
      </c>
      <c r="EV15" s="3">
        <v>151</v>
      </c>
      <c r="EW15" s="3">
        <v>152</v>
      </c>
      <c r="EX15" s="3">
        <v>153</v>
      </c>
      <c r="EY15" s="3">
        <v>154</v>
      </c>
      <c r="EZ15" s="3">
        <v>155</v>
      </c>
      <c r="FA15" s="3">
        <v>156</v>
      </c>
      <c r="FB15" s="3">
        <v>157</v>
      </c>
      <c r="FC15" s="3">
        <v>158</v>
      </c>
      <c r="FD15" s="3">
        <v>159</v>
      </c>
      <c r="FE15" s="3">
        <v>160</v>
      </c>
      <c r="FF15" s="3">
        <v>161</v>
      </c>
      <c r="FG15" s="3">
        <v>162</v>
      </c>
      <c r="FH15" s="3">
        <v>163</v>
      </c>
      <c r="FI15" s="3">
        <v>164</v>
      </c>
      <c r="FJ15" s="3">
        <v>165</v>
      </c>
      <c r="FK15" s="3">
        <v>166</v>
      </c>
      <c r="FL15" s="3">
        <v>167</v>
      </c>
      <c r="FM15" s="3">
        <v>168</v>
      </c>
      <c r="FN15" s="3">
        <v>169</v>
      </c>
      <c r="FO15" s="3">
        <v>170</v>
      </c>
      <c r="FP15" s="3">
        <v>171</v>
      </c>
      <c r="FQ15" s="3">
        <v>172</v>
      </c>
      <c r="FR15" s="3">
        <v>173</v>
      </c>
      <c r="FS15" s="3">
        <v>174</v>
      </c>
      <c r="FT15" s="3">
        <v>175</v>
      </c>
      <c r="FU15" s="3">
        <v>176</v>
      </c>
      <c r="FV15" s="3">
        <v>177</v>
      </c>
      <c r="FW15" s="3">
        <v>178</v>
      </c>
      <c r="FX15" s="3">
        <v>179</v>
      </c>
      <c r="FY15" s="3">
        <v>180</v>
      </c>
      <c r="FZ15" s="3">
        <v>181</v>
      </c>
      <c r="GA15" s="3">
        <v>182</v>
      </c>
      <c r="GB15" s="3">
        <v>183</v>
      </c>
      <c r="GC15" s="3">
        <v>184</v>
      </c>
      <c r="GD15" s="3">
        <v>185</v>
      </c>
      <c r="GE15" s="3">
        <v>186</v>
      </c>
      <c r="GF15" s="3">
        <v>187</v>
      </c>
      <c r="GG15" s="3">
        <v>188</v>
      </c>
      <c r="GH15" s="3">
        <v>189</v>
      </c>
      <c r="GI15" s="3">
        <v>190</v>
      </c>
      <c r="GJ15" s="3">
        <v>191</v>
      </c>
      <c r="GK15" s="3">
        <v>192</v>
      </c>
      <c r="GL15" s="3">
        <v>193</v>
      </c>
      <c r="GM15" s="3">
        <v>194</v>
      </c>
      <c r="GN15" s="3">
        <v>195</v>
      </c>
      <c r="GO15" s="3">
        <v>196</v>
      </c>
      <c r="GP15" s="3">
        <v>197</v>
      </c>
      <c r="GQ15" s="3">
        <v>198</v>
      </c>
      <c r="GR15" s="3">
        <v>199</v>
      </c>
      <c r="GS15" s="3">
        <v>200</v>
      </c>
      <c r="GT15" s="3">
        <v>201</v>
      </c>
      <c r="GU15" s="3">
        <v>202</v>
      </c>
      <c r="GV15" s="3">
        <v>203</v>
      </c>
      <c r="GW15" s="3">
        <v>204</v>
      </c>
      <c r="GX15" s="3">
        <v>205</v>
      </c>
      <c r="GY15" s="3">
        <v>206</v>
      </c>
      <c r="GZ15" s="3">
        <v>207</v>
      </c>
      <c r="HA15" s="3">
        <v>208</v>
      </c>
      <c r="HB15" s="3">
        <v>209</v>
      </c>
      <c r="HC15" s="3">
        <v>210</v>
      </c>
      <c r="HD15" s="3">
        <v>211</v>
      </c>
      <c r="HE15" s="3">
        <v>212</v>
      </c>
      <c r="HF15" s="3">
        <v>213</v>
      </c>
      <c r="HG15" s="3">
        <v>214</v>
      </c>
      <c r="HH15" s="3">
        <v>215</v>
      </c>
      <c r="HI15" s="3">
        <v>216</v>
      </c>
      <c r="HJ15" s="3">
        <v>217</v>
      </c>
      <c r="HK15" s="3">
        <v>218</v>
      </c>
      <c r="HL15" s="3">
        <v>219</v>
      </c>
      <c r="HM15" s="3">
        <v>220</v>
      </c>
      <c r="HN15" s="3">
        <v>221</v>
      </c>
      <c r="HO15" s="3">
        <v>222</v>
      </c>
      <c r="HP15" s="3">
        <v>223</v>
      </c>
      <c r="HQ15" s="3">
        <v>224</v>
      </c>
      <c r="HR15" s="3">
        <v>225</v>
      </c>
      <c r="HS15" s="3">
        <v>226</v>
      </c>
      <c r="HT15" s="3">
        <v>227</v>
      </c>
      <c r="HU15" s="3">
        <v>228</v>
      </c>
      <c r="HV15" s="3">
        <v>229</v>
      </c>
      <c r="HW15" s="3">
        <v>230</v>
      </c>
      <c r="HX15" s="3">
        <v>231</v>
      </c>
      <c r="HY15" s="3">
        <v>232</v>
      </c>
      <c r="HZ15" s="3">
        <v>233</v>
      </c>
      <c r="IA15" s="3">
        <v>234</v>
      </c>
      <c r="IB15" s="3">
        <v>235</v>
      </c>
      <c r="IC15" s="3">
        <v>236</v>
      </c>
      <c r="ID15" s="3">
        <v>237</v>
      </c>
      <c r="IE15" s="3">
        <v>238</v>
      </c>
      <c r="IF15" s="3">
        <v>239</v>
      </c>
      <c r="IG15" s="3">
        <v>240</v>
      </c>
    </row>
    <row r="16" spans="1:241" collapsed="1" x14ac:dyDescent="0.25"/>
    <row r="17" spans="1:11" ht="15.75" x14ac:dyDescent="0.25">
      <c r="A17" s="148" t="s">
        <v>1</v>
      </c>
      <c r="B17" s="135"/>
    </row>
    <row r="18" spans="1:11" x14ac:dyDescent="0.25">
      <c r="A18" s="1"/>
      <c r="B18" s="7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>
        <v>7</v>
      </c>
      <c r="I18" s="6">
        <v>8</v>
      </c>
      <c r="J18" s="6">
        <v>9</v>
      </c>
      <c r="K18" s="6">
        <v>10</v>
      </c>
    </row>
    <row r="19" spans="1:11" x14ac:dyDescent="0.25">
      <c r="A19" s="2" t="s">
        <v>2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2" t="s">
        <v>0</v>
      </c>
      <c r="B20" s="20" t="str">
        <f>IF(ISBLANK(B$19),"",VLOOKUP(B$19,Synthèse!$C$5:$D$34,2,FALSE))</f>
        <v/>
      </c>
      <c r="C20" s="108" t="str">
        <f>IF(ISBLANK(C$19),"",VLOOKUP(C$19,Synthèse!$C$5:$D$34,2,FALSE))</f>
        <v/>
      </c>
      <c r="D20" s="108" t="str">
        <f>IF(ISBLANK(D$19),"",VLOOKUP(D$19,Synthèse!$C$5:$D$34,2,FALSE))</f>
        <v/>
      </c>
      <c r="E20" s="108" t="str">
        <f>IF(ISBLANK(E$19),"",VLOOKUP(E$19,Synthèse!$C$5:$D$34,2,FALSE))</f>
        <v/>
      </c>
      <c r="F20" s="108" t="str">
        <f>IF(ISBLANK(F$19),"",VLOOKUP(F$19,Synthèse!$C$5:$D$34,2,FALSE))</f>
        <v/>
      </c>
      <c r="G20" s="108" t="str">
        <f>IF(ISBLANK(G$19),"",VLOOKUP(G$19,Synthèse!$C$5:$D$34,2,FALSE))</f>
        <v/>
      </c>
      <c r="H20" s="108" t="str">
        <f>IF(ISBLANK(H$19),"",VLOOKUP(H$19,Synthèse!$C$5:$D$34,2,FALSE))</f>
        <v/>
      </c>
      <c r="I20" s="108" t="str">
        <f>IF(ISBLANK(I$19),"",VLOOKUP(I$19,Synthèse!$C$5:$D$34,2,FALSE))</f>
        <v/>
      </c>
      <c r="J20" s="108" t="str">
        <f>IF(ISBLANK(J$19),"",VLOOKUP(J$19,Synthèse!$C$5:$D$34,2,FALSE))</f>
        <v/>
      </c>
      <c r="K20" s="108" t="str">
        <f>IF(ISBLANK(K$19),"",VLOOKUP(K$19,Synthèse!$C$5:$D$34,2,FALSE))</f>
        <v/>
      </c>
    </row>
    <row r="21" spans="1:11" x14ac:dyDescent="0.25">
      <c r="A21" s="2" t="s">
        <v>58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s="2" t="s">
        <v>9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15" hidden="1" customHeight="1" outlineLevel="1" x14ac:dyDescent="0.25">
      <c r="A23" s="63" t="s">
        <v>3</v>
      </c>
      <c r="B23" s="117">
        <f ca="1">IF(ISERROR(VLOOKUP(B$19,Synthèse!$C$5:$AW$34,40,FALSE)/VLOOKUP($E$4,Paramètres!$B$7:$F$11,5,FALSE)*$C$4*B$22),0,VLOOKUP(B$19,Synthèse!$C$5:$AW$34,40,FALSE)/VLOOKUP($E$4,Paramètres!$B$7:$F$11,5,FALSE)*$C$4*B$22)</f>
        <v>0</v>
      </c>
      <c r="C23" s="126">
        <f ca="1">IF(ISERROR(VLOOKUP(C$19,Synthèse!$C$5:$AW$34,40,FALSE)/VLOOKUP($E$4,Paramètres!$B$7:$F$11,5,FALSE)*$C$4*C$22),0,VLOOKUP(C$19,Synthèse!$C$5:$AW$34,40,FALSE)/VLOOKUP($E$4,Paramètres!$B$7:$F$11,5,FALSE)*$C$4*C$22)</f>
        <v>0</v>
      </c>
      <c r="D23" s="126">
        <f ca="1">IF(ISERROR(VLOOKUP(D$19,Synthèse!$C$5:$AW$34,40,FALSE)/VLOOKUP($E$4,Paramètres!$B$7:$F$11,5,FALSE)*$C$4*D$22),0,VLOOKUP(D$19,Synthèse!$C$5:$AW$34,40,FALSE)/VLOOKUP($E$4,Paramètres!$B$7:$F$11,5,FALSE)*$C$4*D$22)</f>
        <v>0</v>
      </c>
      <c r="E23" s="126">
        <f ca="1">IF(ISERROR(VLOOKUP(E$19,Synthèse!$C$5:$AW$34,40,FALSE)/VLOOKUP($E$4,Paramètres!$B$7:$F$11,5,FALSE)*$C$4*E$22),0,VLOOKUP(E$19,Synthèse!$C$5:$AW$34,40,FALSE)/VLOOKUP($E$4,Paramètres!$B$7:$F$11,5,FALSE)*$C$4*E$22)</f>
        <v>0</v>
      </c>
      <c r="F23" s="126">
        <f ca="1">IF(ISERROR(VLOOKUP(F$19,Synthèse!$C$5:$AW$34,40,FALSE)/VLOOKUP($E$4,Paramètres!$B$7:$F$11,5,FALSE)*$C$4*F$22),0,VLOOKUP(F$19,Synthèse!$C$5:$AW$34,40,FALSE)/VLOOKUP($E$4,Paramètres!$B$7:$F$11,5,FALSE)*$C$4*F$22)</f>
        <v>0</v>
      </c>
      <c r="G23" s="126">
        <f ca="1">IF(ISERROR(VLOOKUP(G$19,Synthèse!$C$5:$AW$34,40,FALSE)/VLOOKUP($E$4,Paramètres!$B$7:$F$11,5,FALSE)*$C$4*G$22),0,VLOOKUP(G$19,Synthèse!$C$5:$AW$34,40,FALSE)/VLOOKUP($E$4,Paramètres!$B$7:$F$11,5,FALSE)*$C$4*G$22)</f>
        <v>0</v>
      </c>
      <c r="H23" s="126">
        <f ca="1">IF(ISERROR(VLOOKUP(H$19,Synthèse!$C$5:$AW$34,40,FALSE)/VLOOKUP($E$4,Paramètres!$B$7:$F$11,5,FALSE)*$C$4*H$22),0,VLOOKUP(H$19,Synthèse!$C$5:$AW$34,40,FALSE)/VLOOKUP($E$4,Paramètres!$B$7:$F$11,5,FALSE)*$C$4*H$22)</f>
        <v>0</v>
      </c>
      <c r="I23" s="126">
        <f ca="1">IF(ISERROR(VLOOKUP(I$19,Synthèse!$C$5:$AW$34,40,FALSE)/VLOOKUP($E$4,Paramètres!$B$7:$F$11,5,FALSE)*$C$4*I$22),0,VLOOKUP(I$19,Synthèse!$C$5:$AW$34,40,FALSE)/VLOOKUP($E$4,Paramètres!$B$7:$F$11,5,FALSE)*$C$4*I$22)</f>
        <v>0</v>
      </c>
      <c r="J23" s="126">
        <f ca="1">IF(ISERROR(VLOOKUP(J$19,Synthèse!$C$5:$AW$34,40,FALSE)/VLOOKUP($E$4,Paramètres!$B$7:$F$11,5,FALSE)*$C$4*J$22),0,VLOOKUP(J$19,Synthèse!$C$5:$AW$34,40,FALSE)/VLOOKUP($E$4,Paramètres!$B$7:$F$11,5,FALSE)*$C$4*J$22)</f>
        <v>0</v>
      </c>
      <c r="K23" s="126">
        <f ca="1">IF(ISERROR(VLOOKUP(K$19,Synthèse!$C$5:$AW$34,40,FALSE)/VLOOKUP($E$4,Paramètres!$B$7:$F$11,5,FALSE)*$C$4*K$22),0,VLOOKUP(K$19,Synthèse!$C$5:$AW$34,40,FALSE)/VLOOKUP($E$4,Paramètres!$B$7:$F$11,5,FALSE)*$C$4*K$22)</f>
        <v>0</v>
      </c>
    </row>
    <row r="24" spans="1:11" ht="15" hidden="1" customHeight="1" outlineLevel="1" x14ac:dyDescent="0.25">
      <c r="A24" s="63" t="s">
        <v>4</v>
      </c>
      <c r="B24" s="117">
        <f ca="1">IF(ISERROR(VLOOKUP(B$19,Synthèse!$C$5:$AW$34,41,FALSE)/VLOOKUP($E$4,Paramètres!$B$7:$F$11,5,FALSE)*$C$4*B$22),0,VLOOKUP(B$19,Synthèse!$C$5:$AW$34,41,FALSE)/VLOOKUP($E$4,Paramètres!$B$7:$F$11,5,FALSE)*$C$4*B$22)</f>
        <v>0</v>
      </c>
      <c r="C24" s="126">
        <f ca="1">IF(ISERROR(VLOOKUP(C$19,Synthèse!$C$5:$AW$34,41,FALSE)/VLOOKUP($E$4,Paramètres!$B$7:$F$11,5,FALSE)*$C$4*C$22),0,VLOOKUP(C$19,Synthèse!$C$5:$AW$34,41,FALSE)/VLOOKUP($E$4,Paramètres!$B$7:$F$11,5,FALSE)*$C$4*C$22)</f>
        <v>0</v>
      </c>
      <c r="D24" s="126">
        <f ca="1">IF(ISERROR(VLOOKUP(D$19,Synthèse!$C$5:$AW$34,41,FALSE)/VLOOKUP($E$4,Paramètres!$B$7:$F$11,5,FALSE)*$C$4*D$22),0,VLOOKUP(D$19,Synthèse!$C$5:$AW$34,41,FALSE)/VLOOKUP($E$4,Paramètres!$B$7:$F$11,5,FALSE)*$C$4*D$22)</f>
        <v>0</v>
      </c>
      <c r="E24" s="126">
        <f ca="1">IF(ISERROR(VLOOKUP(E$19,Synthèse!$C$5:$AW$34,41,FALSE)/VLOOKUP($E$4,Paramètres!$B$7:$F$11,5,FALSE)*$C$4*E$22),0,VLOOKUP(E$19,Synthèse!$C$5:$AW$34,41,FALSE)/VLOOKUP($E$4,Paramètres!$B$7:$F$11,5,FALSE)*$C$4*E$22)</f>
        <v>0</v>
      </c>
      <c r="F24" s="126">
        <f ca="1">IF(ISERROR(VLOOKUP(F$19,Synthèse!$C$5:$AW$34,41,FALSE)/VLOOKUP($E$4,Paramètres!$B$7:$F$11,5,FALSE)*$C$4*F$22),0,VLOOKUP(F$19,Synthèse!$C$5:$AW$34,41,FALSE)/VLOOKUP($E$4,Paramètres!$B$7:$F$11,5,FALSE)*$C$4*F$22)</f>
        <v>0</v>
      </c>
      <c r="G24" s="126">
        <f ca="1">IF(ISERROR(VLOOKUP(G$19,Synthèse!$C$5:$AW$34,41,FALSE)/VLOOKUP($E$4,Paramètres!$B$7:$F$11,5,FALSE)*$C$4*G$22),0,VLOOKUP(G$19,Synthèse!$C$5:$AW$34,41,FALSE)/VLOOKUP($E$4,Paramètres!$B$7:$F$11,5,FALSE)*$C$4*G$22)</f>
        <v>0</v>
      </c>
      <c r="H24" s="126">
        <f ca="1">IF(ISERROR(VLOOKUP(H$19,Synthèse!$C$5:$AW$34,41,FALSE)/VLOOKUP($E$4,Paramètres!$B$7:$F$11,5,FALSE)*$C$4*H$22),0,VLOOKUP(H$19,Synthèse!$C$5:$AW$34,41,FALSE)/VLOOKUP($E$4,Paramètres!$B$7:$F$11,5,FALSE)*$C$4*H$22)</f>
        <v>0</v>
      </c>
      <c r="I24" s="126">
        <f ca="1">IF(ISERROR(VLOOKUP(I$19,Synthèse!$C$5:$AW$34,41,FALSE)/VLOOKUP($E$4,Paramètres!$B$7:$F$11,5,FALSE)*$C$4*I$22),0,VLOOKUP(I$19,Synthèse!$C$5:$AW$34,41,FALSE)/VLOOKUP($E$4,Paramètres!$B$7:$F$11,5,FALSE)*$C$4*I$22)</f>
        <v>0</v>
      </c>
      <c r="J24" s="126">
        <f ca="1">IF(ISERROR(VLOOKUP(J$19,Synthèse!$C$5:$AW$34,41,FALSE)/VLOOKUP($E$4,Paramètres!$B$7:$F$11,5,FALSE)*$C$4*J$22),0,VLOOKUP(J$19,Synthèse!$C$5:$AW$34,41,FALSE)/VLOOKUP($E$4,Paramètres!$B$7:$F$11,5,FALSE)*$C$4*J$22)</f>
        <v>0</v>
      </c>
      <c r="K24" s="126">
        <f ca="1">IF(ISERROR(VLOOKUP(K$19,Synthèse!$C$5:$AW$34,41,FALSE)/VLOOKUP($E$4,Paramètres!$B$7:$F$11,5,FALSE)*$C$4*K$22),0,VLOOKUP(K$19,Synthèse!$C$5:$AW$34,41,FALSE)/VLOOKUP($E$4,Paramètres!$B$7:$F$11,5,FALSE)*$C$4*K$22)</f>
        <v>0</v>
      </c>
    </row>
    <row r="25" spans="1:11" ht="15" hidden="1" customHeight="1" outlineLevel="1" x14ac:dyDescent="0.25">
      <c r="A25" s="62" t="s">
        <v>122</v>
      </c>
      <c r="B25" s="117">
        <f ca="1">IF(ISERROR(VLOOKUP(B$19,Synthèse!$C$5:$AW$34,42,FALSE)/VLOOKUP($E$4,Paramètres!$B$7:$F$11,5,FALSE)*$C$4*B$22),0,VLOOKUP(B$19,Synthèse!$C$5:$AW$34,42,FALSE)/VLOOKUP($E$4,Paramètres!$B$7:$F$11,5,FALSE)*$C$4*B$22)</f>
        <v>0</v>
      </c>
      <c r="C25" s="126">
        <f ca="1">IF(ISERROR(VLOOKUP(C$19,Synthèse!$C$5:$AW$34,42,FALSE)/VLOOKUP($E$4,Paramètres!$B$7:$F$11,5,FALSE)*$C$4*C$22),0,VLOOKUP(C$19,Synthèse!$C$5:$AW$34,42,FALSE)/VLOOKUP($E$4,Paramètres!$B$7:$F$11,5,FALSE)*$C$4*C$22)</f>
        <v>0</v>
      </c>
      <c r="D25" s="126">
        <f ca="1">IF(ISERROR(VLOOKUP(D$19,Synthèse!$C$5:$AW$34,42,FALSE)/VLOOKUP($E$4,Paramètres!$B$7:$F$11,5,FALSE)*$C$4*D$22),0,VLOOKUP(D$19,Synthèse!$C$5:$AW$34,42,FALSE)/VLOOKUP($E$4,Paramètres!$B$7:$F$11,5,FALSE)*$C$4*D$22)</f>
        <v>0</v>
      </c>
      <c r="E25" s="126">
        <f ca="1">IF(ISERROR(VLOOKUP(E$19,Synthèse!$C$5:$AW$34,42,FALSE)/VLOOKUP($E$4,Paramètres!$B$7:$F$11,5,FALSE)*$C$4*E$22),0,VLOOKUP(E$19,Synthèse!$C$5:$AW$34,42,FALSE)/VLOOKUP($E$4,Paramètres!$B$7:$F$11,5,FALSE)*$C$4*E$22)</f>
        <v>0</v>
      </c>
      <c r="F25" s="126">
        <f ca="1">IF(ISERROR(VLOOKUP(F$19,Synthèse!$C$5:$AW$34,42,FALSE)/VLOOKUP($E$4,Paramètres!$B$7:$F$11,5,FALSE)*$C$4*F$22),0,VLOOKUP(F$19,Synthèse!$C$5:$AW$34,42,FALSE)/VLOOKUP($E$4,Paramètres!$B$7:$F$11,5,FALSE)*$C$4*F$22)</f>
        <v>0</v>
      </c>
      <c r="G25" s="126">
        <f ca="1">IF(ISERROR(VLOOKUP(G$19,Synthèse!$C$5:$AW$34,42,FALSE)/VLOOKUP($E$4,Paramètres!$B$7:$F$11,5,FALSE)*$C$4*G$22),0,VLOOKUP(G$19,Synthèse!$C$5:$AW$34,42,FALSE)/VLOOKUP($E$4,Paramètres!$B$7:$F$11,5,FALSE)*$C$4*G$22)</f>
        <v>0</v>
      </c>
      <c r="H25" s="126">
        <f ca="1">IF(ISERROR(VLOOKUP(H$19,Synthèse!$C$5:$AW$34,42,FALSE)/VLOOKUP($E$4,Paramètres!$B$7:$F$11,5,FALSE)*$C$4*H$22),0,VLOOKUP(H$19,Synthèse!$C$5:$AW$34,42,FALSE)/VLOOKUP($E$4,Paramètres!$B$7:$F$11,5,FALSE)*$C$4*H$22)</f>
        <v>0</v>
      </c>
      <c r="I25" s="126">
        <f ca="1">IF(ISERROR(VLOOKUP(I$19,Synthèse!$C$5:$AW$34,42,FALSE)/VLOOKUP($E$4,Paramètres!$B$7:$F$11,5,FALSE)*$C$4*I$22),0,VLOOKUP(I$19,Synthèse!$C$5:$AW$34,42,FALSE)/VLOOKUP($E$4,Paramètres!$B$7:$F$11,5,FALSE)*$C$4*I$22)</f>
        <v>0</v>
      </c>
      <c r="J25" s="126">
        <f ca="1">IF(ISERROR(VLOOKUP(J$19,Synthèse!$C$5:$AW$34,42,FALSE)/VLOOKUP($E$4,Paramètres!$B$7:$F$11,5,FALSE)*$C$4*J$22),0,VLOOKUP(J$19,Synthèse!$C$5:$AW$34,42,FALSE)/VLOOKUP($E$4,Paramètres!$B$7:$F$11,5,FALSE)*$C$4*J$22)</f>
        <v>0</v>
      </c>
      <c r="K25" s="126">
        <f ca="1">IF(ISERROR(VLOOKUP(K$19,Synthèse!$C$5:$AW$34,42,FALSE)/VLOOKUP($E$4,Paramètres!$B$7:$F$11,5,FALSE)*$C$4*K$22),0,VLOOKUP(K$19,Synthèse!$C$5:$AW$34,42,FALSE)/VLOOKUP($E$4,Paramètres!$B$7:$F$11,5,FALSE)*$C$4*K$22)</f>
        <v>0</v>
      </c>
    </row>
    <row r="26" spans="1:11" ht="15" hidden="1" customHeight="1" outlineLevel="1" x14ac:dyDescent="0.25">
      <c r="A26" s="62" t="s">
        <v>5</v>
      </c>
      <c r="B26" s="117">
        <f ca="1">IF(ISERROR(VLOOKUP(B$19,Synthèse!$C$5:$AW$34,43,FALSE)/VLOOKUP($E$4,Paramètres!$B$7:$F$11,5,FALSE)*$C$4*B$22),0,VLOOKUP(B$19,Synthèse!$C$5:$AW$34,43,FALSE)/VLOOKUP($E$4,Paramètres!$B$7:$F$11,5,FALSE)*$C$4*B$22)</f>
        <v>0</v>
      </c>
      <c r="C26" s="126">
        <f ca="1">IF(ISERROR(VLOOKUP(C$19,Synthèse!$C$5:$AW$34,43,FALSE)/VLOOKUP($E$4,Paramètres!$B$7:$F$11,5,FALSE)*$C$4*C$22),0,VLOOKUP(C$19,Synthèse!$C$5:$AW$34,43,FALSE)/VLOOKUP($E$4,Paramètres!$B$7:$F$11,5,FALSE)*$C$4*C$22)</f>
        <v>0</v>
      </c>
      <c r="D26" s="126">
        <f ca="1">IF(ISERROR(VLOOKUP(D$19,Synthèse!$C$5:$AW$34,43,FALSE)/VLOOKUP($E$4,Paramètres!$B$7:$F$11,5,FALSE)*$C$4*D$22),0,VLOOKUP(D$19,Synthèse!$C$5:$AW$34,43,FALSE)/VLOOKUP($E$4,Paramètres!$B$7:$F$11,5,FALSE)*$C$4*D$22)</f>
        <v>0</v>
      </c>
      <c r="E26" s="126">
        <f ca="1">IF(ISERROR(VLOOKUP(E$19,Synthèse!$C$5:$AW$34,43,FALSE)/VLOOKUP($E$4,Paramètres!$B$7:$F$11,5,FALSE)*$C$4*E$22),0,VLOOKUP(E$19,Synthèse!$C$5:$AW$34,43,FALSE)/VLOOKUP($E$4,Paramètres!$B$7:$F$11,5,FALSE)*$C$4*E$22)</f>
        <v>0</v>
      </c>
      <c r="F26" s="126">
        <f ca="1">IF(ISERROR(VLOOKUP(F$19,Synthèse!$C$5:$AW$34,43,FALSE)/VLOOKUP($E$4,Paramètres!$B$7:$F$11,5,FALSE)*$C$4*F$22),0,VLOOKUP(F$19,Synthèse!$C$5:$AW$34,43,FALSE)/VLOOKUP($E$4,Paramètres!$B$7:$F$11,5,FALSE)*$C$4*F$22)</f>
        <v>0</v>
      </c>
      <c r="G26" s="126">
        <f ca="1">IF(ISERROR(VLOOKUP(G$19,Synthèse!$C$5:$AW$34,43,FALSE)/VLOOKUP($E$4,Paramètres!$B$7:$F$11,5,FALSE)*$C$4*G$22),0,VLOOKUP(G$19,Synthèse!$C$5:$AW$34,43,FALSE)/VLOOKUP($E$4,Paramètres!$B$7:$F$11,5,FALSE)*$C$4*G$22)</f>
        <v>0</v>
      </c>
      <c r="H26" s="126">
        <f ca="1">IF(ISERROR(VLOOKUP(H$19,Synthèse!$C$5:$AW$34,43,FALSE)/VLOOKUP($E$4,Paramètres!$B$7:$F$11,5,FALSE)*$C$4*H$22),0,VLOOKUP(H$19,Synthèse!$C$5:$AW$34,43,FALSE)/VLOOKUP($E$4,Paramètres!$B$7:$F$11,5,FALSE)*$C$4*H$22)</f>
        <v>0</v>
      </c>
      <c r="I26" s="126">
        <f ca="1">IF(ISERROR(VLOOKUP(I$19,Synthèse!$C$5:$AW$34,43,FALSE)/VLOOKUP($E$4,Paramètres!$B$7:$F$11,5,FALSE)*$C$4*I$22),0,VLOOKUP(I$19,Synthèse!$C$5:$AW$34,43,FALSE)/VLOOKUP($E$4,Paramètres!$B$7:$F$11,5,FALSE)*$C$4*I$22)</f>
        <v>0</v>
      </c>
      <c r="J26" s="126">
        <f ca="1">IF(ISERROR(VLOOKUP(J$19,Synthèse!$C$5:$AW$34,43,FALSE)/VLOOKUP($E$4,Paramètres!$B$7:$F$11,5,FALSE)*$C$4*J$22),0,VLOOKUP(J$19,Synthèse!$C$5:$AW$34,43,FALSE)/VLOOKUP($E$4,Paramètres!$B$7:$F$11,5,FALSE)*$C$4*J$22)</f>
        <v>0</v>
      </c>
      <c r="K26" s="126">
        <f ca="1">IF(ISERROR(VLOOKUP(K$19,Synthèse!$C$5:$AW$34,43,FALSE)/VLOOKUP($E$4,Paramètres!$B$7:$F$11,5,FALSE)*$C$4*K$22),0,VLOOKUP(K$19,Synthèse!$C$5:$AW$34,43,FALSE)/VLOOKUP($E$4,Paramètres!$B$7:$F$11,5,FALSE)*$C$4*K$22)</f>
        <v>0</v>
      </c>
    </row>
    <row r="27" spans="1:11" ht="15" hidden="1" customHeight="1" outlineLevel="1" x14ac:dyDescent="0.25">
      <c r="A27" s="63" t="s">
        <v>69</v>
      </c>
      <c r="B27" s="117">
        <f ca="1">IF(ISERROR(VLOOKUP(B$19,Synthèse!$C$5:$AW$34,44,FALSE)/VLOOKUP($E$4,Paramètres!$B$7:$F$11,5,FALSE)*$C$4*B$22),0,VLOOKUP(B$19,Synthèse!$C$5:$AW$34,44,FALSE)/VLOOKUP($E$4,Paramètres!$B$7:$F$11,5,FALSE)*$C$4*B$22)</f>
        <v>0</v>
      </c>
      <c r="C27" s="126">
        <f ca="1">IF(ISERROR(VLOOKUP(C$19,Synthèse!$C$5:$AW$34,44,FALSE)/VLOOKUP($E$4,Paramètres!$B$7:$F$11,5,FALSE)*$C$4*C$22),0,VLOOKUP(C$19,Synthèse!$C$5:$AW$34,44,FALSE)/VLOOKUP($E$4,Paramètres!$B$7:$F$11,5,FALSE)*$C$4*C$22)</f>
        <v>0</v>
      </c>
      <c r="D27" s="126">
        <f ca="1">IF(ISERROR(VLOOKUP(D$19,Synthèse!$C$5:$AW$34,44,FALSE)/VLOOKUP($E$4,Paramètres!$B$7:$F$11,5,FALSE)*$C$4*D$22),0,VLOOKUP(D$19,Synthèse!$C$5:$AW$34,44,FALSE)/VLOOKUP($E$4,Paramètres!$B$7:$F$11,5,FALSE)*$C$4*D$22)</f>
        <v>0</v>
      </c>
      <c r="E27" s="126">
        <f ca="1">IF(ISERROR(VLOOKUP(E$19,Synthèse!$C$5:$AW$34,44,FALSE)/VLOOKUP($E$4,Paramètres!$B$7:$F$11,5,FALSE)*$C$4*E$22),0,VLOOKUP(E$19,Synthèse!$C$5:$AW$34,44,FALSE)/VLOOKUP($E$4,Paramètres!$B$7:$F$11,5,FALSE)*$C$4*E$22)</f>
        <v>0</v>
      </c>
      <c r="F27" s="126">
        <f ca="1">IF(ISERROR(VLOOKUP(F$19,Synthèse!$C$5:$AW$34,44,FALSE)/VLOOKUP($E$4,Paramètres!$B$7:$F$11,5,FALSE)*$C$4*F$22),0,VLOOKUP(F$19,Synthèse!$C$5:$AW$34,44,FALSE)/VLOOKUP($E$4,Paramètres!$B$7:$F$11,5,FALSE)*$C$4*F$22)</f>
        <v>0</v>
      </c>
      <c r="G27" s="126">
        <f ca="1">IF(ISERROR(VLOOKUP(G$19,Synthèse!$C$5:$AW$34,44,FALSE)/VLOOKUP($E$4,Paramètres!$B$7:$F$11,5,FALSE)*$C$4*G$22),0,VLOOKUP(G$19,Synthèse!$C$5:$AW$34,44,FALSE)/VLOOKUP($E$4,Paramètres!$B$7:$F$11,5,FALSE)*$C$4*G$22)</f>
        <v>0</v>
      </c>
      <c r="H27" s="126">
        <f ca="1">IF(ISERROR(VLOOKUP(H$19,Synthèse!$C$5:$AW$34,44,FALSE)/VLOOKUP($E$4,Paramètres!$B$7:$F$11,5,FALSE)*$C$4*H$22),0,VLOOKUP(H$19,Synthèse!$C$5:$AW$34,44,FALSE)/VLOOKUP($E$4,Paramètres!$B$7:$F$11,5,FALSE)*$C$4*H$22)</f>
        <v>0</v>
      </c>
      <c r="I27" s="126">
        <f ca="1">IF(ISERROR(VLOOKUP(I$19,Synthèse!$C$5:$AW$34,44,FALSE)/VLOOKUP($E$4,Paramètres!$B$7:$F$11,5,FALSE)*$C$4*I$22),0,VLOOKUP(I$19,Synthèse!$C$5:$AW$34,44,FALSE)/VLOOKUP($E$4,Paramètres!$B$7:$F$11,5,FALSE)*$C$4*I$22)</f>
        <v>0</v>
      </c>
      <c r="J27" s="126">
        <f ca="1">IF(ISERROR(VLOOKUP(J$19,Synthèse!$C$5:$AW$34,44,FALSE)/VLOOKUP($E$4,Paramètres!$B$7:$F$11,5,FALSE)*$C$4*J$22),0,VLOOKUP(J$19,Synthèse!$C$5:$AW$34,44,FALSE)/VLOOKUP($E$4,Paramètres!$B$7:$F$11,5,FALSE)*$C$4*J$22)</f>
        <v>0</v>
      </c>
      <c r="K27" s="126">
        <f ca="1">IF(ISERROR(VLOOKUP(K$19,Synthèse!$C$5:$AW$34,44,FALSE)/VLOOKUP($E$4,Paramètres!$B$7:$F$11,5,FALSE)*$C$4*K$22),0,VLOOKUP(K$19,Synthèse!$C$5:$AW$34,44,FALSE)/VLOOKUP($E$4,Paramètres!$B$7:$F$11,5,FALSE)*$C$4*K$22)</f>
        <v>0</v>
      </c>
    </row>
    <row r="28" spans="1:11" ht="15" hidden="1" customHeight="1" outlineLevel="1" x14ac:dyDescent="0.25">
      <c r="A28" s="63" t="s">
        <v>6</v>
      </c>
      <c r="B28" s="117">
        <f ca="1">IF(ISERROR(VLOOKUP(B$19,Synthèse!$C$5:$AW$34,45,FALSE)/VLOOKUP($E$4,Paramètres!$B$7:$F$11,5,FALSE)*$C$4*B$22),0,VLOOKUP(B$19,Synthèse!$C$5:$AW$34,45,FALSE)/VLOOKUP($E$4,Paramètres!$B$7:$F$11,5,FALSE)*$C$4*B$22)</f>
        <v>0</v>
      </c>
      <c r="C28" s="126">
        <f ca="1">IF(ISERROR(VLOOKUP(C$19,Synthèse!$C$5:$AW$34,45,FALSE)/VLOOKUP($E$4,Paramètres!$B$7:$F$11,5,FALSE)*$C$4*C$22),0,VLOOKUP(C$19,Synthèse!$C$5:$AW$34,45,FALSE)/VLOOKUP($E$4,Paramètres!$B$7:$F$11,5,FALSE)*$C$4*C$22)</f>
        <v>0</v>
      </c>
      <c r="D28" s="126">
        <f ca="1">IF(ISERROR(VLOOKUP(D$19,Synthèse!$C$5:$AW$34,45,FALSE)/VLOOKUP($E$4,Paramètres!$B$7:$F$11,5,FALSE)*$C$4*D$22),0,VLOOKUP(D$19,Synthèse!$C$5:$AW$34,45,FALSE)/VLOOKUP($E$4,Paramètres!$B$7:$F$11,5,FALSE)*$C$4*D$22)</f>
        <v>0</v>
      </c>
      <c r="E28" s="126">
        <f ca="1">IF(ISERROR(VLOOKUP(E$19,Synthèse!$C$5:$AW$34,45,FALSE)/VLOOKUP($E$4,Paramètres!$B$7:$F$11,5,FALSE)*$C$4*E$22),0,VLOOKUP(E$19,Synthèse!$C$5:$AW$34,45,FALSE)/VLOOKUP($E$4,Paramètres!$B$7:$F$11,5,FALSE)*$C$4*E$22)</f>
        <v>0</v>
      </c>
      <c r="F28" s="126">
        <f ca="1">IF(ISERROR(VLOOKUP(F$19,Synthèse!$C$5:$AW$34,45,FALSE)/VLOOKUP($E$4,Paramètres!$B$7:$F$11,5,FALSE)*$C$4*F$22),0,VLOOKUP(F$19,Synthèse!$C$5:$AW$34,45,FALSE)/VLOOKUP($E$4,Paramètres!$B$7:$F$11,5,FALSE)*$C$4*F$22)</f>
        <v>0</v>
      </c>
      <c r="G28" s="126">
        <f ca="1">IF(ISERROR(VLOOKUP(G$19,Synthèse!$C$5:$AW$34,45,FALSE)/VLOOKUP($E$4,Paramètres!$B$7:$F$11,5,FALSE)*$C$4*G$22),0,VLOOKUP(G$19,Synthèse!$C$5:$AW$34,45,FALSE)/VLOOKUP($E$4,Paramètres!$B$7:$F$11,5,FALSE)*$C$4*G$22)</f>
        <v>0</v>
      </c>
      <c r="H28" s="126">
        <f ca="1">IF(ISERROR(VLOOKUP(H$19,Synthèse!$C$5:$AW$34,45,FALSE)/VLOOKUP($E$4,Paramètres!$B$7:$F$11,5,FALSE)*$C$4*H$22),0,VLOOKUP(H$19,Synthèse!$C$5:$AW$34,45,FALSE)/VLOOKUP($E$4,Paramètres!$B$7:$F$11,5,FALSE)*$C$4*H$22)</f>
        <v>0</v>
      </c>
      <c r="I28" s="126">
        <f ca="1">IF(ISERROR(VLOOKUP(I$19,Synthèse!$C$5:$AW$34,45,FALSE)/VLOOKUP($E$4,Paramètres!$B$7:$F$11,5,FALSE)*$C$4*I$22),0,VLOOKUP(I$19,Synthèse!$C$5:$AW$34,45,FALSE)/VLOOKUP($E$4,Paramètres!$B$7:$F$11,5,FALSE)*$C$4*I$22)</f>
        <v>0</v>
      </c>
      <c r="J28" s="126">
        <f ca="1">IF(ISERROR(VLOOKUP(J$19,Synthèse!$C$5:$AW$34,45,FALSE)/VLOOKUP($E$4,Paramètres!$B$7:$F$11,5,FALSE)*$C$4*J$22),0,VLOOKUP(J$19,Synthèse!$C$5:$AW$34,45,FALSE)/VLOOKUP($E$4,Paramètres!$B$7:$F$11,5,FALSE)*$C$4*J$22)</f>
        <v>0</v>
      </c>
      <c r="K28" s="126">
        <f ca="1">IF(ISERROR(VLOOKUP(K$19,Synthèse!$C$5:$AW$34,45,FALSE)/VLOOKUP($E$4,Paramètres!$B$7:$F$11,5,FALSE)*$C$4*K$22),0,VLOOKUP(K$19,Synthèse!$C$5:$AW$34,45,FALSE)/VLOOKUP($E$4,Paramètres!$B$7:$F$11,5,FALSE)*$C$4*K$22)</f>
        <v>0</v>
      </c>
    </row>
    <row r="29" spans="1:11" ht="15" hidden="1" customHeight="1" outlineLevel="1" x14ac:dyDescent="0.25">
      <c r="A29" s="62" t="s">
        <v>123</v>
      </c>
      <c r="B29" s="117">
        <f ca="1">IF(ISERROR(VLOOKUP(B$19,Synthèse!$C$5:$AW$34,46,FALSE)/VLOOKUP($E$4,Paramètres!$B$7:$F$11,5,FALSE)*$C$4*B$22),0,VLOOKUP(B$19,Synthèse!$C$5:$AW$34,46,FALSE)/VLOOKUP($E$4,Paramètres!$B$7:$F$11,5,FALSE)*$C$4*B$22)</f>
        <v>0</v>
      </c>
      <c r="C29" s="126">
        <f ca="1">IF(ISERROR(VLOOKUP(C$19,Synthèse!$C$5:$AW$34,46,FALSE)/VLOOKUP($E$4,Paramètres!$B$7:$F$11,5,FALSE)*$C$4*C$22),0,VLOOKUP(C$19,Synthèse!$C$5:$AW$34,46,FALSE)/VLOOKUP($E$4,Paramètres!$B$7:$F$11,5,FALSE)*$C$4*C$22)</f>
        <v>0</v>
      </c>
      <c r="D29" s="126">
        <f ca="1">IF(ISERROR(VLOOKUP(D$19,Synthèse!$C$5:$AW$34,46,FALSE)/VLOOKUP($E$4,Paramètres!$B$7:$F$11,5,FALSE)*$C$4*D$22),0,VLOOKUP(D$19,Synthèse!$C$5:$AW$34,46,FALSE)/VLOOKUP($E$4,Paramètres!$B$7:$F$11,5,FALSE)*$C$4*D$22)</f>
        <v>0</v>
      </c>
      <c r="E29" s="126">
        <f ca="1">IF(ISERROR(VLOOKUP(E$19,Synthèse!$C$5:$AW$34,46,FALSE)/VLOOKUP($E$4,Paramètres!$B$7:$F$11,5,FALSE)*$C$4*E$22),0,VLOOKUP(E$19,Synthèse!$C$5:$AW$34,46,FALSE)/VLOOKUP($E$4,Paramètres!$B$7:$F$11,5,FALSE)*$C$4*E$22)</f>
        <v>0</v>
      </c>
      <c r="F29" s="126">
        <f ca="1">IF(ISERROR(VLOOKUP(F$19,Synthèse!$C$5:$AW$34,46,FALSE)/VLOOKUP($E$4,Paramètres!$B$7:$F$11,5,FALSE)*$C$4*F$22),0,VLOOKUP(F$19,Synthèse!$C$5:$AW$34,46,FALSE)/VLOOKUP($E$4,Paramètres!$B$7:$F$11,5,FALSE)*$C$4*F$22)</f>
        <v>0</v>
      </c>
      <c r="G29" s="126">
        <f ca="1">IF(ISERROR(VLOOKUP(G$19,Synthèse!$C$5:$AW$34,46,FALSE)/VLOOKUP($E$4,Paramètres!$B$7:$F$11,5,FALSE)*$C$4*G$22),0,VLOOKUP(G$19,Synthèse!$C$5:$AW$34,46,FALSE)/VLOOKUP($E$4,Paramètres!$B$7:$F$11,5,FALSE)*$C$4*G$22)</f>
        <v>0</v>
      </c>
      <c r="H29" s="126">
        <f ca="1">IF(ISERROR(VLOOKUP(H$19,Synthèse!$C$5:$AW$34,46,FALSE)/VLOOKUP($E$4,Paramètres!$B$7:$F$11,5,FALSE)*$C$4*H$22),0,VLOOKUP(H$19,Synthèse!$C$5:$AW$34,46,FALSE)/VLOOKUP($E$4,Paramètres!$B$7:$F$11,5,FALSE)*$C$4*H$22)</f>
        <v>0</v>
      </c>
      <c r="I29" s="126">
        <f ca="1">IF(ISERROR(VLOOKUP(I$19,Synthèse!$C$5:$AW$34,46,FALSE)/VLOOKUP($E$4,Paramètres!$B$7:$F$11,5,FALSE)*$C$4*I$22),0,VLOOKUP(I$19,Synthèse!$C$5:$AW$34,46,FALSE)/VLOOKUP($E$4,Paramètres!$B$7:$F$11,5,FALSE)*$C$4*I$22)</f>
        <v>0</v>
      </c>
      <c r="J29" s="126">
        <f ca="1">IF(ISERROR(VLOOKUP(J$19,Synthèse!$C$5:$AW$34,46,FALSE)/VLOOKUP($E$4,Paramètres!$B$7:$F$11,5,FALSE)*$C$4*J$22),0,VLOOKUP(J$19,Synthèse!$C$5:$AW$34,46,FALSE)/VLOOKUP($E$4,Paramètres!$B$7:$F$11,5,FALSE)*$C$4*J$22)</f>
        <v>0</v>
      </c>
      <c r="K29" s="126">
        <f ca="1">IF(ISERROR(VLOOKUP(K$19,Synthèse!$C$5:$AW$34,46,FALSE)/VLOOKUP($E$4,Paramètres!$B$7:$F$11,5,FALSE)*$C$4*K$22),0,VLOOKUP(K$19,Synthèse!$C$5:$AW$34,46,FALSE)/VLOOKUP($E$4,Paramètres!$B$7:$F$11,5,FALSE)*$C$4*K$22)</f>
        <v>0</v>
      </c>
    </row>
    <row r="30" spans="1:11" ht="15" hidden="1" customHeight="1" outlineLevel="1" x14ac:dyDescent="0.25">
      <c r="A30" s="63" t="s">
        <v>7</v>
      </c>
      <c r="B30" s="117">
        <f ca="1">IF(ISERROR(VLOOKUP(B$19,Synthèse!$C$5:$AW$34,47,FALSE)/VLOOKUP($E$4,Paramètres!$B$7:$F$11,5,FALSE)*$C$4*B$22),0,VLOOKUP(B$19,Synthèse!$C$5:$AW$34,47,FALSE)/VLOOKUP($E$4,Paramètres!$B$7:$F$11,5,FALSE)*$C$4*B$22)</f>
        <v>0</v>
      </c>
      <c r="C30" s="126">
        <f ca="1">IF(ISERROR(VLOOKUP(C$19,Synthèse!$C$5:$AW$34,47,FALSE)/VLOOKUP($E$4,Paramètres!$B$7:$F$11,5,FALSE)*$C$4*C$22),0,VLOOKUP(C$19,Synthèse!$C$5:$AW$34,47,FALSE)/VLOOKUP($E$4,Paramètres!$B$7:$F$11,5,FALSE)*$C$4*C$22)</f>
        <v>0</v>
      </c>
      <c r="D30" s="126">
        <f ca="1">IF(ISERROR(VLOOKUP(D$19,Synthèse!$C$5:$AW$34,47,FALSE)/VLOOKUP($E$4,Paramètres!$B$7:$F$11,5,FALSE)*$C$4*D$22),0,VLOOKUP(D$19,Synthèse!$C$5:$AW$34,47,FALSE)/VLOOKUP($E$4,Paramètres!$B$7:$F$11,5,FALSE)*$C$4*D$22)</f>
        <v>0</v>
      </c>
      <c r="E30" s="126">
        <f ca="1">IF(ISERROR(VLOOKUP(E$19,Synthèse!$C$5:$AW$34,47,FALSE)/VLOOKUP($E$4,Paramètres!$B$7:$F$11,5,FALSE)*$C$4*E$22),0,VLOOKUP(E$19,Synthèse!$C$5:$AW$34,47,FALSE)/VLOOKUP($E$4,Paramètres!$B$7:$F$11,5,FALSE)*$C$4*E$22)</f>
        <v>0</v>
      </c>
      <c r="F30" s="126">
        <f ca="1">IF(ISERROR(VLOOKUP(F$19,Synthèse!$C$5:$AW$34,47,FALSE)/VLOOKUP($E$4,Paramètres!$B$7:$F$11,5,FALSE)*$C$4*F$22),0,VLOOKUP(F$19,Synthèse!$C$5:$AW$34,47,FALSE)/VLOOKUP($E$4,Paramètres!$B$7:$F$11,5,FALSE)*$C$4*F$22)</f>
        <v>0</v>
      </c>
      <c r="G30" s="126">
        <f ca="1">IF(ISERROR(VLOOKUP(G$19,Synthèse!$C$5:$AW$34,47,FALSE)/VLOOKUP($E$4,Paramètres!$B$7:$F$11,5,FALSE)*$C$4*G$22),0,VLOOKUP(G$19,Synthèse!$C$5:$AW$34,47,FALSE)/VLOOKUP($E$4,Paramètres!$B$7:$F$11,5,FALSE)*$C$4*G$22)</f>
        <v>0</v>
      </c>
      <c r="H30" s="126">
        <f ca="1">IF(ISERROR(VLOOKUP(H$19,Synthèse!$C$5:$AW$34,47,FALSE)/VLOOKUP($E$4,Paramètres!$B$7:$F$11,5,FALSE)*$C$4*H$22),0,VLOOKUP(H$19,Synthèse!$C$5:$AW$34,47,FALSE)/VLOOKUP($E$4,Paramètres!$B$7:$F$11,5,FALSE)*$C$4*H$22)</f>
        <v>0</v>
      </c>
      <c r="I30" s="126">
        <f ca="1">IF(ISERROR(VLOOKUP(I$19,Synthèse!$C$5:$AW$34,47,FALSE)/VLOOKUP($E$4,Paramètres!$B$7:$F$11,5,FALSE)*$C$4*I$22),0,VLOOKUP(I$19,Synthèse!$C$5:$AW$34,47,FALSE)/VLOOKUP($E$4,Paramètres!$B$7:$F$11,5,FALSE)*$C$4*I$22)</f>
        <v>0</v>
      </c>
      <c r="J30" s="126">
        <f ca="1">IF(ISERROR(VLOOKUP(J$19,Synthèse!$C$5:$AW$34,47,FALSE)/VLOOKUP($E$4,Paramètres!$B$7:$F$11,5,FALSE)*$C$4*J$22),0,VLOOKUP(J$19,Synthèse!$C$5:$AW$34,47,FALSE)/VLOOKUP($E$4,Paramètres!$B$7:$F$11,5,FALSE)*$C$4*J$22)</f>
        <v>0</v>
      </c>
      <c r="K30" s="126">
        <f ca="1">IF(ISERROR(VLOOKUP(K$19,Synthèse!$C$5:$AW$34,47,FALSE)/VLOOKUP($E$4,Paramètres!$B$7:$F$11,5,FALSE)*$C$4*K$22),0,VLOOKUP(K$19,Synthèse!$C$5:$AW$34,47,FALSE)/VLOOKUP($E$4,Paramètres!$B$7:$F$11,5,FALSE)*$C$4*K$22)</f>
        <v>0</v>
      </c>
    </row>
    <row r="31" spans="1:11" ht="15" hidden="1" customHeight="1" outlineLevel="1" x14ac:dyDescent="0.25">
      <c r="A31" s="17" t="s">
        <v>57</v>
      </c>
      <c r="B31" s="8">
        <v>1</v>
      </c>
      <c r="C31" s="20" t="str">
        <f>IF(ISBLANK(C$19),"",IF(C$37&lt;HLOOKUP(MAX($B$31:B$31),$B$31:$K$40,10,FALSE)-1,B$31,B$31+1))</f>
        <v/>
      </c>
      <c r="D31" s="24" t="str">
        <f>IF(ISBLANK(D$19),"",IF(D$37&lt;HLOOKUP(MAX($B$31:C$31),$B$31:$K$40,10,FALSE)-1,C$31,C$31+1))</f>
        <v/>
      </c>
      <c r="E31" s="24" t="str">
        <f>IF(ISBLANK(E$19),"",IF(E$37&lt;HLOOKUP(MAX($B$31:D$31),$B$31:$K$40,10,FALSE)-1,D$31,D$31+1))</f>
        <v/>
      </c>
      <c r="F31" s="24" t="str">
        <f>IF(ISBLANK(F$19),"",IF(F$37&lt;HLOOKUP(MAX($B$31:E$31),$B$31:$K$40,10,FALSE)-1,E$31,E$31+1))</f>
        <v/>
      </c>
      <c r="G31" s="24" t="str">
        <f>IF(ISBLANK(G$19),"",IF(G$37&lt;HLOOKUP(MAX($B$31:F$31),$B$31:$K$40,10,FALSE)-1,F$31,F$31+1))</f>
        <v/>
      </c>
      <c r="H31" s="24" t="str">
        <f>IF(ISBLANK(H$19),"",IF(H$37&lt;HLOOKUP(MAX($B$31:G$31),$B$31:$K$40,10,FALSE)-1,G$31,G$31+1))</f>
        <v/>
      </c>
      <c r="I31" s="24" t="str">
        <f>IF(ISBLANK(I$19),"",IF(I$37&lt;HLOOKUP(MAX($B$31:H$31),$B$31:$K$40,10,FALSE)-1,H$31,H$31+1))</f>
        <v/>
      </c>
      <c r="J31" s="24" t="str">
        <f>IF(ISBLANK(J$19),"",IF(J$37&lt;HLOOKUP(MAX($B$31:I$31),$B$31:$K$40,10,FALSE)-1,I$31,I$31+1))</f>
        <v/>
      </c>
      <c r="K31" s="24" t="str">
        <f>IF(ISBLANK(K$19),"",IF(K$37&lt;HLOOKUP(MAX($B$31:J$31),$B$31:$K$40,10,FALSE)-1,J$31,J$31+1))</f>
        <v/>
      </c>
    </row>
    <row r="32" spans="1:11" ht="15" hidden="1" customHeight="1" outlineLevel="1" x14ac:dyDescent="0.25">
      <c r="A32" s="23" t="s">
        <v>64</v>
      </c>
      <c r="B32" s="22" t="str">
        <f>IF(AND(B$35="-",A$35&lt;&gt;"-"),"(","")</f>
        <v/>
      </c>
      <c r="C32" s="24" t="str">
        <f t="shared" ref="C32:J32" si="146">IF(AND(C$35="-",B$35&lt;&gt;"-"),"(","")</f>
        <v/>
      </c>
      <c r="D32" s="24" t="str">
        <f t="shared" si="146"/>
        <v/>
      </c>
      <c r="E32" s="24" t="str">
        <f t="shared" si="146"/>
        <v/>
      </c>
      <c r="F32" s="24" t="str">
        <f t="shared" si="146"/>
        <v/>
      </c>
      <c r="G32" s="24" t="str">
        <f t="shared" si="146"/>
        <v/>
      </c>
      <c r="H32" s="24" t="str">
        <f t="shared" si="146"/>
        <v/>
      </c>
      <c r="I32" s="24" t="str">
        <f t="shared" si="146"/>
        <v/>
      </c>
      <c r="J32" s="24" t="str">
        <f t="shared" si="146"/>
        <v/>
      </c>
      <c r="K32" s="22"/>
    </row>
    <row r="33" spans="1:13" ht="15" hidden="1" customHeight="1" outlineLevel="1" x14ac:dyDescent="0.25">
      <c r="A33" s="21" t="s">
        <v>61</v>
      </c>
      <c r="B33" s="20" t="str">
        <f>IF(ISBLANK(B$19),"",IF(B$22&gt;1,CONCATENATE(B$19,B$22),B$19))</f>
        <v/>
      </c>
      <c r="C33" s="20" t="str">
        <f t="shared" ref="C33:K33" si="147">IF(ISBLANK(C$19),"",IF(C$22&gt;1,CONCATENATE(C$19,C$22),C$19))</f>
        <v/>
      </c>
      <c r="D33" s="20" t="str">
        <f t="shared" si="147"/>
        <v/>
      </c>
      <c r="E33" s="20" t="str">
        <f t="shared" si="147"/>
        <v/>
      </c>
      <c r="F33" s="20" t="str">
        <f t="shared" si="147"/>
        <v/>
      </c>
      <c r="G33" s="20" t="str">
        <f t="shared" si="147"/>
        <v/>
      </c>
      <c r="H33" s="20" t="str">
        <f t="shared" si="147"/>
        <v/>
      </c>
      <c r="I33" s="20" t="str">
        <f t="shared" si="147"/>
        <v/>
      </c>
      <c r="J33" s="20" t="str">
        <f t="shared" si="147"/>
        <v/>
      </c>
      <c r="K33" s="20" t="str">
        <f t="shared" si="147"/>
        <v/>
      </c>
    </row>
    <row r="34" spans="1:13" ht="15" hidden="1" customHeight="1" outlineLevel="1" x14ac:dyDescent="0.25">
      <c r="A34" s="17" t="s">
        <v>65</v>
      </c>
      <c r="B34" s="8"/>
      <c r="C34" s="8" t="str">
        <f>IF(AND(B$35="-",C$35&lt;&gt;"-"),")","")</f>
        <v/>
      </c>
      <c r="D34" s="24" t="str">
        <f t="shared" ref="D34:K34" si="148">IF(AND(C$35="-",D$35&lt;&gt;"-"),")","")</f>
        <v/>
      </c>
      <c r="E34" s="24" t="str">
        <f t="shared" si="148"/>
        <v/>
      </c>
      <c r="F34" s="24" t="str">
        <f t="shared" si="148"/>
        <v/>
      </c>
      <c r="G34" s="24" t="str">
        <f t="shared" si="148"/>
        <v/>
      </c>
      <c r="H34" s="24" t="str">
        <f t="shared" si="148"/>
        <v/>
      </c>
      <c r="I34" s="24" t="str">
        <f t="shared" si="148"/>
        <v/>
      </c>
      <c r="J34" s="24" t="str">
        <f t="shared" si="148"/>
        <v/>
      </c>
      <c r="K34" s="24" t="str">
        <f t="shared" si="148"/>
        <v/>
      </c>
    </row>
    <row r="35" spans="1:13" ht="15" hidden="1" customHeight="1" outlineLevel="1" x14ac:dyDescent="0.25">
      <c r="A35" s="17" t="s">
        <v>62</v>
      </c>
      <c r="B35" s="8" t="str">
        <f t="shared" ref="B35:K35" si="149">IF(C$31="","",IF(B$31=C$31,"-"," / "))</f>
        <v/>
      </c>
      <c r="C35" s="20" t="str">
        <f t="shared" si="149"/>
        <v/>
      </c>
      <c r="D35" s="20" t="str">
        <f t="shared" si="149"/>
        <v/>
      </c>
      <c r="E35" s="20" t="str">
        <f t="shared" si="149"/>
        <v/>
      </c>
      <c r="F35" s="20" t="str">
        <f t="shared" si="149"/>
        <v/>
      </c>
      <c r="G35" s="20" t="str">
        <f t="shared" si="149"/>
        <v/>
      </c>
      <c r="H35" s="20" t="str">
        <f t="shared" si="149"/>
        <v/>
      </c>
      <c r="I35" s="20" t="str">
        <f t="shared" si="149"/>
        <v/>
      </c>
      <c r="J35" s="20" t="str">
        <f t="shared" si="149"/>
        <v/>
      </c>
      <c r="K35" s="20" t="str">
        <f t="shared" si="149"/>
        <v/>
      </c>
    </row>
    <row r="36" spans="1:13" ht="15" hidden="1" customHeight="1" outlineLevel="1" x14ac:dyDescent="0.25">
      <c r="A36" s="25" t="s">
        <v>66</v>
      </c>
      <c r="B36" s="24" t="str">
        <f>CONCATENATE(B$32,B$33,B$34,B$35)</f>
        <v/>
      </c>
      <c r="C36" s="24" t="str">
        <f t="shared" ref="C36:K36" si="150">CONCATENATE(C$32,C$33,C$34,C$35)</f>
        <v/>
      </c>
      <c r="D36" s="24" t="str">
        <f t="shared" si="150"/>
        <v/>
      </c>
      <c r="E36" s="24" t="str">
        <f t="shared" si="150"/>
        <v/>
      </c>
      <c r="F36" s="24" t="str">
        <f t="shared" si="150"/>
        <v/>
      </c>
      <c r="G36" s="24" t="str">
        <f t="shared" si="150"/>
        <v/>
      </c>
      <c r="H36" s="24" t="str">
        <f t="shared" si="150"/>
        <v/>
      </c>
      <c r="I36" s="24" t="str">
        <f t="shared" si="150"/>
        <v/>
      </c>
      <c r="J36" s="24" t="str">
        <f t="shared" si="150"/>
        <v/>
      </c>
      <c r="K36" s="24" t="str">
        <f t="shared" si="150"/>
        <v/>
      </c>
    </row>
    <row r="37" spans="1:13" ht="15" hidden="1" customHeight="1" outlineLevel="1" x14ac:dyDescent="0.25">
      <c r="A37" s="17" t="s">
        <v>55</v>
      </c>
      <c r="B37" s="8">
        <f>IF(OR(ISBLANK(B$19),ISBLANK(B$20)),0,HLOOKUP(CONCATENATE(B$20," ",B$21),$B$14:$FY$15,2,FALSE))</f>
        <v>0</v>
      </c>
      <c r="C37" s="59">
        <f t="shared" ref="C37:K37" si="151">IF(OR(ISBLANK(C$19),ISBLANK(C$20)),0,HLOOKUP(CONCATENATE(C$20," ",C$21),$B$14:$FY$15,2,FALSE))</f>
        <v>0</v>
      </c>
      <c r="D37" s="59">
        <f t="shared" si="151"/>
        <v>0</v>
      </c>
      <c r="E37" s="59">
        <f t="shared" si="151"/>
        <v>0</v>
      </c>
      <c r="F37" s="59">
        <f t="shared" si="151"/>
        <v>0</v>
      </c>
      <c r="G37" s="59">
        <f t="shared" si="151"/>
        <v>0</v>
      </c>
      <c r="H37" s="59">
        <f t="shared" si="151"/>
        <v>0</v>
      </c>
      <c r="I37" s="59">
        <f t="shared" si="151"/>
        <v>0</v>
      </c>
      <c r="J37" s="59">
        <f t="shared" si="151"/>
        <v>0</v>
      </c>
      <c r="K37" s="59">
        <f t="shared" si="151"/>
        <v>0</v>
      </c>
    </row>
    <row r="38" spans="1:13" ht="15" hidden="1" customHeight="1" outlineLevel="1" x14ac:dyDescent="0.25">
      <c r="A38" s="21" t="s">
        <v>59</v>
      </c>
      <c r="B38" s="20">
        <f>IF(ISBLANK(B$19),0,VLOOKUP(B$19,Synthèse!$C$5:$AW$34,39,FALSE))</f>
        <v>0</v>
      </c>
      <c r="C38" s="110">
        <f>IF(ISBLANK(C$19),0,VLOOKUP(C$19,Synthèse!$C$5:$AW$34,39,FALSE))</f>
        <v>0</v>
      </c>
      <c r="D38" s="110">
        <f>IF(ISBLANK(D$19),0,VLOOKUP(D$19,Synthèse!$C$5:$AW$34,39,FALSE))</f>
        <v>0</v>
      </c>
      <c r="E38" s="110">
        <f>IF(ISBLANK(E$19),0,VLOOKUP(E$19,Synthèse!$C$5:$AW$34,39,FALSE))</f>
        <v>0</v>
      </c>
      <c r="F38" s="110">
        <f>IF(ISBLANK(F$19),0,VLOOKUP(F$19,Synthèse!$C$5:$AW$34,39,FALSE))</f>
        <v>0</v>
      </c>
      <c r="G38" s="110">
        <f>IF(ISBLANK(G$19),0,VLOOKUP(G$19,Synthèse!$C$5:$AW$34,39,FALSE))</f>
        <v>0</v>
      </c>
      <c r="H38" s="110">
        <f>IF(ISBLANK(H$19),0,VLOOKUP(H$19,Synthèse!$C$5:$AW$34,39,FALSE))</f>
        <v>0</v>
      </c>
      <c r="I38" s="110">
        <f>IF(ISBLANK(I$19),0,VLOOKUP(I$19,Synthèse!$C$5:$AW$34,39,FALSE))</f>
        <v>0</v>
      </c>
      <c r="J38" s="110">
        <f>IF(ISBLANK(J$19),0,VLOOKUP(J$19,Synthèse!$C$5:$AW$34,39,FALSE))</f>
        <v>0</v>
      </c>
      <c r="K38" s="110">
        <f>IF(ISBLANK(K$19),0,VLOOKUP(K$19,Synthèse!$C$5:$AW$34,39,FALSE))</f>
        <v>0</v>
      </c>
    </row>
    <row r="39" spans="1:13" ht="15" hidden="1" customHeight="1" outlineLevel="1" x14ac:dyDescent="0.25">
      <c r="A39" s="17" t="s">
        <v>60</v>
      </c>
      <c r="B39" s="8">
        <f>IF(OR(ISBLANK(B$19),ISBLANK(B$22)),0,(B$38*B$22)+(MOD(B$38,12)*(B$22-1)))</f>
        <v>0</v>
      </c>
      <c r="C39" s="121">
        <f t="shared" ref="C39:K39" si="152">IF(OR(ISBLANK(C$19),ISBLANK(C$22)),0,(C$38*C$22)+(MOD(C$38,12)*(C$22-1)))</f>
        <v>0</v>
      </c>
      <c r="D39" s="121">
        <f t="shared" si="152"/>
        <v>0</v>
      </c>
      <c r="E39" s="121">
        <f t="shared" si="152"/>
        <v>0</v>
      </c>
      <c r="F39" s="121">
        <f t="shared" si="152"/>
        <v>0</v>
      </c>
      <c r="G39" s="121">
        <f t="shared" si="152"/>
        <v>0</v>
      </c>
      <c r="H39" s="121">
        <f t="shared" si="152"/>
        <v>0</v>
      </c>
      <c r="I39" s="121">
        <f t="shared" si="152"/>
        <v>0</v>
      </c>
      <c r="J39" s="121">
        <f t="shared" si="152"/>
        <v>0</v>
      </c>
      <c r="K39" s="121">
        <f t="shared" si="152"/>
        <v>0</v>
      </c>
    </row>
    <row r="40" spans="1:13" ht="15" hidden="1" customHeight="1" outlineLevel="1" x14ac:dyDescent="0.25">
      <c r="A40" s="17" t="s">
        <v>56</v>
      </c>
      <c r="B40" s="8">
        <f t="shared" ref="B40:K40" si="153">IF(ISBLANK(B$19),0,B$37+B$39-1)</f>
        <v>0</v>
      </c>
      <c r="C40" s="59">
        <f t="shared" si="153"/>
        <v>0</v>
      </c>
      <c r="D40" s="59">
        <f t="shared" si="153"/>
        <v>0</v>
      </c>
      <c r="E40" s="59">
        <f t="shared" si="153"/>
        <v>0</v>
      </c>
      <c r="F40" s="59">
        <f t="shared" si="153"/>
        <v>0</v>
      </c>
      <c r="G40" s="59">
        <f t="shared" si="153"/>
        <v>0</v>
      </c>
      <c r="H40" s="59">
        <f t="shared" si="153"/>
        <v>0</v>
      </c>
      <c r="I40" s="59">
        <f t="shared" si="153"/>
        <v>0</v>
      </c>
      <c r="J40" s="59">
        <f t="shared" si="153"/>
        <v>0</v>
      </c>
      <c r="K40" s="59">
        <f t="shared" si="153"/>
        <v>0</v>
      </c>
      <c r="L40" s="35" t="s">
        <v>165</v>
      </c>
      <c r="M40" s="35" t="s">
        <v>110</v>
      </c>
    </row>
    <row r="41" spans="1:13" ht="15" hidden="1" customHeight="1" outlineLevel="1" x14ac:dyDescent="0.25">
      <c r="A41" s="2" t="s">
        <v>131</v>
      </c>
      <c r="B41" s="6">
        <f ca="1">IF(ISERROR(VLOOKUP(B$19,Synthèse!$C$5:$AW$34,3,FALSE)/VLOOKUP($E$4,Paramètres!$B$7:$F$11,5,FALSE)*$C$4*B$22),0,VLOOKUP(B$19,Synthèse!$C$5:$AW$34,3,FALSE)/VLOOKUP($E$4,Paramètres!$B$7:$F$11,5,FALSE)*$C$4*B$22)</f>
        <v>0</v>
      </c>
      <c r="C41" s="126">
        <f ca="1">IF(ISERROR(VLOOKUP(C$19,Synthèse!$C$5:$AW$34,3,FALSE)/VLOOKUP($E$4,Paramètres!$B$7:$F$11,5,FALSE)*$C$4*C$22),0,VLOOKUP(C$19,Synthèse!$C$5:$AW$34,3,FALSE)/VLOOKUP($E$4,Paramètres!$B$7:$F$11,5,FALSE)*$C$4*C$22)</f>
        <v>0</v>
      </c>
      <c r="D41" s="126">
        <f ca="1">IF(ISERROR(VLOOKUP(D$19,Synthèse!$C$5:$AW$34,3,FALSE)/VLOOKUP($E$4,Paramètres!$B$7:$F$11,5,FALSE)*$C$4*D$22),0,VLOOKUP(D$19,Synthèse!$C$5:$AW$34,3,FALSE)/VLOOKUP($E$4,Paramètres!$B$7:$F$11,5,FALSE)*$C$4*D$22)</f>
        <v>0</v>
      </c>
      <c r="E41" s="126">
        <f ca="1">IF(ISERROR(VLOOKUP(E$19,Synthèse!$C$5:$AW$34,3,FALSE)/VLOOKUP($E$4,Paramètres!$B$7:$F$11,5,FALSE)*$C$4*E$22),0,VLOOKUP(E$19,Synthèse!$C$5:$AW$34,3,FALSE)/VLOOKUP($E$4,Paramètres!$B$7:$F$11,5,FALSE)*$C$4*E$22)</f>
        <v>0</v>
      </c>
      <c r="F41" s="126">
        <f ca="1">IF(ISERROR(VLOOKUP(F$19,Synthèse!$C$5:$AW$34,3,FALSE)/VLOOKUP($E$4,Paramètres!$B$7:$F$11,5,FALSE)*$C$4*F$22),0,VLOOKUP(F$19,Synthèse!$C$5:$AW$34,3,FALSE)/VLOOKUP($E$4,Paramètres!$B$7:$F$11,5,FALSE)*$C$4*F$22)</f>
        <v>0</v>
      </c>
      <c r="G41" s="126">
        <f ca="1">IF(ISERROR(VLOOKUP(G$19,Synthèse!$C$5:$AW$34,3,FALSE)/VLOOKUP($E$4,Paramètres!$B$7:$F$11,5,FALSE)*$C$4*G$22),0,VLOOKUP(G$19,Synthèse!$C$5:$AW$34,3,FALSE)/VLOOKUP($E$4,Paramètres!$B$7:$F$11,5,FALSE)*$C$4*G$22)</f>
        <v>0</v>
      </c>
      <c r="H41" s="126">
        <f ca="1">IF(ISERROR(VLOOKUP(H$19,Synthèse!$C$5:$AW$34,3,FALSE)/VLOOKUP($E$4,Paramètres!$B$7:$F$11,5,FALSE)*$C$4*H$22),0,VLOOKUP(H$19,Synthèse!$C$5:$AW$34,3,FALSE)/VLOOKUP($E$4,Paramètres!$B$7:$F$11,5,FALSE)*$C$4*H$22)</f>
        <v>0</v>
      </c>
      <c r="I41" s="126">
        <f ca="1">IF(ISERROR(VLOOKUP(I$19,Synthèse!$C$5:$AW$34,3,FALSE)/VLOOKUP($E$4,Paramètres!$B$7:$F$11,5,FALSE)*$C$4*I$22),0,VLOOKUP(I$19,Synthèse!$C$5:$AW$34,3,FALSE)/VLOOKUP($E$4,Paramètres!$B$7:$F$11,5,FALSE)*$C$4*I$22)</f>
        <v>0</v>
      </c>
      <c r="J41" s="126">
        <f ca="1">IF(ISERROR(VLOOKUP(J$19,Synthèse!$C$5:$AW$34,3,FALSE)/VLOOKUP($E$4,Paramètres!$B$7:$F$11,5,FALSE)*$C$4*J$22),0,VLOOKUP(J$19,Synthèse!$C$5:$AW$34,3,FALSE)/VLOOKUP($E$4,Paramètres!$B$7:$F$11,5,FALSE)*$C$4*J$22)</f>
        <v>0</v>
      </c>
      <c r="K41" s="126">
        <f ca="1">IF(ISERROR(VLOOKUP(K$19,Synthèse!$C$5:$AW$34,3,FALSE)/VLOOKUP($E$4,Paramètres!$B$7:$F$11,5,FALSE)*$C$4*K$22),0,VLOOKUP(K$19,Synthèse!$C$5:$AW$34,3,FALSE)/VLOOKUP($E$4,Paramètres!$B$7:$F$11,5,FALSE)*$C$4*K$22)</f>
        <v>0</v>
      </c>
      <c r="L41" s="35">
        <f ca="1">SUM($B41:$K41)</f>
        <v>0</v>
      </c>
      <c r="M41" s="54"/>
    </row>
    <row r="42" spans="1:13" ht="15" hidden="1" customHeight="1" outlineLevel="1" x14ac:dyDescent="0.25">
      <c r="A42" s="2" t="s">
        <v>132</v>
      </c>
      <c r="B42" s="117">
        <f ca="1">IF(ISERROR(VLOOKUP(B$19,Synthèse!$C$5:$AW$34,4,FALSE)/VLOOKUP($E$4,Paramètres!$B$7:$F$11,5,FALSE)*$C$4*B$22),0,VLOOKUP(B$19,Synthèse!$C$5:$AW$34,4,FALSE)/VLOOKUP($E$4,Paramètres!$B$7:$F$11,5,FALSE)*$C$4*B$22)</f>
        <v>0</v>
      </c>
      <c r="C42" s="126">
        <f ca="1">IF(ISERROR(VLOOKUP(C$19,Synthèse!$C$5:$AW$34,4,FALSE)/VLOOKUP($E$4,Paramètres!$B$7:$F$11,5,FALSE)*$C$4*C$22),0,VLOOKUP(C$19,Synthèse!$C$5:$AW$34,4,FALSE)/VLOOKUP($E$4,Paramètres!$B$7:$F$11,5,FALSE)*$C$4*C$22)</f>
        <v>0</v>
      </c>
      <c r="D42" s="126">
        <f ca="1">IF(ISERROR(VLOOKUP(D$19,Synthèse!$C$5:$AW$34,4,FALSE)/VLOOKUP($E$4,Paramètres!$B$7:$F$11,5,FALSE)*$C$4*D$22),0,VLOOKUP(D$19,Synthèse!$C$5:$AW$34,4,FALSE)/VLOOKUP($E$4,Paramètres!$B$7:$F$11,5,FALSE)*$C$4*D$22)</f>
        <v>0</v>
      </c>
      <c r="E42" s="126">
        <f ca="1">IF(ISERROR(VLOOKUP(E$19,Synthèse!$C$5:$AW$34,4,FALSE)/VLOOKUP($E$4,Paramètres!$B$7:$F$11,5,FALSE)*$C$4*E$22),0,VLOOKUP(E$19,Synthèse!$C$5:$AW$34,4,FALSE)/VLOOKUP($E$4,Paramètres!$B$7:$F$11,5,FALSE)*$C$4*E$22)</f>
        <v>0</v>
      </c>
      <c r="F42" s="126">
        <f ca="1">IF(ISERROR(VLOOKUP(F$19,Synthèse!$C$5:$AW$34,4,FALSE)/VLOOKUP($E$4,Paramètres!$B$7:$F$11,5,FALSE)*$C$4*F$22),0,VLOOKUP(F$19,Synthèse!$C$5:$AW$34,4,FALSE)/VLOOKUP($E$4,Paramètres!$B$7:$F$11,5,FALSE)*$C$4*F$22)</f>
        <v>0</v>
      </c>
      <c r="G42" s="126">
        <f ca="1">IF(ISERROR(VLOOKUP(G$19,Synthèse!$C$5:$AW$34,4,FALSE)/VLOOKUP($E$4,Paramètres!$B$7:$F$11,5,FALSE)*$C$4*G$22),0,VLOOKUP(G$19,Synthèse!$C$5:$AW$34,4,FALSE)/VLOOKUP($E$4,Paramètres!$B$7:$F$11,5,FALSE)*$C$4*G$22)</f>
        <v>0</v>
      </c>
      <c r="H42" s="126">
        <f ca="1">IF(ISERROR(VLOOKUP(H$19,Synthèse!$C$5:$AW$34,4,FALSE)/VLOOKUP($E$4,Paramètres!$B$7:$F$11,5,FALSE)*$C$4*H$22),0,VLOOKUP(H$19,Synthèse!$C$5:$AW$34,4,FALSE)/VLOOKUP($E$4,Paramètres!$B$7:$F$11,5,FALSE)*$C$4*H$22)</f>
        <v>0</v>
      </c>
      <c r="I42" s="126">
        <f ca="1">IF(ISERROR(VLOOKUP(I$19,Synthèse!$C$5:$AW$34,4,FALSE)/VLOOKUP($E$4,Paramètres!$B$7:$F$11,5,FALSE)*$C$4*I$22),0,VLOOKUP(I$19,Synthèse!$C$5:$AW$34,4,FALSE)/VLOOKUP($E$4,Paramètres!$B$7:$F$11,5,FALSE)*$C$4*I$22)</f>
        <v>0</v>
      </c>
      <c r="J42" s="126">
        <f ca="1">IF(ISERROR(VLOOKUP(J$19,Synthèse!$C$5:$AW$34,4,FALSE)/VLOOKUP($E$4,Paramètres!$B$7:$F$11,5,FALSE)*$C$4*J$22),0,VLOOKUP(J$19,Synthèse!$C$5:$AW$34,4,FALSE)/VLOOKUP($E$4,Paramètres!$B$7:$F$11,5,FALSE)*$C$4*J$22)</f>
        <v>0</v>
      </c>
      <c r="K42" s="126">
        <f ca="1">IF(ISERROR(VLOOKUP(K$19,Synthèse!$C$5:$AW$34,4,FALSE)/VLOOKUP($E$4,Paramètres!$B$7:$F$11,5,FALSE)*$C$4*K$22),0,VLOOKUP(K$19,Synthèse!$C$5:$AW$34,4,FALSE)/VLOOKUP($E$4,Paramètres!$B$7:$F$11,5,FALSE)*$C$4*K$22)</f>
        <v>0</v>
      </c>
      <c r="L42" s="35">
        <f t="shared" ref="L42:L67" ca="1" si="154">SUM($B42:$K42)</f>
        <v>0</v>
      </c>
      <c r="M42" s="54"/>
    </row>
    <row r="43" spans="1:13" ht="15" hidden="1" customHeight="1" outlineLevel="1" x14ac:dyDescent="0.25">
      <c r="A43" s="2" t="s">
        <v>133</v>
      </c>
      <c r="B43" s="117">
        <f ca="1">IF(ISERROR(VLOOKUP(B$19,Synthèse!$C$5:$AW$34,5,FALSE)/VLOOKUP($E$4,Paramètres!$B$7:$F$11,5,FALSE)*$C$4*B$22),0,VLOOKUP(B$19,Synthèse!$C$5:$AW$34,5,FALSE)/VLOOKUP($E$4,Paramètres!$B$7:$F$11,5,FALSE)*$C$4*B$22)</f>
        <v>0</v>
      </c>
      <c r="C43" s="126">
        <f ca="1">IF(ISERROR(VLOOKUP(C$19,Synthèse!$C$5:$AW$34,5,FALSE)/VLOOKUP($E$4,Paramètres!$B$7:$F$11,5,FALSE)*$C$4*C$22),0,VLOOKUP(C$19,Synthèse!$C$5:$AW$34,5,FALSE)/VLOOKUP($E$4,Paramètres!$B$7:$F$11,5,FALSE)*$C$4*C$22)</f>
        <v>0</v>
      </c>
      <c r="D43" s="126">
        <f ca="1">IF(ISERROR(VLOOKUP(D$19,Synthèse!$C$5:$AW$34,5,FALSE)/VLOOKUP($E$4,Paramètres!$B$7:$F$11,5,FALSE)*$C$4*D$22),0,VLOOKUP(D$19,Synthèse!$C$5:$AW$34,5,FALSE)/VLOOKUP($E$4,Paramètres!$B$7:$F$11,5,FALSE)*$C$4*D$22)</f>
        <v>0</v>
      </c>
      <c r="E43" s="126">
        <f ca="1">IF(ISERROR(VLOOKUP(E$19,Synthèse!$C$5:$AW$34,5,FALSE)/VLOOKUP($E$4,Paramètres!$B$7:$F$11,5,FALSE)*$C$4*E$22),0,VLOOKUP(E$19,Synthèse!$C$5:$AW$34,5,FALSE)/VLOOKUP($E$4,Paramètres!$B$7:$F$11,5,FALSE)*$C$4*E$22)</f>
        <v>0</v>
      </c>
      <c r="F43" s="126">
        <f ca="1">IF(ISERROR(VLOOKUP(F$19,Synthèse!$C$5:$AW$34,5,FALSE)/VLOOKUP($E$4,Paramètres!$B$7:$F$11,5,FALSE)*$C$4*F$22),0,VLOOKUP(F$19,Synthèse!$C$5:$AW$34,5,FALSE)/VLOOKUP($E$4,Paramètres!$B$7:$F$11,5,FALSE)*$C$4*F$22)</f>
        <v>0</v>
      </c>
      <c r="G43" s="126">
        <f ca="1">IF(ISERROR(VLOOKUP(G$19,Synthèse!$C$5:$AW$34,5,FALSE)/VLOOKUP($E$4,Paramètres!$B$7:$F$11,5,FALSE)*$C$4*G$22),0,VLOOKUP(G$19,Synthèse!$C$5:$AW$34,5,FALSE)/VLOOKUP($E$4,Paramètres!$B$7:$F$11,5,FALSE)*$C$4*G$22)</f>
        <v>0</v>
      </c>
      <c r="H43" s="126">
        <f ca="1">IF(ISERROR(VLOOKUP(H$19,Synthèse!$C$5:$AW$34,5,FALSE)/VLOOKUP($E$4,Paramètres!$B$7:$F$11,5,FALSE)*$C$4*H$22),0,VLOOKUP(H$19,Synthèse!$C$5:$AW$34,5,FALSE)/VLOOKUP($E$4,Paramètres!$B$7:$F$11,5,FALSE)*$C$4*H$22)</f>
        <v>0</v>
      </c>
      <c r="I43" s="126">
        <f ca="1">IF(ISERROR(VLOOKUP(I$19,Synthèse!$C$5:$AW$34,5,FALSE)/VLOOKUP($E$4,Paramètres!$B$7:$F$11,5,FALSE)*$C$4*I$22),0,VLOOKUP(I$19,Synthèse!$C$5:$AW$34,5,FALSE)/VLOOKUP($E$4,Paramètres!$B$7:$F$11,5,FALSE)*$C$4*I$22)</f>
        <v>0</v>
      </c>
      <c r="J43" s="126">
        <f ca="1">IF(ISERROR(VLOOKUP(J$19,Synthèse!$C$5:$AW$34,5,FALSE)/VLOOKUP($E$4,Paramètres!$B$7:$F$11,5,FALSE)*$C$4*J$22),0,VLOOKUP(J$19,Synthèse!$C$5:$AW$34,5,FALSE)/VLOOKUP($E$4,Paramètres!$B$7:$F$11,5,FALSE)*$C$4*J$22)</f>
        <v>0</v>
      </c>
      <c r="K43" s="126">
        <f ca="1">IF(ISERROR(VLOOKUP(K$19,Synthèse!$C$5:$AW$34,5,FALSE)/VLOOKUP($E$4,Paramètres!$B$7:$F$11,5,FALSE)*$C$4*K$22),0,VLOOKUP(K$19,Synthèse!$C$5:$AW$34,5,FALSE)/VLOOKUP($E$4,Paramètres!$B$7:$F$11,5,FALSE)*$C$4*K$22)</f>
        <v>0</v>
      </c>
      <c r="L43" s="35">
        <f t="shared" ca="1" si="154"/>
        <v>0</v>
      </c>
      <c r="M43" s="54"/>
    </row>
    <row r="44" spans="1:13" ht="15" hidden="1" customHeight="1" outlineLevel="1" x14ac:dyDescent="0.25">
      <c r="A44" s="2" t="s">
        <v>134</v>
      </c>
      <c r="B44" s="117">
        <f ca="1">IF(ISERROR(VLOOKUP(B$19,Synthèse!$C$5:$AW$34,6,FALSE)/VLOOKUP($E$4,Paramètres!$B$7:$F$11,5,FALSE)*$C$4*B$22),0,VLOOKUP(B$19,Synthèse!$C$5:$AW$34,6,FALSE)/VLOOKUP($E$4,Paramètres!$B$7:$F$11,5,FALSE)*$C$4*B$22)</f>
        <v>0</v>
      </c>
      <c r="C44" s="126">
        <f ca="1">IF(ISERROR(VLOOKUP(C$19,Synthèse!$C$5:$AW$34,6,FALSE)/VLOOKUP($E$4,Paramètres!$B$7:$F$11,5,FALSE)*$C$4*C$22),0,VLOOKUP(C$19,Synthèse!$C$5:$AW$34,6,FALSE)/VLOOKUP($E$4,Paramètres!$B$7:$F$11,5,FALSE)*$C$4*C$22)</f>
        <v>0</v>
      </c>
      <c r="D44" s="126">
        <f ca="1">IF(ISERROR(VLOOKUP(D$19,Synthèse!$C$5:$AW$34,6,FALSE)/VLOOKUP($E$4,Paramètres!$B$7:$F$11,5,FALSE)*$C$4*D$22),0,VLOOKUP(D$19,Synthèse!$C$5:$AW$34,6,FALSE)/VLOOKUP($E$4,Paramètres!$B$7:$F$11,5,FALSE)*$C$4*D$22)</f>
        <v>0</v>
      </c>
      <c r="E44" s="126">
        <f ca="1">IF(ISERROR(VLOOKUP(E$19,Synthèse!$C$5:$AW$34,6,FALSE)/VLOOKUP($E$4,Paramètres!$B$7:$F$11,5,FALSE)*$C$4*E$22),0,VLOOKUP(E$19,Synthèse!$C$5:$AW$34,6,FALSE)/VLOOKUP($E$4,Paramètres!$B$7:$F$11,5,FALSE)*$C$4*E$22)</f>
        <v>0</v>
      </c>
      <c r="F44" s="126">
        <f ca="1">IF(ISERROR(VLOOKUP(F$19,Synthèse!$C$5:$AW$34,6,FALSE)/VLOOKUP($E$4,Paramètres!$B$7:$F$11,5,FALSE)*$C$4*F$22),0,VLOOKUP(F$19,Synthèse!$C$5:$AW$34,6,FALSE)/VLOOKUP($E$4,Paramètres!$B$7:$F$11,5,FALSE)*$C$4*F$22)</f>
        <v>0</v>
      </c>
      <c r="G44" s="126">
        <f ca="1">IF(ISERROR(VLOOKUP(G$19,Synthèse!$C$5:$AW$34,6,FALSE)/VLOOKUP($E$4,Paramètres!$B$7:$F$11,5,FALSE)*$C$4*G$22),0,VLOOKUP(G$19,Synthèse!$C$5:$AW$34,6,FALSE)/VLOOKUP($E$4,Paramètres!$B$7:$F$11,5,FALSE)*$C$4*G$22)</f>
        <v>0</v>
      </c>
      <c r="H44" s="126">
        <f ca="1">IF(ISERROR(VLOOKUP(H$19,Synthèse!$C$5:$AW$34,6,FALSE)/VLOOKUP($E$4,Paramètres!$B$7:$F$11,5,FALSE)*$C$4*H$22),0,VLOOKUP(H$19,Synthèse!$C$5:$AW$34,6,FALSE)/VLOOKUP($E$4,Paramètres!$B$7:$F$11,5,FALSE)*$C$4*H$22)</f>
        <v>0</v>
      </c>
      <c r="I44" s="126">
        <f ca="1">IF(ISERROR(VLOOKUP(I$19,Synthèse!$C$5:$AW$34,6,FALSE)/VLOOKUP($E$4,Paramètres!$B$7:$F$11,5,FALSE)*$C$4*I$22),0,VLOOKUP(I$19,Synthèse!$C$5:$AW$34,6,FALSE)/VLOOKUP($E$4,Paramètres!$B$7:$F$11,5,FALSE)*$C$4*I$22)</f>
        <v>0</v>
      </c>
      <c r="J44" s="126">
        <f ca="1">IF(ISERROR(VLOOKUP(J$19,Synthèse!$C$5:$AW$34,6,FALSE)/VLOOKUP($E$4,Paramètres!$B$7:$F$11,5,FALSE)*$C$4*J$22),0,VLOOKUP(J$19,Synthèse!$C$5:$AW$34,6,FALSE)/VLOOKUP($E$4,Paramètres!$B$7:$F$11,5,FALSE)*$C$4*J$22)</f>
        <v>0</v>
      </c>
      <c r="K44" s="126">
        <f ca="1">IF(ISERROR(VLOOKUP(K$19,Synthèse!$C$5:$AW$34,6,FALSE)/VLOOKUP($E$4,Paramètres!$B$7:$F$11,5,FALSE)*$C$4*K$22),0,VLOOKUP(K$19,Synthèse!$C$5:$AW$34,6,FALSE)/VLOOKUP($E$4,Paramètres!$B$7:$F$11,5,FALSE)*$C$4*K$22)</f>
        <v>0</v>
      </c>
      <c r="L44" s="35">
        <f t="shared" ca="1" si="154"/>
        <v>0</v>
      </c>
      <c r="M44" s="54"/>
    </row>
    <row r="45" spans="1:13" ht="15" hidden="1" customHeight="1" outlineLevel="1" x14ac:dyDescent="0.25">
      <c r="A45" s="2" t="s">
        <v>135</v>
      </c>
      <c r="B45" s="117">
        <f ca="1">IF(ISERROR(VLOOKUP(B$19,Synthèse!$C$5:$AW$34,7,FALSE)/VLOOKUP($E$4,Paramètres!$B$7:$F$11,5,FALSE)*$C$4*B$22),0,VLOOKUP(B$19,Synthèse!$C$5:$AW$34,7,FALSE)/VLOOKUP($E$4,Paramètres!$B$7:$F$11,5,FALSE)*$C$4*B$22)</f>
        <v>0</v>
      </c>
      <c r="C45" s="126">
        <f ca="1">IF(ISERROR(VLOOKUP(C$19,Synthèse!$C$5:$AW$34,7,FALSE)/VLOOKUP($E$4,Paramètres!$B$7:$F$11,5,FALSE)*$C$4*C$22),0,VLOOKUP(C$19,Synthèse!$C$5:$AW$34,7,FALSE)/VLOOKUP($E$4,Paramètres!$B$7:$F$11,5,FALSE)*$C$4*C$22)</f>
        <v>0</v>
      </c>
      <c r="D45" s="126">
        <f ca="1">IF(ISERROR(VLOOKUP(D$19,Synthèse!$C$5:$AW$34,7,FALSE)/VLOOKUP($E$4,Paramètres!$B$7:$F$11,5,FALSE)*$C$4*D$22),0,VLOOKUP(D$19,Synthèse!$C$5:$AW$34,7,FALSE)/VLOOKUP($E$4,Paramètres!$B$7:$F$11,5,FALSE)*$C$4*D$22)</f>
        <v>0</v>
      </c>
      <c r="E45" s="126">
        <f ca="1">IF(ISERROR(VLOOKUP(E$19,Synthèse!$C$5:$AW$34,7,FALSE)/VLOOKUP($E$4,Paramètres!$B$7:$F$11,5,FALSE)*$C$4*E$22),0,VLOOKUP(E$19,Synthèse!$C$5:$AW$34,7,FALSE)/VLOOKUP($E$4,Paramètres!$B$7:$F$11,5,FALSE)*$C$4*E$22)</f>
        <v>0</v>
      </c>
      <c r="F45" s="126">
        <f ca="1">IF(ISERROR(VLOOKUP(F$19,Synthèse!$C$5:$AW$34,7,FALSE)/VLOOKUP($E$4,Paramètres!$B$7:$F$11,5,FALSE)*$C$4*F$22),0,VLOOKUP(F$19,Synthèse!$C$5:$AW$34,7,FALSE)/VLOOKUP($E$4,Paramètres!$B$7:$F$11,5,FALSE)*$C$4*F$22)</f>
        <v>0</v>
      </c>
      <c r="G45" s="126">
        <f ca="1">IF(ISERROR(VLOOKUP(G$19,Synthèse!$C$5:$AW$34,7,FALSE)/VLOOKUP($E$4,Paramètres!$B$7:$F$11,5,FALSE)*$C$4*G$22),0,VLOOKUP(G$19,Synthèse!$C$5:$AW$34,7,FALSE)/VLOOKUP($E$4,Paramètres!$B$7:$F$11,5,FALSE)*$C$4*G$22)</f>
        <v>0</v>
      </c>
      <c r="H45" s="126">
        <f ca="1">IF(ISERROR(VLOOKUP(H$19,Synthèse!$C$5:$AW$34,7,FALSE)/VLOOKUP($E$4,Paramètres!$B$7:$F$11,5,FALSE)*$C$4*H$22),0,VLOOKUP(H$19,Synthèse!$C$5:$AW$34,7,FALSE)/VLOOKUP($E$4,Paramètres!$B$7:$F$11,5,FALSE)*$C$4*H$22)</f>
        <v>0</v>
      </c>
      <c r="I45" s="126">
        <f ca="1">IF(ISERROR(VLOOKUP(I$19,Synthèse!$C$5:$AW$34,7,FALSE)/VLOOKUP($E$4,Paramètres!$B$7:$F$11,5,FALSE)*$C$4*I$22),0,VLOOKUP(I$19,Synthèse!$C$5:$AW$34,7,FALSE)/VLOOKUP($E$4,Paramètres!$B$7:$F$11,5,FALSE)*$C$4*I$22)</f>
        <v>0</v>
      </c>
      <c r="J45" s="126">
        <f ca="1">IF(ISERROR(VLOOKUP(J$19,Synthèse!$C$5:$AW$34,7,FALSE)/VLOOKUP($E$4,Paramètres!$B$7:$F$11,5,FALSE)*$C$4*J$22),0,VLOOKUP(J$19,Synthèse!$C$5:$AW$34,7,FALSE)/VLOOKUP($E$4,Paramètres!$B$7:$F$11,5,FALSE)*$C$4*J$22)</f>
        <v>0</v>
      </c>
      <c r="K45" s="126">
        <f ca="1">IF(ISERROR(VLOOKUP(K$19,Synthèse!$C$5:$AW$34,7,FALSE)/VLOOKUP($E$4,Paramètres!$B$7:$F$11,5,FALSE)*$C$4*K$22),0,VLOOKUP(K$19,Synthèse!$C$5:$AW$34,7,FALSE)/VLOOKUP($E$4,Paramètres!$B$7:$F$11,5,FALSE)*$C$4*K$22)</f>
        <v>0</v>
      </c>
      <c r="L45" s="35">
        <f t="shared" ca="1" si="154"/>
        <v>0</v>
      </c>
      <c r="M45" s="54"/>
    </row>
    <row r="46" spans="1:13" ht="15" hidden="1" customHeight="1" outlineLevel="1" x14ac:dyDescent="0.25">
      <c r="A46" s="2" t="s">
        <v>136</v>
      </c>
      <c r="B46" s="117">
        <f ca="1">IF(ISERROR(VLOOKUP(B$19,Synthèse!$C$5:$AW$34,8,FALSE)/VLOOKUP($E$4,Paramètres!$B$7:$F$11,5,FALSE)*$C$4*B$22),0,VLOOKUP(B$19,Synthèse!$C$5:$AW$34,8,FALSE)/VLOOKUP($E$4,Paramètres!$B$7:$F$11,5,FALSE)*$C$4*B$22)</f>
        <v>0</v>
      </c>
      <c r="C46" s="126">
        <f ca="1">IF(ISERROR(VLOOKUP(C$19,Synthèse!$C$5:$AW$34,8,FALSE)/VLOOKUP($E$4,Paramètres!$B$7:$F$11,5,FALSE)*$C$4*C$22),0,VLOOKUP(C$19,Synthèse!$C$5:$AW$34,8,FALSE)/VLOOKUP($E$4,Paramètres!$B$7:$F$11,5,FALSE)*$C$4*C$22)</f>
        <v>0</v>
      </c>
      <c r="D46" s="126">
        <f ca="1">IF(ISERROR(VLOOKUP(D$19,Synthèse!$C$5:$AW$34,8,FALSE)/VLOOKUP($E$4,Paramètres!$B$7:$F$11,5,FALSE)*$C$4*D$22),0,VLOOKUP(D$19,Synthèse!$C$5:$AW$34,8,FALSE)/VLOOKUP($E$4,Paramètres!$B$7:$F$11,5,FALSE)*$C$4*D$22)</f>
        <v>0</v>
      </c>
      <c r="E46" s="126">
        <f ca="1">IF(ISERROR(VLOOKUP(E$19,Synthèse!$C$5:$AW$34,8,FALSE)/VLOOKUP($E$4,Paramètres!$B$7:$F$11,5,FALSE)*$C$4*E$22),0,VLOOKUP(E$19,Synthèse!$C$5:$AW$34,8,FALSE)/VLOOKUP($E$4,Paramètres!$B$7:$F$11,5,FALSE)*$C$4*E$22)</f>
        <v>0</v>
      </c>
      <c r="F46" s="126">
        <f ca="1">IF(ISERROR(VLOOKUP(F$19,Synthèse!$C$5:$AW$34,8,FALSE)/VLOOKUP($E$4,Paramètres!$B$7:$F$11,5,FALSE)*$C$4*F$22),0,VLOOKUP(F$19,Synthèse!$C$5:$AW$34,8,FALSE)/VLOOKUP($E$4,Paramètres!$B$7:$F$11,5,FALSE)*$C$4*F$22)</f>
        <v>0</v>
      </c>
      <c r="G46" s="126">
        <f ca="1">IF(ISERROR(VLOOKUP(G$19,Synthèse!$C$5:$AW$34,8,FALSE)/VLOOKUP($E$4,Paramètres!$B$7:$F$11,5,FALSE)*$C$4*G$22),0,VLOOKUP(G$19,Synthèse!$C$5:$AW$34,8,FALSE)/VLOOKUP($E$4,Paramètres!$B$7:$F$11,5,FALSE)*$C$4*G$22)</f>
        <v>0</v>
      </c>
      <c r="H46" s="126">
        <f ca="1">IF(ISERROR(VLOOKUP(H$19,Synthèse!$C$5:$AW$34,8,FALSE)/VLOOKUP($E$4,Paramètres!$B$7:$F$11,5,FALSE)*$C$4*H$22),0,VLOOKUP(H$19,Synthèse!$C$5:$AW$34,8,FALSE)/VLOOKUP($E$4,Paramètres!$B$7:$F$11,5,FALSE)*$C$4*H$22)</f>
        <v>0</v>
      </c>
      <c r="I46" s="126">
        <f ca="1">IF(ISERROR(VLOOKUP(I$19,Synthèse!$C$5:$AW$34,8,FALSE)/VLOOKUP($E$4,Paramètres!$B$7:$F$11,5,FALSE)*$C$4*I$22),0,VLOOKUP(I$19,Synthèse!$C$5:$AW$34,8,FALSE)/VLOOKUP($E$4,Paramètres!$B$7:$F$11,5,FALSE)*$C$4*I$22)</f>
        <v>0</v>
      </c>
      <c r="J46" s="126">
        <f ca="1">IF(ISERROR(VLOOKUP(J$19,Synthèse!$C$5:$AW$34,8,FALSE)/VLOOKUP($E$4,Paramètres!$B$7:$F$11,5,FALSE)*$C$4*J$22),0,VLOOKUP(J$19,Synthèse!$C$5:$AW$34,8,FALSE)/VLOOKUP($E$4,Paramètres!$B$7:$F$11,5,FALSE)*$C$4*J$22)</f>
        <v>0</v>
      </c>
      <c r="K46" s="126">
        <f ca="1">IF(ISERROR(VLOOKUP(K$19,Synthèse!$C$5:$AW$34,8,FALSE)/VLOOKUP($E$4,Paramètres!$B$7:$F$11,5,FALSE)*$C$4*K$22),0,VLOOKUP(K$19,Synthèse!$C$5:$AW$34,8,FALSE)/VLOOKUP($E$4,Paramètres!$B$7:$F$11,5,FALSE)*$C$4*K$22)</f>
        <v>0</v>
      </c>
      <c r="L46" s="35">
        <f t="shared" ca="1" si="154"/>
        <v>0</v>
      </c>
      <c r="M46" s="54"/>
    </row>
    <row r="47" spans="1:13" ht="15" hidden="1" customHeight="1" outlineLevel="1" x14ac:dyDescent="0.25">
      <c r="A47" s="2" t="s">
        <v>137</v>
      </c>
      <c r="B47" s="117">
        <f ca="1">IF(ISERROR(VLOOKUP(B$19,Synthèse!$C$5:$AW$34,9,FALSE)/VLOOKUP($E$4,Paramètres!$B$7:$F$11,5,FALSE)*$C$4*B$22),0,VLOOKUP(B$19,Synthèse!$C$5:$AW$34,9,FALSE)/VLOOKUP($E$4,Paramètres!$B$7:$F$11,5,FALSE)*$C$4*B$22)</f>
        <v>0</v>
      </c>
      <c r="C47" s="126">
        <f ca="1">IF(ISERROR(VLOOKUP(C$19,Synthèse!$C$5:$AW$34,9,FALSE)/VLOOKUP($E$4,Paramètres!$B$7:$F$11,5,FALSE)*$C$4*C$22),0,VLOOKUP(C$19,Synthèse!$C$5:$AW$34,9,FALSE)/VLOOKUP($E$4,Paramètres!$B$7:$F$11,5,FALSE)*$C$4*C$22)</f>
        <v>0</v>
      </c>
      <c r="D47" s="126">
        <f ca="1">IF(ISERROR(VLOOKUP(D$19,Synthèse!$C$5:$AW$34,9,FALSE)/VLOOKUP($E$4,Paramètres!$B$7:$F$11,5,FALSE)*$C$4*D$22),0,VLOOKUP(D$19,Synthèse!$C$5:$AW$34,9,FALSE)/VLOOKUP($E$4,Paramètres!$B$7:$F$11,5,FALSE)*$C$4*D$22)</f>
        <v>0</v>
      </c>
      <c r="E47" s="126">
        <f ca="1">IF(ISERROR(VLOOKUP(E$19,Synthèse!$C$5:$AW$34,9,FALSE)/VLOOKUP($E$4,Paramètres!$B$7:$F$11,5,FALSE)*$C$4*E$22),0,VLOOKUP(E$19,Synthèse!$C$5:$AW$34,9,FALSE)/VLOOKUP($E$4,Paramètres!$B$7:$F$11,5,FALSE)*$C$4*E$22)</f>
        <v>0</v>
      </c>
      <c r="F47" s="126">
        <f ca="1">IF(ISERROR(VLOOKUP(F$19,Synthèse!$C$5:$AW$34,9,FALSE)/VLOOKUP($E$4,Paramètres!$B$7:$F$11,5,FALSE)*$C$4*F$22),0,VLOOKUP(F$19,Synthèse!$C$5:$AW$34,9,FALSE)/VLOOKUP($E$4,Paramètres!$B$7:$F$11,5,FALSE)*$C$4*F$22)</f>
        <v>0</v>
      </c>
      <c r="G47" s="126">
        <f ca="1">IF(ISERROR(VLOOKUP(G$19,Synthèse!$C$5:$AW$34,9,FALSE)/VLOOKUP($E$4,Paramètres!$B$7:$F$11,5,FALSE)*$C$4*G$22),0,VLOOKUP(G$19,Synthèse!$C$5:$AW$34,9,FALSE)/VLOOKUP($E$4,Paramètres!$B$7:$F$11,5,FALSE)*$C$4*G$22)</f>
        <v>0</v>
      </c>
      <c r="H47" s="126">
        <f ca="1">IF(ISERROR(VLOOKUP(H$19,Synthèse!$C$5:$AW$34,9,FALSE)/VLOOKUP($E$4,Paramètres!$B$7:$F$11,5,FALSE)*$C$4*H$22),0,VLOOKUP(H$19,Synthèse!$C$5:$AW$34,9,FALSE)/VLOOKUP($E$4,Paramètres!$B$7:$F$11,5,FALSE)*$C$4*H$22)</f>
        <v>0</v>
      </c>
      <c r="I47" s="126">
        <f ca="1">IF(ISERROR(VLOOKUP(I$19,Synthèse!$C$5:$AW$34,9,FALSE)/VLOOKUP($E$4,Paramètres!$B$7:$F$11,5,FALSE)*$C$4*I$22),0,VLOOKUP(I$19,Synthèse!$C$5:$AW$34,9,FALSE)/VLOOKUP($E$4,Paramètres!$B$7:$F$11,5,FALSE)*$C$4*I$22)</f>
        <v>0</v>
      </c>
      <c r="J47" s="126">
        <f ca="1">IF(ISERROR(VLOOKUP(J$19,Synthèse!$C$5:$AW$34,9,FALSE)/VLOOKUP($E$4,Paramètres!$B$7:$F$11,5,FALSE)*$C$4*J$22),0,VLOOKUP(J$19,Synthèse!$C$5:$AW$34,9,FALSE)/VLOOKUP($E$4,Paramètres!$B$7:$F$11,5,FALSE)*$C$4*J$22)</f>
        <v>0</v>
      </c>
      <c r="K47" s="126">
        <f ca="1">IF(ISERROR(VLOOKUP(K$19,Synthèse!$C$5:$AW$34,9,FALSE)/VLOOKUP($E$4,Paramètres!$B$7:$F$11,5,FALSE)*$C$4*K$22),0,VLOOKUP(K$19,Synthèse!$C$5:$AW$34,9,FALSE)/VLOOKUP($E$4,Paramètres!$B$7:$F$11,5,FALSE)*$C$4*K$22)</f>
        <v>0</v>
      </c>
      <c r="L47" s="35">
        <f t="shared" ca="1" si="154"/>
        <v>0</v>
      </c>
      <c r="M47" s="54"/>
    </row>
    <row r="48" spans="1:13" ht="15" hidden="1" customHeight="1" outlineLevel="1" x14ac:dyDescent="0.25">
      <c r="A48" s="2" t="s">
        <v>138</v>
      </c>
      <c r="B48" s="117">
        <f ca="1">IF(ISERROR(VLOOKUP(B$19,Synthèse!$C$5:$AW$34,10,FALSE)/VLOOKUP($E$4,Paramètres!$B$7:$F$11,5,FALSE)*$C$4*B$22),0,VLOOKUP(B$19,Synthèse!$C$5:$AW$34,10,FALSE)/VLOOKUP($E$4,Paramètres!$B$7:$F$11,5,FALSE)*$C$4*B$22)</f>
        <v>0</v>
      </c>
      <c r="C48" s="126">
        <f ca="1">IF(ISERROR(VLOOKUP(C$19,Synthèse!$C$5:$AW$34,10,FALSE)/VLOOKUP($E$4,Paramètres!$B$7:$F$11,5,FALSE)*$C$4*C$22),0,VLOOKUP(C$19,Synthèse!$C$5:$AW$34,10,FALSE)/VLOOKUP($E$4,Paramètres!$B$7:$F$11,5,FALSE)*$C$4*C$22)</f>
        <v>0</v>
      </c>
      <c r="D48" s="126">
        <f ca="1">IF(ISERROR(VLOOKUP(D$19,Synthèse!$C$5:$AW$34,10,FALSE)/VLOOKUP($E$4,Paramètres!$B$7:$F$11,5,FALSE)*$C$4*D$22),0,VLOOKUP(D$19,Synthèse!$C$5:$AW$34,10,FALSE)/VLOOKUP($E$4,Paramètres!$B$7:$F$11,5,FALSE)*$C$4*D$22)</f>
        <v>0</v>
      </c>
      <c r="E48" s="126">
        <f ca="1">IF(ISERROR(VLOOKUP(E$19,Synthèse!$C$5:$AW$34,10,FALSE)/VLOOKUP($E$4,Paramètres!$B$7:$F$11,5,FALSE)*$C$4*E$22),0,VLOOKUP(E$19,Synthèse!$C$5:$AW$34,10,FALSE)/VLOOKUP($E$4,Paramètres!$B$7:$F$11,5,FALSE)*$C$4*E$22)</f>
        <v>0</v>
      </c>
      <c r="F48" s="126">
        <f ca="1">IF(ISERROR(VLOOKUP(F$19,Synthèse!$C$5:$AW$34,10,FALSE)/VLOOKUP($E$4,Paramètres!$B$7:$F$11,5,FALSE)*$C$4*F$22),0,VLOOKUP(F$19,Synthèse!$C$5:$AW$34,10,FALSE)/VLOOKUP($E$4,Paramètres!$B$7:$F$11,5,FALSE)*$C$4*F$22)</f>
        <v>0</v>
      </c>
      <c r="G48" s="126">
        <f ca="1">IF(ISERROR(VLOOKUP(G$19,Synthèse!$C$5:$AW$34,10,FALSE)/VLOOKUP($E$4,Paramètres!$B$7:$F$11,5,FALSE)*$C$4*G$22),0,VLOOKUP(G$19,Synthèse!$C$5:$AW$34,10,FALSE)/VLOOKUP($E$4,Paramètres!$B$7:$F$11,5,FALSE)*$C$4*G$22)</f>
        <v>0</v>
      </c>
      <c r="H48" s="126">
        <f ca="1">IF(ISERROR(VLOOKUP(H$19,Synthèse!$C$5:$AW$34,10,FALSE)/VLOOKUP($E$4,Paramètres!$B$7:$F$11,5,FALSE)*$C$4*H$22),0,VLOOKUP(H$19,Synthèse!$C$5:$AW$34,10,FALSE)/VLOOKUP($E$4,Paramètres!$B$7:$F$11,5,FALSE)*$C$4*H$22)</f>
        <v>0</v>
      </c>
      <c r="I48" s="126">
        <f ca="1">IF(ISERROR(VLOOKUP(I$19,Synthèse!$C$5:$AW$34,10,FALSE)/VLOOKUP($E$4,Paramètres!$B$7:$F$11,5,FALSE)*$C$4*I$22),0,VLOOKUP(I$19,Synthèse!$C$5:$AW$34,10,FALSE)/VLOOKUP($E$4,Paramètres!$B$7:$F$11,5,FALSE)*$C$4*I$22)</f>
        <v>0</v>
      </c>
      <c r="J48" s="126">
        <f ca="1">IF(ISERROR(VLOOKUP(J$19,Synthèse!$C$5:$AW$34,10,FALSE)/VLOOKUP($E$4,Paramètres!$B$7:$F$11,5,FALSE)*$C$4*J$22),0,VLOOKUP(J$19,Synthèse!$C$5:$AW$34,10,FALSE)/VLOOKUP($E$4,Paramètres!$B$7:$F$11,5,FALSE)*$C$4*J$22)</f>
        <v>0</v>
      </c>
      <c r="K48" s="126">
        <f ca="1">IF(ISERROR(VLOOKUP(K$19,Synthèse!$C$5:$AW$34,10,FALSE)/VLOOKUP($E$4,Paramètres!$B$7:$F$11,5,FALSE)*$C$4*K$22),0,VLOOKUP(K$19,Synthèse!$C$5:$AW$34,10,FALSE)/VLOOKUP($E$4,Paramètres!$B$7:$F$11,5,FALSE)*$C$4*K$22)</f>
        <v>0</v>
      </c>
      <c r="L48" s="35">
        <f t="shared" ca="1" si="154"/>
        <v>0</v>
      </c>
      <c r="M48" s="54"/>
    </row>
    <row r="49" spans="1:13" ht="15" hidden="1" customHeight="1" outlineLevel="1" x14ac:dyDescent="0.25">
      <c r="A49" s="2" t="s">
        <v>139</v>
      </c>
      <c r="B49" s="117">
        <f ca="1">IF(ISERROR(VLOOKUP(B$19,Synthèse!$C$5:$AW$34,11,FALSE)/VLOOKUP($E$4,Paramètres!$B$7:$F$11,5,FALSE)*$C$4*B$22),0,VLOOKUP(B$19,Synthèse!$C$5:$AW$34,11,FALSE)/VLOOKUP($E$4,Paramètres!$B$7:$F$11,5,FALSE)*$C$4*B$22)</f>
        <v>0</v>
      </c>
      <c r="C49" s="126">
        <f ca="1">IF(ISERROR(VLOOKUP(C$19,Synthèse!$C$5:$AW$34,11,FALSE)/VLOOKUP($E$4,Paramètres!$B$7:$F$11,5,FALSE)*$C$4*C$22),0,VLOOKUP(C$19,Synthèse!$C$5:$AW$34,11,FALSE)/VLOOKUP($E$4,Paramètres!$B$7:$F$11,5,FALSE)*$C$4*C$22)</f>
        <v>0</v>
      </c>
      <c r="D49" s="126">
        <f ca="1">IF(ISERROR(VLOOKUP(D$19,Synthèse!$C$5:$AW$34,11,FALSE)/VLOOKUP($E$4,Paramètres!$B$7:$F$11,5,FALSE)*$C$4*D$22),0,VLOOKUP(D$19,Synthèse!$C$5:$AW$34,11,FALSE)/VLOOKUP($E$4,Paramètres!$B$7:$F$11,5,FALSE)*$C$4*D$22)</f>
        <v>0</v>
      </c>
      <c r="E49" s="126">
        <f ca="1">IF(ISERROR(VLOOKUP(E$19,Synthèse!$C$5:$AW$34,11,FALSE)/VLOOKUP($E$4,Paramètres!$B$7:$F$11,5,FALSE)*$C$4*E$22),0,VLOOKUP(E$19,Synthèse!$C$5:$AW$34,11,FALSE)/VLOOKUP($E$4,Paramètres!$B$7:$F$11,5,FALSE)*$C$4*E$22)</f>
        <v>0</v>
      </c>
      <c r="F49" s="126">
        <f ca="1">IF(ISERROR(VLOOKUP(F$19,Synthèse!$C$5:$AW$34,11,FALSE)/VLOOKUP($E$4,Paramètres!$B$7:$F$11,5,FALSE)*$C$4*F$22),0,VLOOKUP(F$19,Synthèse!$C$5:$AW$34,11,FALSE)/VLOOKUP($E$4,Paramètres!$B$7:$F$11,5,FALSE)*$C$4*F$22)</f>
        <v>0</v>
      </c>
      <c r="G49" s="126">
        <f ca="1">IF(ISERROR(VLOOKUP(G$19,Synthèse!$C$5:$AW$34,11,FALSE)/VLOOKUP($E$4,Paramètres!$B$7:$F$11,5,FALSE)*$C$4*G$22),0,VLOOKUP(G$19,Synthèse!$C$5:$AW$34,11,FALSE)/VLOOKUP($E$4,Paramètres!$B$7:$F$11,5,FALSE)*$C$4*G$22)</f>
        <v>0</v>
      </c>
      <c r="H49" s="126">
        <f ca="1">IF(ISERROR(VLOOKUP(H$19,Synthèse!$C$5:$AW$34,11,FALSE)/VLOOKUP($E$4,Paramètres!$B$7:$F$11,5,FALSE)*$C$4*H$22),0,VLOOKUP(H$19,Synthèse!$C$5:$AW$34,11,FALSE)/VLOOKUP($E$4,Paramètres!$B$7:$F$11,5,FALSE)*$C$4*H$22)</f>
        <v>0</v>
      </c>
      <c r="I49" s="126">
        <f ca="1">IF(ISERROR(VLOOKUP(I$19,Synthèse!$C$5:$AW$34,11,FALSE)/VLOOKUP($E$4,Paramètres!$B$7:$F$11,5,FALSE)*$C$4*I$22),0,VLOOKUP(I$19,Synthèse!$C$5:$AW$34,11,FALSE)/VLOOKUP($E$4,Paramètres!$B$7:$F$11,5,FALSE)*$C$4*I$22)</f>
        <v>0</v>
      </c>
      <c r="J49" s="126">
        <f ca="1">IF(ISERROR(VLOOKUP(J$19,Synthèse!$C$5:$AW$34,11,FALSE)/VLOOKUP($E$4,Paramètres!$B$7:$F$11,5,FALSE)*$C$4*J$22),0,VLOOKUP(J$19,Synthèse!$C$5:$AW$34,11,FALSE)/VLOOKUP($E$4,Paramètres!$B$7:$F$11,5,FALSE)*$C$4*J$22)</f>
        <v>0</v>
      </c>
      <c r="K49" s="126">
        <f ca="1">IF(ISERROR(VLOOKUP(K$19,Synthèse!$C$5:$AW$34,11,FALSE)/VLOOKUP($E$4,Paramètres!$B$7:$F$11,5,FALSE)*$C$4*K$22),0,VLOOKUP(K$19,Synthèse!$C$5:$AW$34,11,FALSE)/VLOOKUP($E$4,Paramètres!$B$7:$F$11,5,FALSE)*$C$4*K$22)</f>
        <v>0</v>
      </c>
      <c r="L49" s="35">
        <f t="shared" ca="1" si="154"/>
        <v>0</v>
      </c>
      <c r="M49" s="54"/>
    </row>
    <row r="50" spans="1:13" ht="15" hidden="1" customHeight="1" outlineLevel="1" x14ac:dyDescent="0.25">
      <c r="A50" s="2" t="s">
        <v>140</v>
      </c>
      <c r="B50" s="117">
        <f ca="1">IF(ISERROR(VLOOKUP(B$19,Synthèse!$C$5:$AW$34,12,FALSE)/VLOOKUP($E$4,Paramètres!$B$7:$F$11,5,FALSE)*$C$4*B$22),0,VLOOKUP(B$19,Synthèse!$C$5:$AW$34,12,FALSE)/VLOOKUP($E$4,Paramètres!$B$7:$F$11,5,FALSE)*$C$4*B$22)</f>
        <v>0</v>
      </c>
      <c r="C50" s="126">
        <f ca="1">IF(ISERROR(VLOOKUP(C$19,Synthèse!$C$5:$AW$34,12,FALSE)/VLOOKUP($E$4,Paramètres!$B$7:$F$11,5,FALSE)*$C$4*C$22),0,VLOOKUP(C$19,Synthèse!$C$5:$AW$34,12,FALSE)/VLOOKUP($E$4,Paramètres!$B$7:$F$11,5,FALSE)*$C$4*C$22)</f>
        <v>0</v>
      </c>
      <c r="D50" s="126">
        <f ca="1">IF(ISERROR(VLOOKUP(D$19,Synthèse!$C$5:$AW$34,12,FALSE)/VLOOKUP($E$4,Paramètres!$B$7:$F$11,5,FALSE)*$C$4*D$22),0,VLOOKUP(D$19,Synthèse!$C$5:$AW$34,12,FALSE)/VLOOKUP($E$4,Paramètres!$B$7:$F$11,5,FALSE)*$C$4*D$22)</f>
        <v>0</v>
      </c>
      <c r="E50" s="126">
        <f ca="1">IF(ISERROR(VLOOKUP(E$19,Synthèse!$C$5:$AW$34,12,FALSE)/VLOOKUP($E$4,Paramètres!$B$7:$F$11,5,FALSE)*$C$4*E$22),0,VLOOKUP(E$19,Synthèse!$C$5:$AW$34,12,FALSE)/VLOOKUP($E$4,Paramètres!$B$7:$F$11,5,FALSE)*$C$4*E$22)</f>
        <v>0</v>
      </c>
      <c r="F50" s="126">
        <f ca="1">IF(ISERROR(VLOOKUP(F$19,Synthèse!$C$5:$AW$34,12,FALSE)/VLOOKUP($E$4,Paramètres!$B$7:$F$11,5,FALSE)*$C$4*F$22),0,VLOOKUP(F$19,Synthèse!$C$5:$AW$34,12,FALSE)/VLOOKUP($E$4,Paramètres!$B$7:$F$11,5,FALSE)*$C$4*F$22)</f>
        <v>0</v>
      </c>
      <c r="G50" s="126">
        <f ca="1">IF(ISERROR(VLOOKUP(G$19,Synthèse!$C$5:$AW$34,12,FALSE)/VLOOKUP($E$4,Paramètres!$B$7:$F$11,5,FALSE)*$C$4*G$22),0,VLOOKUP(G$19,Synthèse!$C$5:$AW$34,12,FALSE)/VLOOKUP($E$4,Paramètres!$B$7:$F$11,5,FALSE)*$C$4*G$22)</f>
        <v>0</v>
      </c>
      <c r="H50" s="126">
        <f ca="1">IF(ISERROR(VLOOKUP(H$19,Synthèse!$C$5:$AW$34,12,FALSE)/VLOOKUP($E$4,Paramètres!$B$7:$F$11,5,FALSE)*$C$4*H$22),0,VLOOKUP(H$19,Synthèse!$C$5:$AW$34,12,FALSE)/VLOOKUP($E$4,Paramètres!$B$7:$F$11,5,FALSE)*$C$4*H$22)</f>
        <v>0</v>
      </c>
      <c r="I50" s="126">
        <f ca="1">IF(ISERROR(VLOOKUP(I$19,Synthèse!$C$5:$AW$34,12,FALSE)/VLOOKUP($E$4,Paramètres!$B$7:$F$11,5,FALSE)*$C$4*I$22),0,VLOOKUP(I$19,Synthèse!$C$5:$AW$34,12,FALSE)/VLOOKUP($E$4,Paramètres!$B$7:$F$11,5,FALSE)*$C$4*I$22)</f>
        <v>0</v>
      </c>
      <c r="J50" s="126">
        <f ca="1">IF(ISERROR(VLOOKUP(J$19,Synthèse!$C$5:$AW$34,12,FALSE)/VLOOKUP($E$4,Paramètres!$B$7:$F$11,5,FALSE)*$C$4*J$22),0,VLOOKUP(J$19,Synthèse!$C$5:$AW$34,12,FALSE)/VLOOKUP($E$4,Paramètres!$B$7:$F$11,5,FALSE)*$C$4*J$22)</f>
        <v>0</v>
      </c>
      <c r="K50" s="126">
        <f ca="1">IF(ISERROR(VLOOKUP(K$19,Synthèse!$C$5:$AW$34,12,FALSE)/VLOOKUP($E$4,Paramètres!$B$7:$F$11,5,FALSE)*$C$4*K$22),0,VLOOKUP(K$19,Synthèse!$C$5:$AW$34,12,FALSE)/VLOOKUP($E$4,Paramètres!$B$7:$F$11,5,FALSE)*$C$4*K$22)</f>
        <v>0</v>
      </c>
      <c r="L50" s="35">
        <f t="shared" ca="1" si="154"/>
        <v>0</v>
      </c>
      <c r="M50" s="54"/>
    </row>
    <row r="51" spans="1:13" ht="15" hidden="1" customHeight="1" outlineLevel="1" x14ac:dyDescent="0.25">
      <c r="A51" s="2" t="s">
        <v>141</v>
      </c>
      <c r="B51" s="117">
        <f ca="1">IF(ISERROR(VLOOKUP(B$19,Synthèse!$C$5:$AW$34,13,FALSE)/VLOOKUP($E$4,Paramètres!$B$7:$F$11,5,FALSE)*$C$4*B$22),0,VLOOKUP(B$19,Synthèse!$C$5:$AW$34,13,FALSE)/VLOOKUP($E$4,Paramètres!$B$7:$F$11,5,FALSE)*$C$4*B$22)</f>
        <v>0</v>
      </c>
      <c r="C51" s="126">
        <f ca="1">IF(ISERROR(VLOOKUP(C$19,Synthèse!$C$5:$AW$34,13,FALSE)/VLOOKUP($E$4,Paramètres!$B$7:$F$11,5,FALSE)*$C$4*C$22),0,VLOOKUP(C$19,Synthèse!$C$5:$AW$34,13,FALSE)/VLOOKUP($E$4,Paramètres!$B$7:$F$11,5,FALSE)*$C$4*C$22)</f>
        <v>0</v>
      </c>
      <c r="D51" s="126">
        <f ca="1">IF(ISERROR(VLOOKUP(D$19,Synthèse!$C$5:$AW$34,13,FALSE)/VLOOKUP($E$4,Paramètres!$B$7:$F$11,5,FALSE)*$C$4*D$22),0,VLOOKUP(D$19,Synthèse!$C$5:$AW$34,13,FALSE)/VLOOKUP($E$4,Paramètres!$B$7:$F$11,5,FALSE)*$C$4*D$22)</f>
        <v>0</v>
      </c>
      <c r="E51" s="126">
        <f ca="1">IF(ISERROR(VLOOKUP(E$19,Synthèse!$C$5:$AW$34,13,FALSE)/VLOOKUP($E$4,Paramètres!$B$7:$F$11,5,FALSE)*$C$4*E$22),0,VLOOKUP(E$19,Synthèse!$C$5:$AW$34,13,FALSE)/VLOOKUP($E$4,Paramètres!$B$7:$F$11,5,FALSE)*$C$4*E$22)</f>
        <v>0</v>
      </c>
      <c r="F51" s="126">
        <f ca="1">IF(ISERROR(VLOOKUP(F$19,Synthèse!$C$5:$AW$34,13,FALSE)/VLOOKUP($E$4,Paramètres!$B$7:$F$11,5,FALSE)*$C$4*F$22),0,VLOOKUP(F$19,Synthèse!$C$5:$AW$34,13,FALSE)/VLOOKUP($E$4,Paramètres!$B$7:$F$11,5,FALSE)*$C$4*F$22)</f>
        <v>0</v>
      </c>
      <c r="G51" s="126">
        <f ca="1">IF(ISERROR(VLOOKUP(G$19,Synthèse!$C$5:$AW$34,13,FALSE)/VLOOKUP($E$4,Paramètres!$B$7:$F$11,5,FALSE)*$C$4*G$22),0,VLOOKUP(G$19,Synthèse!$C$5:$AW$34,13,FALSE)/VLOOKUP($E$4,Paramètres!$B$7:$F$11,5,FALSE)*$C$4*G$22)</f>
        <v>0</v>
      </c>
      <c r="H51" s="126">
        <f ca="1">IF(ISERROR(VLOOKUP(H$19,Synthèse!$C$5:$AW$34,13,FALSE)/VLOOKUP($E$4,Paramètres!$B$7:$F$11,5,FALSE)*$C$4*H$22),0,VLOOKUP(H$19,Synthèse!$C$5:$AW$34,13,FALSE)/VLOOKUP($E$4,Paramètres!$B$7:$F$11,5,FALSE)*$C$4*H$22)</f>
        <v>0</v>
      </c>
      <c r="I51" s="126">
        <f ca="1">IF(ISERROR(VLOOKUP(I$19,Synthèse!$C$5:$AW$34,13,FALSE)/VLOOKUP($E$4,Paramètres!$B$7:$F$11,5,FALSE)*$C$4*I$22),0,VLOOKUP(I$19,Synthèse!$C$5:$AW$34,13,FALSE)/VLOOKUP($E$4,Paramètres!$B$7:$F$11,5,FALSE)*$C$4*I$22)</f>
        <v>0</v>
      </c>
      <c r="J51" s="126">
        <f ca="1">IF(ISERROR(VLOOKUP(J$19,Synthèse!$C$5:$AW$34,13,FALSE)/VLOOKUP($E$4,Paramètres!$B$7:$F$11,5,FALSE)*$C$4*J$22),0,VLOOKUP(J$19,Synthèse!$C$5:$AW$34,13,FALSE)/VLOOKUP($E$4,Paramètres!$B$7:$F$11,5,FALSE)*$C$4*J$22)</f>
        <v>0</v>
      </c>
      <c r="K51" s="126">
        <f ca="1">IF(ISERROR(VLOOKUP(K$19,Synthèse!$C$5:$AW$34,13,FALSE)/VLOOKUP($E$4,Paramètres!$B$7:$F$11,5,FALSE)*$C$4*K$22),0,VLOOKUP(K$19,Synthèse!$C$5:$AW$34,13,FALSE)/VLOOKUP($E$4,Paramètres!$B$7:$F$11,5,FALSE)*$C$4*K$22)</f>
        <v>0</v>
      </c>
      <c r="L51" s="35">
        <f t="shared" ca="1" si="154"/>
        <v>0</v>
      </c>
      <c r="M51" s="54"/>
    </row>
    <row r="52" spans="1:13" ht="15" hidden="1" customHeight="1" outlineLevel="1" x14ac:dyDescent="0.25">
      <c r="A52" s="2" t="s">
        <v>142</v>
      </c>
      <c r="B52" s="117">
        <f ca="1">IF(ISERROR(VLOOKUP(B$19,Synthèse!$C$5:$AW$34,14,FALSE)/VLOOKUP($E$4,Paramètres!$B$7:$F$11,5,FALSE)*$C$4*B$22),0,VLOOKUP(B$19,Synthèse!$C$5:$AW$34,14,FALSE)/VLOOKUP($E$4,Paramètres!$B$7:$F$11,5,FALSE)*$C$4*B$22)</f>
        <v>0</v>
      </c>
      <c r="C52" s="126">
        <f ca="1">IF(ISERROR(VLOOKUP(C$19,Synthèse!$C$5:$AW$34,14,FALSE)/VLOOKUP($E$4,Paramètres!$B$7:$F$11,5,FALSE)*$C$4*C$22),0,VLOOKUP(C$19,Synthèse!$C$5:$AW$34,14,FALSE)/VLOOKUP($E$4,Paramètres!$B$7:$F$11,5,FALSE)*$C$4*C$22)</f>
        <v>0</v>
      </c>
      <c r="D52" s="126">
        <f ca="1">IF(ISERROR(VLOOKUP(D$19,Synthèse!$C$5:$AW$34,14,FALSE)/VLOOKUP($E$4,Paramètres!$B$7:$F$11,5,FALSE)*$C$4*D$22),0,VLOOKUP(D$19,Synthèse!$C$5:$AW$34,14,FALSE)/VLOOKUP($E$4,Paramètres!$B$7:$F$11,5,FALSE)*$C$4*D$22)</f>
        <v>0</v>
      </c>
      <c r="E52" s="126">
        <f ca="1">IF(ISERROR(VLOOKUP(E$19,Synthèse!$C$5:$AW$34,14,FALSE)/VLOOKUP($E$4,Paramètres!$B$7:$F$11,5,FALSE)*$C$4*E$22),0,VLOOKUP(E$19,Synthèse!$C$5:$AW$34,14,FALSE)/VLOOKUP($E$4,Paramètres!$B$7:$F$11,5,FALSE)*$C$4*E$22)</f>
        <v>0</v>
      </c>
      <c r="F52" s="126">
        <f ca="1">IF(ISERROR(VLOOKUP(F$19,Synthèse!$C$5:$AW$34,14,FALSE)/VLOOKUP($E$4,Paramètres!$B$7:$F$11,5,FALSE)*$C$4*F$22),0,VLOOKUP(F$19,Synthèse!$C$5:$AW$34,14,FALSE)/VLOOKUP($E$4,Paramètres!$B$7:$F$11,5,FALSE)*$C$4*F$22)</f>
        <v>0</v>
      </c>
      <c r="G52" s="126">
        <f ca="1">IF(ISERROR(VLOOKUP(G$19,Synthèse!$C$5:$AW$34,14,FALSE)/VLOOKUP($E$4,Paramètres!$B$7:$F$11,5,FALSE)*$C$4*G$22),0,VLOOKUP(G$19,Synthèse!$C$5:$AW$34,14,FALSE)/VLOOKUP($E$4,Paramètres!$B$7:$F$11,5,FALSE)*$C$4*G$22)</f>
        <v>0</v>
      </c>
      <c r="H52" s="126">
        <f ca="1">IF(ISERROR(VLOOKUP(H$19,Synthèse!$C$5:$AW$34,14,FALSE)/VLOOKUP($E$4,Paramètres!$B$7:$F$11,5,FALSE)*$C$4*H$22),0,VLOOKUP(H$19,Synthèse!$C$5:$AW$34,14,FALSE)/VLOOKUP($E$4,Paramètres!$B$7:$F$11,5,FALSE)*$C$4*H$22)</f>
        <v>0</v>
      </c>
      <c r="I52" s="126">
        <f ca="1">IF(ISERROR(VLOOKUP(I$19,Synthèse!$C$5:$AW$34,14,FALSE)/VLOOKUP($E$4,Paramètres!$B$7:$F$11,5,FALSE)*$C$4*I$22),0,VLOOKUP(I$19,Synthèse!$C$5:$AW$34,14,FALSE)/VLOOKUP($E$4,Paramètres!$B$7:$F$11,5,FALSE)*$C$4*I$22)</f>
        <v>0</v>
      </c>
      <c r="J52" s="126">
        <f ca="1">IF(ISERROR(VLOOKUP(J$19,Synthèse!$C$5:$AW$34,14,FALSE)/VLOOKUP($E$4,Paramètres!$B$7:$F$11,5,FALSE)*$C$4*J$22),0,VLOOKUP(J$19,Synthèse!$C$5:$AW$34,14,FALSE)/VLOOKUP($E$4,Paramètres!$B$7:$F$11,5,FALSE)*$C$4*J$22)</f>
        <v>0</v>
      </c>
      <c r="K52" s="126">
        <f ca="1">IF(ISERROR(VLOOKUP(K$19,Synthèse!$C$5:$AW$34,14,FALSE)/VLOOKUP($E$4,Paramètres!$B$7:$F$11,5,FALSE)*$C$4*K$22),0,VLOOKUP(K$19,Synthèse!$C$5:$AW$34,14,FALSE)/VLOOKUP($E$4,Paramètres!$B$7:$F$11,5,FALSE)*$C$4*K$22)</f>
        <v>0</v>
      </c>
      <c r="L52" s="35">
        <f t="shared" ca="1" si="154"/>
        <v>0</v>
      </c>
      <c r="M52" s="54"/>
    </row>
    <row r="53" spans="1:13" ht="15" hidden="1" customHeight="1" outlineLevel="1" x14ac:dyDescent="0.25">
      <c r="A53" s="85" t="s">
        <v>163</v>
      </c>
      <c r="B53" s="35">
        <f ca="1">SUM(B$41:B$52)</f>
        <v>0</v>
      </c>
      <c r="C53" s="35">
        <f t="shared" ref="C53:K53" ca="1" si="155">SUM(C$41:C$52)</f>
        <v>0</v>
      </c>
      <c r="D53" s="35">
        <f t="shared" ca="1" si="155"/>
        <v>0</v>
      </c>
      <c r="E53" s="35">
        <f t="shared" ca="1" si="155"/>
        <v>0</v>
      </c>
      <c r="F53" s="35">
        <f t="shared" ca="1" si="155"/>
        <v>0</v>
      </c>
      <c r="G53" s="35">
        <f t="shared" ca="1" si="155"/>
        <v>0</v>
      </c>
      <c r="H53" s="35">
        <f t="shared" ca="1" si="155"/>
        <v>0</v>
      </c>
      <c r="I53" s="35">
        <f t="shared" ca="1" si="155"/>
        <v>0</v>
      </c>
      <c r="J53" s="35">
        <f t="shared" ca="1" si="155"/>
        <v>0</v>
      </c>
      <c r="K53" s="35">
        <f t="shared" ca="1" si="155"/>
        <v>0</v>
      </c>
      <c r="L53" s="35">
        <f t="shared" ca="1" si="154"/>
        <v>0</v>
      </c>
      <c r="M53" s="54"/>
    </row>
    <row r="54" spans="1:13" ht="15" hidden="1" customHeight="1" outlineLevel="1" x14ac:dyDescent="0.25">
      <c r="A54" s="2" t="s">
        <v>145</v>
      </c>
      <c r="B54" s="110">
        <f ca="1">IF(ISERROR(VLOOKUP(B$19,Synthèse!$C$5:$AW$34,15,FALSE)/VLOOKUP($E$4,Paramètres!$B$7:$F$11,5,FALSE)*$C$4*B$22),0,VLOOKUP(B$19,Synthèse!$C$5:$AW$34,15,FALSE)/VLOOKUP($E$4,Paramètres!$B$7:$F$11,5,FALSE)*$C$4*B$22)</f>
        <v>0</v>
      </c>
      <c r="C54" s="126">
        <f ca="1">IF(ISERROR(VLOOKUP(C$19,Synthèse!$C$5:$AW$34,15,FALSE)/VLOOKUP($E$4,Paramètres!$B$7:$F$11,5,FALSE)*$C$4*C$22),0,VLOOKUP(C$19,Synthèse!$C$5:$AW$34,15,FALSE)/VLOOKUP($E$4,Paramètres!$B$7:$F$11,5,FALSE)*$C$4*C$22)</f>
        <v>0</v>
      </c>
      <c r="D54" s="126">
        <f ca="1">IF(ISERROR(VLOOKUP(D$19,Synthèse!$C$5:$AW$34,15,FALSE)/VLOOKUP($E$4,Paramètres!$B$7:$F$11,5,FALSE)*$C$4*D$22),0,VLOOKUP(D$19,Synthèse!$C$5:$AW$34,15,FALSE)/VLOOKUP($E$4,Paramètres!$B$7:$F$11,5,FALSE)*$C$4*D$22)</f>
        <v>0</v>
      </c>
      <c r="E54" s="126">
        <f ca="1">IF(ISERROR(VLOOKUP(E$19,Synthèse!$C$5:$AW$34,15,FALSE)/VLOOKUP($E$4,Paramètres!$B$7:$F$11,5,FALSE)*$C$4*E$22),0,VLOOKUP(E$19,Synthèse!$C$5:$AW$34,15,FALSE)/VLOOKUP($E$4,Paramètres!$B$7:$F$11,5,FALSE)*$C$4*E$22)</f>
        <v>0</v>
      </c>
      <c r="F54" s="126">
        <f ca="1">IF(ISERROR(VLOOKUP(F$19,Synthèse!$C$5:$AW$34,15,FALSE)/VLOOKUP($E$4,Paramètres!$B$7:$F$11,5,FALSE)*$C$4*F$22),0,VLOOKUP(F$19,Synthèse!$C$5:$AW$34,15,FALSE)/VLOOKUP($E$4,Paramètres!$B$7:$F$11,5,FALSE)*$C$4*F$22)</f>
        <v>0</v>
      </c>
      <c r="G54" s="126">
        <f ca="1">IF(ISERROR(VLOOKUP(G$19,Synthèse!$C$5:$AW$34,15,FALSE)/VLOOKUP($E$4,Paramètres!$B$7:$F$11,5,FALSE)*$C$4*G$22),0,VLOOKUP(G$19,Synthèse!$C$5:$AW$34,15,FALSE)/VLOOKUP($E$4,Paramètres!$B$7:$F$11,5,FALSE)*$C$4*G$22)</f>
        <v>0</v>
      </c>
      <c r="H54" s="126">
        <f ca="1">IF(ISERROR(VLOOKUP(H$19,Synthèse!$C$5:$AW$34,15,FALSE)/VLOOKUP($E$4,Paramètres!$B$7:$F$11,5,FALSE)*$C$4*H$22),0,VLOOKUP(H$19,Synthèse!$C$5:$AW$34,15,FALSE)/VLOOKUP($E$4,Paramètres!$B$7:$F$11,5,FALSE)*$C$4*H$22)</f>
        <v>0</v>
      </c>
      <c r="I54" s="126">
        <f ca="1">IF(ISERROR(VLOOKUP(I$19,Synthèse!$C$5:$AW$34,15,FALSE)/VLOOKUP($E$4,Paramètres!$B$7:$F$11,5,FALSE)*$C$4*I$22),0,VLOOKUP(I$19,Synthèse!$C$5:$AW$34,15,FALSE)/VLOOKUP($E$4,Paramètres!$B$7:$F$11,5,FALSE)*$C$4*I$22)</f>
        <v>0</v>
      </c>
      <c r="J54" s="126">
        <f ca="1">IF(ISERROR(VLOOKUP(J$19,Synthèse!$C$5:$AW$34,15,FALSE)/VLOOKUP($E$4,Paramètres!$B$7:$F$11,5,FALSE)*$C$4*J$22),0,VLOOKUP(J$19,Synthèse!$C$5:$AW$34,15,FALSE)/VLOOKUP($E$4,Paramètres!$B$7:$F$11,5,FALSE)*$C$4*J$22)</f>
        <v>0</v>
      </c>
      <c r="K54" s="126">
        <f ca="1">IF(ISERROR(VLOOKUP(K$19,Synthèse!$C$5:$AW$34,15,FALSE)/VLOOKUP($E$4,Paramètres!$B$7:$F$11,5,FALSE)*$C$4*K$22),0,VLOOKUP(K$19,Synthèse!$C$5:$AW$34,15,FALSE)/VLOOKUP($E$4,Paramètres!$B$7:$F$11,5,FALSE)*$C$4*K$22)</f>
        <v>0</v>
      </c>
      <c r="L54" s="35">
        <f t="shared" ca="1" si="154"/>
        <v>0</v>
      </c>
      <c r="M54" s="54"/>
    </row>
    <row r="55" spans="1:13" ht="15" hidden="1" customHeight="1" outlineLevel="1" x14ac:dyDescent="0.25">
      <c r="A55" s="2" t="s">
        <v>146</v>
      </c>
      <c r="B55" s="117">
        <f ca="1">IF(ISERROR(VLOOKUP(B$19,Synthèse!$C$5:$AW$34,16,FALSE)/VLOOKUP($E$4,Paramètres!$B$7:$F$11,5,FALSE)*$C$4*B$22),0,VLOOKUP(B$19,Synthèse!$C$5:$AW$34,16,FALSE)/VLOOKUP($E$4,Paramètres!$B$7:$F$11,5,FALSE)*$C$4*B$22)</f>
        <v>0</v>
      </c>
      <c r="C55" s="126">
        <f ca="1">IF(ISERROR(VLOOKUP(C$19,Synthèse!$C$5:$AW$34,16,FALSE)/VLOOKUP($E$4,Paramètres!$B$7:$F$11,5,FALSE)*$C$4*C$22),0,VLOOKUP(C$19,Synthèse!$C$5:$AW$34,16,FALSE)/VLOOKUP($E$4,Paramètres!$B$7:$F$11,5,FALSE)*$C$4*C$22)</f>
        <v>0</v>
      </c>
      <c r="D55" s="126">
        <f ca="1">IF(ISERROR(VLOOKUP(D$19,Synthèse!$C$5:$AW$34,16,FALSE)/VLOOKUP($E$4,Paramètres!$B$7:$F$11,5,FALSE)*$C$4*D$22),0,VLOOKUP(D$19,Synthèse!$C$5:$AW$34,16,FALSE)/VLOOKUP($E$4,Paramètres!$B$7:$F$11,5,FALSE)*$C$4*D$22)</f>
        <v>0</v>
      </c>
      <c r="E55" s="126">
        <f ca="1">IF(ISERROR(VLOOKUP(E$19,Synthèse!$C$5:$AW$34,16,FALSE)/VLOOKUP($E$4,Paramètres!$B$7:$F$11,5,FALSE)*$C$4*E$22),0,VLOOKUP(E$19,Synthèse!$C$5:$AW$34,16,FALSE)/VLOOKUP($E$4,Paramètres!$B$7:$F$11,5,FALSE)*$C$4*E$22)</f>
        <v>0</v>
      </c>
      <c r="F55" s="126">
        <f ca="1">IF(ISERROR(VLOOKUP(F$19,Synthèse!$C$5:$AW$34,16,FALSE)/VLOOKUP($E$4,Paramètres!$B$7:$F$11,5,FALSE)*$C$4*F$22),0,VLOOKUP(F$19,Synthèse!$C$5:$AW$34,16,FALSE)/VLOOKUP($E$4,Paramètres!$B$7:$F$11,5,FALSE)*$C$4*F$22)</f>
        <v>0</v>
      </c>
      <c r="G55" s="126">
        <f ca="1">IF(ISERROR(VLOOKUP(G$19,Synthèse!$C$5:$AW$34,16,FALSE)/VLOOKUP($E$4,Paramètres!$B$7:$F$11,5,FALSE)*$C$4*G$22),0,VLOOKUP(G$19,Synthèse!$C$5:$AW$34,16,FALSE)/VLOOKUP($E$4,Paramètres!$B$7:$F$11,5,FALSE)*$C$4*G$22)</f>
        <v>0</v>
      </c>
      <c r="H55" s="126">
        <f ca="1">IF(ISERROR(VLOOKUP(H$19,Synthèse!$C$5:$AW$34,16,FALSE)/VLOOKUP($E$4,Paramètres!$B$7:$F$11,5,FALSE)*$C$4*H$22),0,VLOOKUP(H$19,Synthèse!$C$5:$AW$34,16,FALSE)/VLOOKUP($E$4,Paramètres!$B$7:$F$11,5,FALSE)*$C$4*H$22)</f>
        <v>0</v>
      </c>
      <c r="I55" s="126">
        <f ca="1">IF(ISERROR(VLOOKUP(I$19,Synthèse!$C$5:$AW$34,16,FALSE)/VLOOKUP($E$4,Paramètres!$B$7:$F$11,5,FALSE)*$C$4*I$22),0,VLOOKUP(I$19,Synthèse!$C$5:$AW$34,16,FALSE)/VLOOKUP($E$4,Paramètres!$B$7:$F$11,5,FALSE)*$C$4*I$22)</f>
        <v>0</v>
      </c>
      <c r="J55" s="126">
        <f ca="1">IF(ISERROR(VLOOKUP(J$19,Synthèse!$C$5:$AW$34,16,FALSE)/VLOOKUP($E$4,Paramètres!$B$7:$F$11,5,FALSE)*$C$4*J$22),0,VLOOKUP(J$19,Synthèse!$C$5:$AW$34,16,FALSE)/VLOOKUP($E$4,Paramètres!$B$7:$F$11,5,FALSE)*$C$4*J$22)</f>
        <v>0</v>
      </c>
      <c r="K55" s="126">
        <f ca="1">IF(ISERROR(VLOOKUP(K$19,Synthèse!$C$5:$AW$34,16,FALSE)/VLOOKUP($E$4,Paramètres!$B$7:$F$11,5,FALSE)*$C$4*K$22),0,VLOOKUP(K$19,Synthèse!$C$5:$AW$34,16,FALSE)/VLOOKUP($E$4,Paramètres!$B$7:$F$11,5,FALSE)*$C$4*K$22)</f>
        <v>0</v>
      </c>
      <c r="L55" s="35">
        <f t="shared" ca="1" si="154"/>
        <v>0</v>
      </c>
      <c r="M55" s="54"/>
    </row>
    <row r="56" spans="1:13" ht="15" hidden="1" customHeight="1" outlineLevel="1" x14ac:dyDescent="0.25">
      <c r="A56" s="2" t="s">
        <v>147</v>
      </c>
      <c r="B56" s="117">
        <f ca="1">IF(ISERROR(VLOOKUP(B$19,Synthèse!$C$5:$AW$34,17,FALSE)/VLOOKUP($E$4,Paramètres!$B$7:$F$11,5,FALSE)*$C$4*B$22),0,VLOOKUP(B$19,Synthèse!$C$5:$AW$34,17,FALSE)/VLOOKUP($E$4,Paramètres!$B$7:$F$11,5,FALSE)*$C$4*B$22)</f>
        <v>0</v>
      </c>
      <c r="C56" s="126">
        <f ca="1">IF(ISERROR(VLOOKUP(C$19,Synthèse!$C$5:$AW$34,17,FALSE)/VLOOKUP($E$4,Paramètres!$B$7:$F$11,5,FALSE)*$C$4*C$22),0,VLOOKUP(C$19,Synthèse!$C$5:$AW$34,17,FALSE)/VLOOKUP($E$4,Paramètres!$B$7:$F$11,5,FALSE)*$C$4*C$22)</f>
        <v>0</v>
      </c>
      <c r="D56" s="126">
        <f ca="1">IF(ISERROR(VLOOKUP(D$19,Synthèse!$C$5:$AW$34,17,FALSE)/VLOOKUP($E$4,Paramètres!$B$7:$F$11,5,FALSE)*$C$4*D$22),0,VLOOKUP(D$19,Synthèse!$C$5:$AW$34,17,FALSE)/VLOOKUP($E$4,Paramètres!$B$7:$F$11,5,FALSE)*$C$4*D$22)</f>
        <v>0</v>
      </c>
      <c r="E56" s="126">
        <f ca="1">IF(ISERROR(VLOOKUP(E$19,Synthèse!$C$5:$AW$34,17,FALSE)/VLOOKUP($E$4,Paramètres!$B$7:$F$11,5,FALSE)*$C$4*E$22),0,VLOOKUP(E$19,Synthèse!$C$5:$AW$34,17,FALSE)/VLOOKUP($E$4,Paramètres!$B$7:$F$11,5,FALSE)*$C$4*E$22)</f>
        <v>0</v>
      </c>
      <c r="F56" s="126">
        <f ca="1">IF(ISERROR(VLOOKUP(F$19,Synthèse!$C$5:$AW$34,17,FALSE)/VLOOKUP($E$4,Paramètres!$B$7:$F$11,5,FALSE)*$C$4*F$22),0,VLOOKUP(F$19,Synthèse!$C$5:$AW$34,17,FALSE)/VLOOKUP($E$4,Paramètres!$B$7:$F$11,5,FALSE)*$C$4*F$22)</f>
        <v>0</v>
      </c>
      <c r="G56" s="126">
        <f ca="1">IF(ISERROR(VLOOKUP(G$19,Synthèse!$C$5:$AW$34,17,FALSE)/VLOOKUP($E$4,Paramètres!$B$7:$F$11,5,FALSE)*$C$4*G$22),0,VLOOKUP(G$19,Synthèse!$C$5:$AW$34,17,FALSE)/VLOOKUP($E$4,Paramètres!$B$7:$F$11,5,FALSE)*$C$4*G$22)</f>
        <v>0</v>
      </c>
      <c r="H56" s="126">
        <f ca="1">IF(ISERROR(VLOOKUP(H$19,Synthèse!$C$5:$AW$34,17,FALSE)/VLOOKUP($E$4,Paramètres!$B$7:$F$11,5,FALSE)*$C$4*H$22),0,VLOOKUP(H$19,Synthèse!$C$5:$AW$34,17,FALSE)/VLOOKUP($E$4,Paramètres!$B$7:$F$11,5,FALSE)*$C$4*H$22)</f>
        <v>0</v>
      </c>
      <c r="I56" s="126">
        <f ca="1">IF(ISERROR(VLOOKUP(I$19,Synthèse!$C$5:$AW$34,17,FALSE)/VLOOKUP($E$4,Paramètres!$B$7:$F$11,5,FALSE)*$C$4*I$22),0,VLOOKUP(I$19,Synthèse!$C$5:$AW$34,17,FALSE)/VLOOKUP($E$4,Paramètres!$B$7:$F$11,5,FALSE)*$C$4*I$22)</f>
        <v>0</v>
      </c>
      <c r="J56" s="126">
        <f ca="1">IF(ISERROR(VLOOKUP(J$19,Synthèse!$C$5:$AW$34,17,FALSE)/VLOOKUP($E$4,Paramètres!$B$7:$F$11,5,FALSE)*$C$4*J$22),0,VLOOKUP(J$19,Synthèse!$C$5:$AW$34,17,FALSE)/VLOOKUP($E$4,Paramètres!$B$7:$F$11,5,FALSE)*$C$4*J$22)</f>
        <v>0</v>
      </c>
      <c r="K56" s="126">
        <f ca="1">IF(ISERROR(VLOOKUP(K$19,Synthèse!$C$5:$AW$34,17,FALSE)/VLOOKUP($E$4,Paramètres!$B$7:$F$11,5,FALSE)*$C$4*K$22),0,VLOOKUP(K$19,Synthèse!$C$5:$AW$34,17,FALSE)/VLOOKUP($E$4,Paramètres!$B$7:$F$11,5,FALSE)*$C$4*K$22)</f>
        <v>0</v>
      </c>
      <c r="L56" s="35">
        <f t="shared" ca="1" si="154"/>
        <v>0</v>
      </c>
      <c r="M56" s="54"/>
    </row>
    <row r="57" spans="1:13" ht="15" hidden="1" customHeight="1" outlineLevel="1" x14ac:dyDescent="0.25">
      <c r="A57" s="2" t="s">
        <v>148</v>
      </c>
      <c r="B57" s="117">
        <f ca="1">IF(ISERROR(VLOOKUP(B$19,Synthèse!$C$5:$AW$34,18,FALSE)/VLOOKUP($E$4,Paramètres!$B$7:$F$11,5,FALSE)*$C$4*B$22),0,VLOOKUP(B$19,Synthèse!$C$5:$AW$34,18,FALSE)/VLOOKUP($E$4,Paramètres!$B$7:$F$11,5,FALSE)*$C$4*B$22)</f>
        <v>0</v>
      </c>
      <c r="C57" s="126">
        <f ca="1">IF(ISERROR(VLOOKUP(C$19,Synthèse!$C$5:$AW$34,18,FALSE)/VLOOKUP($E$4,Paramètres!$B$7:$F$11,5,FALSE)*$C$4*C$22),0,VLOOKUP(C$19,Synthèse!$C$5:$AW$34,18,FALSE)/VLOOKUP($E$4,Paramètres!$B$7:$F$11,5,FALSE)*$C$4*C$22)</f>
        <v>0</v>
      </c>
      <c r="D57" s="126">
        <f ca="1">IF(ISERROR(VLOOKUP(D$19,Synthèse!$C$5:$AW$34,18,FALSE)/VLOOKUP($E$4,Paramètres!$B$7:$F$11,5,FALSE)*$C$4*D$22),0,VLOOKUP(D$19,Synthèse!$C$5:$AW$34,18,FALSE)/VLOOKUP($E$4,Paramètres!$B$7:$F$11,5,FALSE)*$C$4*D$22)</f>
        <v>0</v>
      </c>
      <c r="E57" s="126">
        <f ca="1">IF(ISERROR(VLOOKUP(E$19,Synthèse!$C$5:$AW$34,18,FALSE)/VLOOKUP($E$4,Paramètres!$B$7:$F$11,5,FALSE)*$C$4*E$22),0,VLOOKUP(E$19,Synthèse!$C$5:$AW$34,18,FALSE)/VLOOKUP($E$4,Paramètres!$B$7:$F$11,5,FALSE)*$C$4*E$22)</f>
        <v>0</v>
      </c>
      <c r="F57" s="126">
        <f ca="1">IF(ISERROR(VLOOKUP(F$19,Synthèse!$C$5:$AW$34,18,FALSE)/VLOOKUP($E$4,Paramètres!$B$7:$F$11,5,FALSE)*$C$4*F$22),0,VLOOKUP(F$19,Synthèse!$C$5:$AW$34,18,FALSE)/VLOOKUP($E$4,Paramètres!$B$7:$F$11,5,FALSE)*$C$4*F$22)</f>
        <v>0</v>
      </c>
      <c r="G57" s="126">
        <f ca="1">IF(ISERROR(VLOOKUP(G$19,Synthèse!$C$5:$AW$34,18,FALSE)/VLOOKUP($E$4,Paramètres!$B$7:$F$11,5,FALSE)*$C$4*G$22),0,VLOOKUP(G$19,Synthèse!$C$5:$AW$34,18,FALSE)/VLOOKUP($E$4,Paramètres!$B$7:$F$11,5,FALSE)*$C$4*G$22)</f>
        <v>0</v>
      </c>
      <c r="H57" s="126">
        <f ca="1">IF(ISERROR(VLOOKUP(H$19,Synthèse!$C$5:$AW$34,18,FALSE)/VLOOKUP($E$4,Paramètres!$B$7:$F$11,5,FALSE)*$C$4*H$22),0,VLOOKUP(H$19,Synthèse!$C$5:$AW$34,18,FALSE)/VLOOKUP($E$4,Paramètres!$B$7:$F$11,5,FALSE)*$C$4*H$22)</f>
        <v>0</v>
      </c>
      <c r="I57" s="126">
        <f ca="1">IF(ISERROR(VLOOKUP(I$19,Synthèse!$C$5:$AW$34,18,FALSE)/VLOOKUP($E$4,Paramètres!$B$7:$F$11,5,FALSE)*$C$4*I$22),0,VLOOKUP(I$19,Synthèse!$C$5:$AW$34,18,FALSE)/VLOOKUP($E$4,Paramètres!$B$7:$F$11,5,FALSE)*$C$4*I$22)</f>
        <v>0</v>
      </c>
      <c r="J57" s="126">
        <f ca="1">IF(ISERROR(VLOOKUP(J$19,Synthèse!$C$5:$AW$34,18,FALSE)/VLOOKUP($E$4,Paramètres!$B$7:$F$11,5,FALSE)*$C$4*J$22),0,VLOOKUP(J$19,Synthèse!$C$5:$AW$34,18,FALSE)/VLOOKUP($E$4,Paramètres!$B$7:$F$11,5,FALSE)*$C$4*J$22)</f>
        <v>0</v>
      </c>
      <c r="K57" s="126">
        <f ca="1">IF(ISERROR(VLOOKUP(K$19,Synthèse!$C$5:$AW$34,18,FALSE)/VLOOKUP($E$4,Paramètres!$B$7:$F$11,5,FALSE)*$C$4*K$22),0,VLOOKUP(K$19,Synthèse!$C$5:$AW$34,18,FALSE)/VLOOKUP($E$4,Paramètres!$B$7:$F$11,5,FALSE)*$C$4*K$22)</f>
        <v>0</v>
      </c>
      <c r="L57" s="35">
        <f t="shared" ca="1" si="154"/>
        <v>0</v>
      </c>
      <c r="M57" s="54"/>
    </row>
    <row r="58" spans="1:13" ht="15" hidden="1" customHeight="1" outlineLevel="1" x14ac:dyDescent="0.25">
      <c r="A58" s="2" t="s">
        <v>149</v>
      </c>
      <c r="B58" s="117">
        <f ca="1">IF(ISERROR(VLOOKUP(B$19,Synthèse!$C$5:$AW$34,19,FALSE)/VLOOKUP($E$4,Paramètres!$B$7:$F$11,5,FALSE)*$C$4*B$22),0,VLOOKUP(B$19,Synthèse!$C$5:$AW$34,19,FALSE)/VLOOKUP($E$4,Paramètres!$B$7:$F$11,5,FALSE)*$C$4*B$22)</f>
        <v>0</v>
      </c>
      <c r="C58" s="126">
        <f ca="1">IF(ISERROR(VLOOKUP(C$19,Synthèse!$C$5:$AW$34,19,FALSE)/VLOOKUP($E$4,Paramètres!$B$7:$F$11,5,FALSE)*$C$4*C$22),0,VLOOKUP(C$19,Synthèse!$C$5:$AW$34,19,FALSE)/VLOOKUP($E$4,Paramètres!$B$7:$F$11,5,FALSE)*$C$4*C$22)</f>
        <v>0</v>
      </c>
      <c r="D58" s="126">
        <f ca="1">IF(ISERROR(VLOOKUP(D$19,Synthèse!$C$5:$AW$34,19,FALSE)/VLOOKUP($E$4,Paramètres!$B$7:$F$11,5,FALSE)*$C$4*D$22),0,VLOOKUP(D$19,Synthèse!$C$5:$AW$34,19,FALSE)/VLOOKUP($E$4,Paramètres!$B$7:$F$11,5,FALSE)*$C$4*D$22)</f>
        <v>0</v>
      </c>
      <c r="E58" s="126">
        <f ca="1">IF(ISERROR(VLOOKUP(E$19,Synthèse!$C$5:$AW$34,19,FALSE)/VLOOKUP($E$4,Paramètres!$B$7:$F$11,5,FALSE)*$C$4*E$22),0,VLOOKUP(E$19,Synthèse!$C$5:$AW$34,19,FALSE)/VLOOKUP($E$4,Paramètres!$B$7:$F$11,5,FALSE)*$C$4*E$22)</f>
        <v>0</v>
      </c>
      <c r="F58" s="126">
        <f ca="1">IF(ISERROR(VLOOKUP(F$19,Synthèse!$C$5:$AW$34,19,FALSE)/VLOOKUP($E$4,Paramètres!$B$7:$F$11,5,FALSE)*$C$4*F$22),0,VLOOKUP(F$19,Synthèse!$C$5:$AW$34,19,FALSE)/VLOOKUP($E$4,Paramètres!$B$7:$F$11,5,FALSE)*$C$4*F$22)</f>
        <v>0</v>
      </c>
      <c r="G58" s="126">
        <f ca="1">IF(ISERROR(VLOOKUP(G$19,Synthèse!$C$5:$AW$34,19,FALSE)/VLOOKUP($E$4,Paramètres!$B$7:$F$11,5,FALSE)*$C$4*G$22),0,VLOOKUP(G$19,Synthèse!$C$5:$AW$34,19,FALSE)/VLOOKUP($E$4,Paramètres!$B$7:$F$11,5,FALSE)*$C$4*G$22)</f>
        <v>0</v>
      </c>
      <c r="H58" s="126">
        <f ca="1">IF(ISERROR(VLOOKUP(H$19,Synthèse!$C$5:$AW$34,19,FALSE)/VLOOKUP($E$4,Paramètres!$B$7:$F$11,5,FALSE)*$C$4*H$22),0,VLOOKUP(H$19,Synthèse!$C$5:$AW$34,19,FALSE)/VLOOKUP($E$4,Paramètres!$B$7:$F$11,5,FALSE)*$C$4*H$22)</f>
        <v>0</v>
      </c>
      <c r="I58" s="126">
        <f ca="1">IF(ISERROR(VLOOKUP(I$19,Synthèse!$C$5:$AW$34,19,FALSE)/VLOOKUP($E$4,Paramètres!$B$7:$F$11,5,FALSE)*$C$4*I$22),0,VLOOKUP(I$19,Synthèse!$C$5:$AW$34,19,FALSE)/VLOOKUP($E$4,Paramètres!$B$7:$F$11,5,FALSE)*$C$4*I$22)</f>
        <v>0</v>
      </c>
      <c r="J58" s="126">
        <f ca="1">IF(ISERROR(VLOOKUP(J$19,Synthèse!$C$5:$AW$34,19,FALSE)/VLOOKUP($E$4,Paramètres!$B$7:$F$11,5,FALSE)*$C$4*J$22),0,VLOOKUP(J$19,Synthèse!$C$5:$AW$34,19,FALSE)/VLOOKUP($E$4,Paramètres!$B$7:$F$11,5,FALSE)*$C$4*J$22)</f>
        <v>0</v>
      </c>
      <c r="K58" s="126">
        <f ca="1">IF(ISERROR(VLOOKUP(K$19,Synthèse!$C$5:$AW$34,19,FALSE)/VLOOKUP($E$4,Paramètres!$B$7:$F$11,5,FALSE)*$C$4*K$22),0,VLOOKUP(K$19,Synthèse!$C$5:$AW$34,19,FALSE)/VLOOKUP($E$4,Paramètres!$B$7:$F$11,5,FALSE)*$C$4*K$22)</f>
        <v>0</v>
      </c>
      <c r="L58" s="35">
        <f t="shared" ca="1" si="154"/>
        <v>0</v>
      </c>
      <c r="M58" s="54"/>
    </row>
    <row r="59" spans="1:13" ht="15" hidden="1" customHeight="1" outlineLevel="1" x14ac:dyDescent="0.25">
      <c r="A59" s="2" t="s">
        <v>150</v>
      </c>
      <c r="B59" s="117">
        <f ca="1">IF(ISERROR(VLOOKUP(B$19,Synthèse!$C$5:$AW$34,20,FALSE)/VLOOKUP($E$4,Paramètres!$B$7:$F$11,5,FALSE)*$C$4*B$22),0,VLOOKUP(B$19,Synthèse!$C$5:$AW$34,20,FALSE)/VLOOKUP($E$4,Paramètres!$B$7:$F$11,5,FALSE)*$C$4*B$22)</f>
        <v>0</v>
      </c>
      <c r="C59" s="126">
        <f ca="1">IF(ISERROR(VLOOKUP(C$19,Synthèse!$C$5:$AW$34,20,FALSE)/VLOOKUP($E$4,Paramètres!$B$7:$F$11,5,FALSE)*$C$4*C$22),0,VLOOKUP(C$19,Synthèse!$C$5:$AW$34,20,FALSE)/VLOOKUP($E$4,Paramètres!$B$7:$F$11,5,FALSE)*$C$4*C$22)</f>
        <v>0</v>
      </c>
      <c r="D59" s="126">
        <f ca="1">IF(ISERROR(VLOOKUP(D$19,Synthèse!$C$5:$AW$34,20,FALSE)/VLOOKUP($E$4,Paramètres!$B$7:$F$11,5,FALSE)*$C$4*D$22),0,VLOOKUP(D$19,Synthèse!$C$5:$AW$34,20,FALSE)/VLOOKUP($E$4,Paramètres!$B$7:$F$11,5,FALSE)*$C$4*D$22)</f>
        <v>0</v>
      </c>
      <c r="E59" s="126">
        <f ca="1">IF(ISERROR(VLOOKUP(E$19,Synthèse!$C$5:$AW$34,20,FALSE)/VLOOKUP($E$4,Paramètres!$B$7:$F$11,5,FALSE)*$C$4*E$22),0,VLOOKUP(E$19,Synthèse!$C$5:$AW$34,20,FALSE)/VLOOKUP($E$4,Paramètres!$B$7:$F$11,5,FALSE)*$C$4*E$22)</f>
        <v>0</v>
      </c>
      <c r="F59" s="126">
        <f ca="1">IF(ISERROR(VLOOKUP(F$19,Synthèse!$C$5:$AW$34,20,FALSE)/VLOOKUP($E$4,Paramètres!$B$7:$F$11,5,FALSE)*$C$4*F$22),0,VLOOKUP(F$19,Synthèse!$C$5:$AW$34,20,FALSE)/VLOOKUP($E$4,Paramètres!$B$7:$F$11,5,FALSE)*$C$4*F$22)</f>
        <v>0</v>
      </c>
      <c r="G59" s="126">
        <f ca="1">IF(ISERROR(VLOOKUP(G$19,Synthèse!$C$5:$AW$34,20,FALSE)/VLOOKUP($E$4,Paramètres!$B$7:$F$11,5,FALSE)*$C$4*G$22),0,VLOOKUP(G$19,Synthèse!$C$5:$AW$34,20,FALSE)/VLOOKUP($E$4,Paramètres!$B$7:$F$11,5,FALSE)*$C$4*G$22)</f>
        <v>0</v>
      </c>
      <c r="H59" s="126">
        <f ca="1">IF(ISERROR(VLOOKUP(H$19,Synthèse!$C$5:$AW$34,20,FALSE)/VLOOKUP($E$4,Paramètres!$B$7:$F$11,5,FALSE)*$C$4*H$22),0,VLOOKUP(H$19,Synthèse!$C$5:$AW$34,20,FALSE)/VLOOKUP($E$4,Paramètres!$B$7:$F$11,5,FALSE)*$C$4*H$22)</f>
        <v>0</v>
      </c>
      <c r="I59" s="126">
        <f ca="1">IF(ISERROR(VLOOKUP(I$19,Synthèse!$C$5:$AW$34,20,FALSE)/VLOOKUP($E$4,Paramètres!$B$7:$F$11,5,FALSE)*$C$4*I$22),0,VLOOKUP(I$19,Synthèse!$C$5:$AW$34,20,FALSE)/VLOOKUP($E$4,Paramètres!$B$7:$F$11,5,FALSE)*$C$4*I$22)</f>
        <v>0</v>
      </c>
      <c r="J59" s="126">
        <f ca="1">IF(ISERROR(VLOOKUP(J$19,Synthèse!$C$5:$AW$34,20,FALSE)/VLOOKUP($E$4,Paramètres!$B$7:$F$11,5,FALSE)*$C$4*J$22),0,VLOOKUP(J$19,Synthèse!$C$5:$AW$34,20,FALSE)/VLOOKUP($E$4,Paramètres!$B$7:$F$11,5,FALSE)*$C$4*J$22)</f>
        <v>0</v>
      </c>
      <c r="K59" s="126">
        <f ca="1">IF(ISERROR(VLOOKUP(K$19,Synthèse!$C$5:$AW$34,20,FALSE)/VLOOKUP($E$4,Paramètres!$B$7:$F$11,5,FALSE)*$C$4*K$22),0,VLOOKUP(K$19,Synthèse!$C$5:$AW$34,20,FALSE)/VLOOKUP($E$4,Paramètres!$B$7:$F$11,5,FALSE)*$C$4*K$22)</f>
        <v>0</v>
      </c>
      <c r="L59" s="35">
        <f t="shared" ca="1" si="154"/>
        <v>0</v>
      </c>
      <c r="M59" s="54"/>
    </row>
    <row r="60" spans="1:13" ht="15" hidden="1" customHeight="1" outlineLevel="1" x14ac:dyDescent="0.25">
      <c r="A60" s="2" t="s">
        <v>151</v>
      </c>
      <c r="B60" s="117">
        <f ca="1">IF(ISERROR(VLOOKUP(B$19,Synthèse!$C$5:$AW$34,21,FALSE)/VLOOKUP($E$4,Paramètres!$B$7:$F$11,5,FALSE)*$C$4*B$22),0,VLOOKUP(B$19,Synthèse!$C$5:$AW$34,21,FALSE)/VLOOKUP($E$4,Paramètres!$B$7:$F$11,5,FALSE)*$C$4*B$22)</f>
        <v>0</v>
      </c>
      <c r="C60" s="126">
        <f ca="1">IF(ISERROR(VLOOKUP(C$19,Synthèse!$C$5:$AW$34,21,FALSE)/VLOOKUP($E$4,Paramètres!$B$7:$F$11,5,FALSE)*$C$4*C$22),0,VLOOKUP(C$19,Synthèse!$C$5:$AW$34,21,FALSE)/VLOOKUP($E$4,Paramètres!$B$7:$F$11,5,FALSE)*$C$4*C$22)</f>
        <v>0</v>
      </c>
      <c r="D60" s="126">
        <f ca="1">IF(ISERROR(VLOOKUP(D$19,Synthèse!$C$5:$AW$34,21,FALSE)/VLOOKUP($E$4,Paramètres!$B$7:$F$11,5,FALSE)*$C$4*D$22),0,VLOOKUP(D$19,Synthèse!$C$5:$AW$34,21,FALSE)/VLOOKUP($E$4,Paramètres!$B$7:$F$11,5,FALSE)*$C$4*D$22)</f>
        <v>0</v>
      </c>
      <c r="E60" s="126">
        <f ca="1">IF(ISERROR(VLOOKUP(E$19,Synthèse!$C$5:$AW$34,21,FALSE)/VLOOKUP($E$4,Paramètres!$B$7:$F$11,5,FALSE)*$C$4*E$22),0,VLOOKUP(E$19,Synthèse!$C$5:$AW$34,21,FALSE)/VLOOKUP($E$4,Paramètres!$B$7:$F$11,5,FALSE)*$C$4*E$22)</f>
        <v>0</v>
      </c>
      <c r="F60" s="126">
        <f ca="1">IF(ISERROR(VLOOKUP(F$19,Synthèse!$C$5:$AW$34,21,FALSE)/VLOOKUP($E$4,Paramètres!$B$7:$F$11,5,FALSE)*$C$4*F$22),0,VLOOKUP(F$19,Synthèse!$C$5:$AW$34,21,FALSE)/VLOOKUP($E$4,Paramètres!$B$7:$F$11,5,FALSE)*$C$4*F$22)</f>
        <v>0</v>
      </c>
      <c r="G60" s="126">
        <f ca="1">IF(ISERROR(VLOOKUP(G$19,Synthèse!$C$5:$AW$34,21,FALSE)/VLOOKUP($E$4,Paramètres!$B$7:$F$11,5,FALSE)*$C$4*G$22),0,VLOOKUP(G$19,Synthèse!$C$5:$AW$34,21,FALSE)/VLOOKUP($E$4,Paramètres!$B$7:$F$11,5,FALSE)*$C$4*G$22)</f>
        <v>0</v>
      </c>
      <c r="H60" s="126">
        <f ca="1">IF(ISERROR(VLOOKUP(H$19,Synthèse!$C$5:$AW$34,21,FALSE)/VLOOKUP($E$4,Paramètres!$B$7:$F$11,5,FALSE)*$C$4*H$22),0,VLOOKUP(H$19,Synthèse!$C$5:$AW$34,21,FALSE)/VLOOKUP($E$4,Paramètres!$B$7:$F$11,5,FALSE)*$C$4*H$22)</f>
        <v>0</v>
      </c>
      <c r="I60" s="126">
        <f ca="1">IF(ISERROR(VLOOKUP(I$19,Synthèse!$C$5:$AW$34,21,FALSE)/VLOOKUP($E$4,Paramètres!$B$7:$F$11,5,FALSE)*$C$4*I$22),0,VLOOKUP(I$19,Synthèse!$C$5:$AW$34,21,FALSE)/VLOOKUP($E$4,Paramètres!$B$7:$F$11,5,FALSE)*$C$4*I$22)</f>
        <v>0</v>
      </c>
      <c r="J60" s="126">
        <f ca="1">IF(ISERROR(VLOOKUP(J$19,Synthèse!$C$5:$AW$34,21,FALSE)/VLOOKUP($E$4,Paramètres!$B$7:$F$11,5,FALSE)*$C$4*J$22),0,VLOOKUP(J$19,Synthèse!$C$5:$AW$34,21,FALSE)/VLOOKUP($E$4,Paramètres!$B$7:$F$11,5,FALSE)*$C$4*J$22)</f>
        <v>0</v>
      </c>
      <c r="K60" s="126">
        <f ca="1">IF(ISERROR(VLOOKUP(K$19,Synthèse!$C$5:$AW$34,21,FALSE)/VLOOKUP($E$4,Paramètres!$B$7:$F$11,5,FALSE)*$C$4*K$22),0,VLOOKUP(K$19,Synthèse!$C$5:$AW$34,21,FALSE)/VLOOKUP($E$4,Paramètres!$B$7:$F$11,5,FALSE)*$C$4*K$22)</f>
        <v>0</v>
      </c>
      <c r="L60" s="35">
        <f t="shared" ca="1" si="154"/>
        <v>0</v>
      </c>
      <c r="M60" s="54"/>
    </row>
    <row r="61" spans="1:13" ht="15" hidden="1" customHeight="1" outlineLevel="1" x14ac:dyDescent="0.25">
      <c r="A61" s="2" t="s">
        <v>152</v>
      </c>
      <c r="B61" s="117">
        <f ca="1">IF(ISERROR(VLOOKUP(B$19,Synthèse!$C$5:$AW$34,22,FALSE)/VLOOKUP($E$4,Paramètres!$B$7:$F$11,5,FALSE)*$C$4*B$22),0,VLOOKUP(B$19,Synthèse!$C$5:$AW$34,22,FALSE)/VLOOKUP($E$4,Paramètres!$B$7:$F$11,5,FALSE)*$C$4*B$22)</f>
        <v>0</v>
      </c>
      <c r="C61" s="126">
        <f ca="1">IF(ISERROR(VLOOKUP(C$19,Synthèse!$C$5:$AW$34,22,FALSE)/VLOOKUP($E$4,Paramètres!$B$7:$F$11,5,FALSE)*$C$4*C$22),0,VLOOKUP(C$19,Synthèse!$C$5:$AW$34,22,FALSE)/VLOOKUP($E$4,Paramètres!$B$7:$F$11,5,FALSE)*$C$4*C$22)</f>
        <v>0</v>
      </c>
      <c r="D61" s="126">
        <f ca="1">IF(ISERROR(VLOOKUP(D$19,Synthèse!$C$5:$AW$34,22,FALSE)/VLOOKUP($E$4,Paramètres!$B$7:$F$11,5,FALSE)*$C$4*D$22),0,VLOOKUP(D$19,Synthèse!$C$5:$AW$34,22,FALSE)/VLOOKUP($E$4,Paramètres!$B$7:$F$11,5,FALSE)*$C$4*D$22)</f>
        <v>0</v>
      </c>
      <c r="E61" s="126">
        <f ca="1">IF(ISERROR(VLOOKUP(E$19,Synthèse!$C$5:$AW$34,22,FALSE)/VLOOKUP($E$4,Paramètres!$B$7:$F$11,5,FALSE)*$C$4*E$22),0,VLOOKUP(E$19,Synthèse!$C$5:$AW$34,22,FALSE)/VLOOKUP($E$4,Paramètres!$B$7:$F$11,5,FALSE)*$C$4*E$22)</f>
        <v>0</v>
      </c>
      <c r="F61" s="126">
        <f ca="1">IF(ISERROR(VLOOKUP(F$19,Synthèse!$C$5:$AW$34,22,FALSE)/VLOOKUP($E$4,Paramètres!$B$7:$F$11,5,FALSE)*$C$4*F$22),0,VLOOKUP(F$19,Synthèse!$C$5:$AW$34,22,FALSE)/VLOOKUP($E$4,Paramètres!$B$7:$F$11,5,FALSE)*$C$4*F$22)</f>
        <v>0</v>
      </c>
      <c r="G61" s="126">
        <f ca="1">IF(ISERROR(VLOOKUP(G$19,Synthèse!$C$5:$AW$34,22,FALSE)/VLOOKUP($E$4,Paramètres!$B$7:$F$11,5,FALSE)*$C$4*G$22),0,VLOOKUP(G$19,Synthèse!$C$5:$AW$34,22,FALSE)/VLOOKUP($E$4,Paramètres!$B$7:$F$11,5,FALSE)*$C$4*G$22)</f>
        <v>0</v>
      </c>
      <c r="H61" s="126">
        <f ca="1">IF(ISERROR(VLOOKUP(H$19,Synthèse!$C$5:$AW$34,22,FALSE)/VLOOKUP($E$4,Paramètres!$B$7:$F$11,5,FALSE)*$C$4*H$22),0,VLOOKUP(H$19,Synthèse!$C$5:$AW$34,22,FALSE)/VLOOKUP($E$4,Paramètres!$B$7:$F$11,5,FALSE)*$C$4*H$22)</f>
        <v>0</v>
      </c>
      <c r="I61" s="126">
        <f ca="1">IF(ISERROR(VLOOKUP(I$19,Synthèse!$C$5:$AW$34,22,FALSE)/VLOOKUP($E$4,Paramètres!$B$7:$F$11,5,FALSE)*$C$4*I$22),0,VLOOKUP(I$19,Synthèse!$C$5:$AW$34,22,FALSE)/VLOOKUP($E$4,Paramètres!$B$7:$F$11,5,FALSE)*$C$4*I$22)</f>
        <v>0</v>
      </c>
      <c r="J61" s="126">
        <f ca="1">IF(ISERROR(VLOOKUP(J$19,Synthèse!$C$5:$AW$34,22,FALSE)/VLOOKUP($E$4,Paramètres!$B$7:$F$11,5,FALSE)*$C$4*J$22),0,VLOOKUP(J$19,Synthèse!$C$5:$AW$34,22,FALSE)/VLOOKUP($E$4,Paramètres!$B$7:$F$11,5,FALSE)*$C$4*J$22)</f>
        <v>0</v>
      </c>
      <c r="K61" s="126">
        <f ca="1">IF(ISERROR(VLOOKUP(K$19,Synthèse!$C$5:$AW$34,22,FALSE)/VLOOKUP($E$4,Paramètres!$B$7:$F$11,5,FALSE)*$C$4*K$22),0,VLOOKUP(K$19,Synthèse!$C$5:$AW$34,22,FALSE)/VLOOKUP($E$4,Paramètres!$B$7:$F$11,5,FALSE)*$C$4*K$22)</f>
        <v>0</v>
      </c>
      <c r="L61" s="35">
        <f t="shared" ca="1" si="154"/>
        <v>0</v>
      </c>
      <c r="M61" s="54"/>
    </row>
    <row r="62" spans="1:13" ht="15" hidden="1" customHeight="1" outlineLevel="1" x14ac:dyDescent="0.25">
      <c r="A62" s="2" t="s">
        <v>153</v>
      </c>
      <c r="B62" s="117">
        <f ca="1">IF(ISERROR(VLOOKUP(B$19,Synthèse!$C$5:$AW$34,23,FALSE)/VLOOKUP($E$4,Paramètres!$B$7:$F$11,5,FALSE)*$C$4*B$22),0,VLOOKUP(B$19,Synthèse!$C$5:$AW$34,23,FALSE)/VLOOKUP($E$4,Paramètres!$B$7:$F$11,5,FALSE)*$C$4*B$22)</f>
        <v>0</v>
      </c>
      <c r="C62" s="126">
        <f ca="1">IF(ISERROR(VLOOKUP(C$19,Synthèse!$C$5:$AW$34,23,FALSE)/VLOOKUP($E$4,Paramètres!$B$7:$F$11,5,FALSE)*$C$4*C$22),0,VLOOKUP(C$19,Synthèse!$C$5:$AW$34,23,FALSE)/VLOOKUP($E$4,Paramètres!$B$7:$F$11,5,FALSE)*$C$4*C$22)</f>
        <v>0</v>
      </c>
      <c r="D62" s="126">
        <f ca="1">IF(ISERROR(VLOOKUP(D$19,Synthèse!$C$5:$AW$34,23,FALSE)/VLOOKUP($E$4,Paramètres!$B$7:$F$11,5,FALSE)*$C$4*D$22),0,VLOOKUP(D$19,Synthèse!$C$5:$AW$34,23,FALSE)/VLOOKUP($E$4,Paramètres!$B$7:$F$11,5,FALSE)*$C$4*D$22)</f>
        <v>0</v>
      </c>
      <c r="E62" s="126">
        <f ca="1">IF(ISERROR(VLOOKUP(E$19,Synthèse!$C$5:$AW$34,23,FALSE)/VLOOKUP($E$4,Paramètres!$B$7:$F$11,5,FALSE)*$C$4*E$22),0,VLOOKUP(E$19,Synthèse!$C$5:$AW$34,23,FALSE)/VLOOKUP($E$4,Paramètres!$B$7:$F$11,5,FALSE)*$C$4*E$22)</f>
        <v>0</v>
      </c>
      <c r="F62" s="126">
        <f ca="1">IF(ISERROR(VLOOKUP(F$19,Synthèse!$C$5:$AW$34,23,FALSE)/VLOOKUP($E$4,Paramètres!$B$7:$F$11,5,FALSE)*$C$4*F$22),0,VLOOKUP(F$19,Synthèse!$C$5:$AW$34,23,FALSE)/VLOOKUP($E$4,Paramètres!$B$7:$F$11,5,FALSE)*$C$4*F$22)</f>
        <v>0</v>
      </c>
      <c r="G62" s="126">
        <f ca="1">IF(ISERROR(VLOOKUP(G$19,Synthèse!$C$5:$AW$34,23,FALSE)/VLOOKUP($E$4,Paramètres!$B$7:$F$11,5,FALSE)*$C$4*G$22),0,VLOOKUP(G$19,Synthèse!$C$5:$AW$34,23,FALSE)/VLOOKUP($E$4,Paramètres!$B$7:$F$11,5,FALSE)*$C$4*G$22)</f>
        <v>0</v>
      </c>
      <c r="H62" s="126">
        <f ca="1">IF(ISERROR(VLOOKUP(H$19,Synthèse!$C$5:$AW$34,23,FALSE)/VLOOKUP($E$4,Paramètres!$B$7:$F$11,5,FALSE)*$C$4*H$22),0,VLOOKUP(H$19,Synthèse!$C$5:$AW$34,23,FALSE)/VLOOKUP($E$4,Paramètres!$B$7:$F$11,5,FALSE)*$C$4*H$22)</f>
        <v>0</v>
      </c>
      <c r="I62" s="126">
        <f ca="1">IF(ISERROR(VLOOKUP(I$19,Synthèse!$C$5:$AW$34,23,FALSE)/VLOOKUP($E$4,Paramètres!$B$7:$F$11,5,FALSE)*$C$4*I$22),0,VLOOKUP(I$19,Synthèse!$C$5:$AW$34,23,FALSE)/VLOOKUP($E$4,Paramètres!$B$7:$F$11,5,FALSE)*$C$4*I$22)</f>
        <v>0</v>
      </c>
      <c r="J62" s="126">
        <f ca="1">IF(ISERROR(VLOOKUP(J$19,Synthèse!$C$5:$AW$34,23,FALSE)/VLOOKUP($E$4,Paramètres!$B$7:$F$11,5,FALSE)*$C$4*J$22),0,VLOOKUP(J$19,Synthèse!$C$5:$AW$34,23,FALSE)/VLOOKUP($E$4,Paramètres!$B$7:$F$11,5,FALSE)*$C$4*J$22)</f>
        <v>0</v>
      </c>
      <c r="K62" s="126">
        <f ca="1">IF(ISERROR(VLOOKUP(K$19,Synthèse!$C$5:$AW$34,23,FALSE)/VLOOKUP($E$4,Paramètres!$B$7:$F$11,5,FALSE)*$C$4*K$22),0,VLOOKUP(K$19,Synthèse!$C$5:$AW$34,23,FALSE)/VLOOKUP($E$4,Paramètres!$B$7:$F$11,5,FALSE)*$C$4*K$22)</f>
        <v>0</v>
      </c>
      <c r="L62" s="35">
        <f t="shared" ca="1" si="154"/>
        <v>0</v>
      </c>
      <c r="M62" s="54"/>
    </row>
    <row r="63" spans="1:13" ht="15" hidden="1" customHeight="1" outlineLevel="1" x14ac:dyDescent="0.25">
      <c r="A63" s="2" t="s">
        <v>154</v>
      </c>
      <c r="B63" s="117">
        <f ca="1">IF(ISERROR(VLOOKUP(B$19,Synthèse!$C$5:$AW$34,24,FALSE)/VLOOKUP($E$4,Paramètres!$B$7:$F$11,5,FALSE)*$C$4*B$22),0,VLOOKUP(B$19,Synthèse!$C$5:$AW$34,24,FALSE)/VLOOKUP($E$4,Paramètres!$B$7:$F$11,5,FALSE)*$C$4*B$22)</f>
        <v>0</v>
      </c>
      <c r="C63" s="126">
        <f ca="1">IF(ISERROR(VLOOKUP(C$19,Synthèse!$C$5:$AW$34,24,FALSE)/VLOOKUP($E$4,Paramètres!$B$7:$F$11,5,FALSE)*$C$4*C$22),0,VLOOKUP(C$19,Synthèse!$C$5:$AW$34,24,FALSE)/VLOOKUP($E$4,Paramètres!$B$7:$F$11,5,FALSE)*$C$4*C$22)</f>
        <v>0</v>
      </c>
      <c r="D63" s="126">
        <f ca="1">IF(ISERROR(VLOOKUP(D$19,Synthèse!$C$5:$AW$34,24,FALSE)/VLOOKUP($E$4,Paramètres!$B$7:$F$11,5,FALSE)*$C$4*D$22),0,VLOOKUP(D$19,Synthèse!$C$5:$AW$34,24,FALSE)/VLOOKUP($E$4,Paramètres!$B$7:$F$11,5,FALSE)*$C$4*D$22)</f>
        <v>0</v>
      </c>
      <c r="E63" s="126">
        <f ca="1">IF(ISERROR(VLOOKUP(E$19,Synthèse!$C$5:$AW$34,24,FALSE)/VLOOKUP($E$4,Paramètres!$B$7:$F$11,5,FALSE)*$C$4*E$22),0,VLOOKUP(E$19,Synthèse!$C$5:$AW$34,24,FALSE)/VLOOKUP($E$4,Paramètres!$B$7:$F$11,5,FALSE)*$C$4*E$22)</f>
        <v>0</v>
      </c>
      <c r="F63" s="126">
        <f ca="1">IF(ISERROR(VLOOKUP(F$19,Synthèse!$C$5:$AW$34,24,FALSE)/VLOOKUP($E$4,Paramètres!$B$7:$F$11,5,FALSE)*$C$4*F$22),0,VLOOKUP(F$19,Synthèse!$C$5:$AW$34,24,FALSE)/VLOOKUP($E$4,Paramètres!$B$7:$F$11,5,FALSE)*$C$4*F$22)</f>
        <v>0</v>
      </c>
      <c r="G63" s="126">
        <f ca="1">IF(ISERROR(VLOOKUP(G$19,Synthèse!$C$5:$AW$34,24,FALSE)/VLOOKUP($E$4,Paramètres!$B$7:$F$11,5,FALSE)*$C$4*G$22),0,VLOOKUP(G$19,Synthèse!$C$5:$AW$34,24,FALSE)/VLOOKUP($E$4,Paramètres!$B$7:$F$11,5,FALSE)*$C$4*G$22)</f>
        <v>0</v>
      </c>
      <c r="H63" s="126">
        <f ca="1">IF(ISERROR(VLOOKUP(H$19,Synthèse!$C$5:$AW$34,24,FALSE)/VLOOKUP($E$4,Paramètres!$B$7:$F$11,5,FALSE)*$C$4*H$22),0,VLOOKUP(H$19,Synthèse!$C$5:$AW$34,24,FALSE)/VLOOKUP($E$4,Paramètres!$B$7:$F$11,5,FALSE)*$C$4*H$22)</f>
        <v>0</v>
      </c>
      <c r="I63" s="126">
        <f ca="1">IF(ISERROR(VLOOKUP(I$19,Synthèse!$C$5:$AW$34,24,FALSE)/VLOOKUP($E$4,Paramètres!$B$7:$F$11,5,FALSE)*$C$4*I$22),0,VLOOKUP(I$19,Synthèse!$C$5:$AW$34,24,FALSE)/VLOOKUP($E$4,Paramètres!$B$7:$F$11,5,FALSE)*$C$4*I$22)</f>
        <v>0</v>
      </c>
      <c r="J63" s="126">
        <f ca="1">IF(ISERROR(VLOOKUP(J$19,Synthèse!$C$5:$AW$34,24,FALSE)/VLOOKUP($E$4,Paramètres!$B$7:$F$11,5,FALSE)*$C$4*J$22),0,VLOOKUP(J$19,Synthèse!$C$5:$AW$34,24,FALSE)/VLOOKUP($E$4,Paramètres!$B$7:$F$11,5,FALSE)*$C$4*J$22)</f>
        <v>0</v>
      </c>
      <c r="K63" s="126">
        <f ca="1">IF(ISERROR(VLOOKUP(K$19,Synthèse!$C$5:$AW$34,24,FALSE)/VLOOKUP($E$4,Paramètres!$B$7:$F$11,5,FALSE)*$C$4*K$22),0,VLOOKUP(K$19,Synthèse!$C$5:$AW$34,24,FALSE)/VLOOKUP($E$4,Paramètres!$B$7:$F$11,5,FALSE)*$C$4*K$22)</f>
        <v>0</v>
      </c>
      <c r="L63" s="35">
        <f t="shared" ca="1" si="154"/>
        <v>0</v>
      </c>
      <c r="M63" s="54"/>
    </row>
    <row r="64" spans="1:13" ht="15" hidden="1" customHeight="1" outlineLevel="1" x14ac:dyDescent="0.25">
      <c r="A64" s="2" t="s">
        <v>155</v>
      </c>
      <c r="B64" s="117">
        <f ca="1">IF(ISERROR(VLOOKUP(B$19,Synthèse!$C$5:$AW$34,25,FALSE)/VLOOKUP($E$4,Paramètres!$B$7:$F$11,5,FALSE)*$C$4*B$22),0,VLOOKUP(B$19,Synthèse!$C$5:$AW$34,25,FALSE)/VLOOKUP($E$4,Paramètres!$B$7:$F$11,5,FALSE)*$C$4*B$22)</f>
        <v>0</v>
      </c>
      <c r="C64" s="126">
        <f ca="1">IF(ISERROR(VLOOKUP(C$19,Synthèse!$C$5:$AW$34,25,FALSE)/VLOOKUP($E$4,Paramètres!$B$7:$F$11,5,FALSE)*$C$4*C$22),0,VLOOKUP(C$19,Synthèse!$C$5:$AW$34,25,FALSE)/VLOOKUP($E$4,Paramètres!$B$7:$F$11,5,FALSE)*$C$4*C$22)</f>
        <v>0</v>
      </c>
      <c r="D64" s="126">
        <f ca="1">IF(ISERROR(VLOOKUP(D$19,Synthèse!$C$5:$AW$34,25,FALSE)/VLOOKUP($E$4,Paramètres!$B$7:$F$11,5,FALSE)*$C$4*D$22),0,VLOOKUP(D$19,Synthèse!$C$5:$AW$34,25,FALSE)/VLOOKUP($E$4,Paramètres!$B$7:$F$11,5,FALSE)*$C$4*D$22)</f>
        <v>0</v>
      </c>
      <c r="E64" s="126">
        <f ca="1">IF(ISERROR(VLOOKUP(E$19,Synthèse!$C$5:$AW$34,25,FALSE)/VLOOKUP($E$4,Paramètres!$B$7:$F$11,5,FALSE)*$C$4*E$22),0,VLOOKUP(E$19,Synthèse!$C$5:$AW$34,25,FALSE)/VLOOKUP($E$4,Paramètres!$B$7:$F$11,5,FALSE)*$C$4*E$22)</f>
        <v>0</v>
      </c>
      <c r="F64" s="126">
        <f ca="1">IF(ISERROR(VLOOKUP(F$19,Synthèse!$C$5:$AW$34,25,FALSE)/VLOOKUP($E$4,Paramètres!$B$7:$F$11,5,FALSE)*$C$4*F$22),0,VLOOKUP(F$19,Synthèse!$C$5:$AW$34,25,FALSE)/VLOOKUP($E$4,Paramètres!$B$7:$F$11,5,FALSE)*$C$4*F$22)</f>
        <v>0</v>
      </c>
      <c r="G64" s="126">
        <f ca="1">IF(ISERROR(VLOOKUP(G$19,Synthèse!$C$5:$AW$34,25,FALSE)/VLOOKUP($E$4,Paramètres!$B$7:$F$11,5,FALSE)*$C$4*G$22),0,VLOOKUP(G$19,Synthèse!$C$5:$AW$34,25,FALSE)/VLOOKUP($E$4,Paramètres!$B$7:$F$11,5,FALSE)*$C$4*G$22)</f>
        <v>0</v>
      </c>
      <c r="H64" s="126">
        <f ca="1">IF(ISERROR(VLOOKUP(H$19,Synthèse!$C$5:$AW$34,25,FALSE)/VLOOKUP($E$4,Paramètres!$B$7:$F$11,5,FALSE)*$C$4*H$22),0,VLOOKUP(H$19,Synthèse!$C$5:$AW$34,25,FALSE)/VLOOKUP($E$4,Paramètres!$B$7:$F$11,5,FALSE)*$C$4*H$22)</f>
        <v>0</v>
      </c>
      <c r="I64" s="126">
        <f ca="1">IF(ISERROR(VLOOKUP(I$19,Synthèse!$C$5:$AW$34,25,FALSE)/VLOOKUP($E$4,Paramètres!$B$7:$F$11,5,FALSE)*$C$4*I$22),0,VLOOKUP(I$19,Synthèse!$C$5:$AW$34,25,FALSE)/VLOOKUP($E$4,Paramètres!$B$7:$F$11,5,FALSE)*$C$4*I$22)</f>
        <v>0</v>
      </c>
      <c r="J64" s="126">
        <f ca="1">IF(ISERROR(VLOOKUP(J$19,Synthèse!$C$5:$AW$34,25,FALSE)/VLOOKUP($E$4,Paramètres!$B$7:$F$11,5,FALSE)*$C$4*J$22),0,VLOOKUP(J$19,Synthèse!$C$5:$AW$34,25,FALSE)/VLOOKUP($E$4,Paramètres!$B$7:$F$11,5,FALSE)*$C$4*J$22)</f>
        <v>0</v>
      </c>
      <c r="K64" s="126">
        <f ca="1">IF(ISERROR(VLOOKUP(K$19,Synthèse!$C$5:$AW$34,25,FALSE)/VLOOKUP($E$4,Paramètres!$B$7:$F$11,5,FALSE)*$C$4*K$22),0,VLOOKUP(K$19,Synthèse!$C$5:$AW$34,25,FALSE)/VLOOKUP($E$4,Paramètres!$B$7:$F$11,5,FALSE)*$C$4*K$22)</f>
        <v>0</v>
      </c>
      <c r="L64" s="35">
        <f t="shared" ca="1" si="154"/>
        <v>0</v>
      </c>
      <c r="M64" s="54"/>
    </row>
    <row r="65" spans="1:13" ht="15" hidden="1" customHeight="1" outlineLevel="1" x14ac:dyDescent="0.25">
      <c r="A65" s="2" t="s">
        <v>156</v>
      </c>
      <c r="B65" s="117">
        <f ca="1">IF(ISERROR(VLOOKUP(B$19,Synthèse!$C$5:$AW$34,26,FALSE)/VLOOKUP($E$4,Paramètres!$B$7:$F$11,5,FALSE)*$C$4*B$22),0,VLOOKUP(B$19,Synthèse!$C$5:$AW$34,26,FALSE)/VLOOKUP($E$4,Paramètres!$B$7:$F$11,5,FALSE)*$C$4*B$22)</f>
        <v>0</v>
      </c>
      <c r="C65" s="126">
        <f ca="1">IF(ISERROR(VLOOKUP(C$19,Synthèse!$C$5:$AW$34,26,FALSE)/VLOOKUP($E$4,Paramètres!$B$7:$F$11,5,FALSE)*$C$4*C$22),0,VLOOKUP(C$19,Synthèse!$C$5:$AW$34,26,FALSE)/VLOOKUP($E$4,Paramètres!$B$7:$F$11,5,FALSE)*$C$4*C$22)</f>
        <v>0</v>
      </c>
      <c r="D65" s="126">
        <f ca="1">IF(ISERROR(VLOOKUP(D$19,Synthèse!$C$5:$AW$34,26,FALSE)/VLOOKUP($E$4,Paramètres!$B$7:$F$11,5,FALSE)*$C$4*D$22),0,VLOOKUP(D$19,Synthèse!$C$5:$AW$34,26,FALSE)/VLOOKUP($E$4,Paramètres!$B$7:$F$11,5,FALSE)*$C$4*D$22)</f>
        <v>0</v>
      </c>
      <c r="E65" s="126">
        <f ca="1">IF(ISERROR(VLOOKUP(E$19,Synthèse!$C$5:$AW$34,26,FALSE)/VLOOKUP($E$4,Paramètres!$B$7:$F$11,5,FALSE)*$C$4*E$22),0,VLOOKUP(E$19,Synthèse!$C$5:$AW$34,26,FALSE)/VLOOKUP($E$4,Paramètres!$B$7:$F$11,5,FALSE)*$C$4*E$22)</f>
        <v>0</v>
      </c>
      <c r="F65" s="126">
        <f ca="1">IF(ISERROR(VLOOKUP(F$19,Synthèse!$C$5:$AW$34,26,FALSE)/VLOOKUP($E$4,Paramètres!$B$7:$F$11,5,FALSE)*$C$4*F$22),0,VLOOKUP(F$19,Synthèse!$C$5:$AW$34,26,FALSE)/VLOOKUP($E$4,Paramètres!$B$7:$F$11,5,FALSE)*$C$4*F$22)</f>
        <v>0</v>
      </c>
      <c r="G65" s="126">
        <f ca="1">IF(ISERROR(VLOOKUP(G$19,Synthèse!$C$5:$AW$34,26,FALSE)/VLOOKUP($E$4,Paramètres!$B$7:$F$11,5,FALSE)*$C$4*G$22),0,VLOOKUP(G$19,Synthèse!$C$5:$AW$34,26,FALSE)/VLOOKUP($E$4,Paramètres!$B$7:$F$11,5,FALSE)*$C$4*G$22)</f>
        <v>0</v>
      </c>
      <c r="H65" s="126">
        <f ca="1">IF(ISERROR(VLOOKUP(H$19,Synthèse!$C$5:$AW$34,26,FALSE)/VLOOKUP($E$4,Paramètres!$B$7:$F$11,5,FALSE)*$C$4*H$22),0,VLOOKUP(H$19,Synthèse!$C$5:$AW$34,26,FALSE)/VLOOKUP($E$4,Paramètres!$B$7:$F$11,5,FALSE)*$C$4*H$22)</f>
        <v>0</v>
      </c>
      <c r="I65" s="126">
        <f ca="1">IF(ISERROR(VLOOKUP(I$19,Synthèse!$C$5:$AW$34,26,FALSE)/VLOOKUP($E$4,Paramètres!$B$7:$F$11,5,FALSE)*$C$4*I$22),0,VLOOKUP(I$19,Synthèse!$C$5:$AW$34,26,FALSE)/VLOOKUP($E$4,Paramètres!$B$7:$F$11,5,FALSE)*$C$4*I$22)</f>
        <v>0</v>
      </c>
      <c r="J65" s="126">
        <f ca="1">IF(ISERROR(VLOOKUP(J$19,Synthèse!$C$5:$AW$34,26,FALSE)/VLOOKUP($E$4,Paramètres!$B$7:$F$11,5,FALSE)*$C$4*J$22),0,VLOOKUP(J$19,Synthèse!$C$5:$AW$34,26,FALSE)/VLOOKUP($E$4,Paramètres!$B$7:$F$11,5,FALSE)*$C$4*J$22)</f>
        <v>0</v>
      </c>
      <c r="K65" s="126">
        <f ca="1">IF(ISERROR(VLOOKUP(K$19,Synthèse!$C$5:$AW$34,26,FALSE)/VLOOKUP($E$4,Paramètres!$B$7:$F$11,5,FALSE)*$C$4*K$22),0,VLOOKUP(K$19,Synthèse!$C$5:$AW$34,26,FALSE)/VLOOKUP($E$4,Paramètres!$B$7:$F$11,5,FALSE)*$C$4*K$22)</f>
        <v>0</v>
      </c>
      <c r="L65" s="35">
        <f t="shared" ca="1" si="154"/>
        <v>0</v>
      </c>
      <c r="M65" s="54"/>
    </row>
    <row r="66" spans="1:13" ht="15" hidden="1" customHeight="1" outlineLevel="1" x14ac:dyDescent="0.25">
      <c r="A66" s="85" t="s">
        <v>164</v>
      </c>
      <c r="B66" s="35">
        <f ca="1">SUM(B$54:B$65)</f>
        <v>0</v>
      </c>
      <c r="C66" s="35">
        <f t="shared" ref="C66:K66" ca="1" si="156">SUM(C$54:C$65)</f>
        <v>0</v>
      </c>
      <c r="D66" s="35">
        <f t="shared" ca="1" si="156"/>
        <v>0</v>
      </c>
      <c r="E66" s="35">
        <f t="shared" ca="1" si="156"/>
        <v>0</v>
      </c>
      <c r="F66" s="35">
        <f t="shared" ca="1" si="156"/>
        <v>0</v>
      </c>
      <c r="G66" s="35">
        <f t="shared" ca="1" si="156"/>
        <v>0</v>
      </c>
      <c r="H66" s="35">
        <f t="shared" ca="1" si="156"/>
        <v>0</v>
      </c>
      <c r="I66" s="35">
        <f t="shared" ca="1" si="156"/>
        <v>0</v>
      </c>
      <c r="J66" s="35">
        <f t="shared" ca="1" si="156"/>
        <v>0</v>
      </c>
      <c r="K66" s="35">
        <f t="shared" ca="1" si="156"/>
        <v>0</v>
      </c>
      <c r="L66" s="35">
        <f t="shared" ca="1" si="154"/>
        <v>0</v>
      </c>
      <c r="M66" s="54"/>
    </row>
    <row r="67" spans="1:13" ht="15" hidden="1" customHeight="1" outlineLevel="1" x14ac:dyDescent="0.25">
      <c r="A67" s="85" t="s">
        <v>162</v>
      </c>
      <c r="B67" s="35">
        <f ca="1">B$53+B$66</f>
        <v>0</v>
      </c>
      <c r="C67" s="35">
        <f t="shared" ref="C67:K67" ca="1" si="157">C$53+C$66</f>
        <v>0</v>
      </c>
      <c r="D67" s="35">
        <f t="shared" ca="1" si="157"/>
        <v>0</v>
      </c>
      <c r="E67" s="35">
        <f t="shared" ca="1" si="157"/>
        <v>0</v>
      </c>
      <c r="F67" s="35">
        <f t="shared" ca="1" si="157"/>
        <v>0</v>
      </c>
      <c r="G67" s="35">
        <f t="shared" ca="1" si="157"/>
        <v>0</v>
      </c>
      <c r="H67" s="35">
        <f t="shared" ca="1" si="157"/>
        <v>0</v>
      </c>
      <c r="I67" s="35">
        <f t="shared" ca="1" si="157"/>
        <v>0</v>
      </c>
      <c r="J67" s="35">
        <f t="shared" ca="1" si="157"/>
        <v>0</v>
      </c>
      <c r="K67" s="35">
        <f t="shared" ca="1" si="157"/>
        <v>0</v>
      </c>
      <c r="L67" s="35">
        <f t="shared" ca="1" si="154"/>
        <v>0</v>
      </c>
      <c r="M67" s="54"/>
    </row>
    <row r="68" spans="1:13" ht="15" hidden="1" customHeight="1" outlineLevel="1" x14ac:dyDescent="0.25">
      <c r="A68" s="2" t="s">
        <v>14</v>
      </c>
      <c r="B68" s="110">
        <f ca="1">IF(ISERROR(VLOOKUP(B$19,Synthèse!$C$5:$AW$34,27,FALSE)/VLOOKUP($E$4,Paramètres!$B$7:$F$11,5,FALSE)*$C$4*B$22),0,VLOOKUP(B$19,Synthèse!$C$5:$AW$34,27,FALSE)/VLOOKUP($E$4,Paramètres!$B$7:$F$11,5,FALSE)*$C$4*B$22)</f>
        <v>0</v>
      </c>
      <c r="C68" s="126">
        <f ca="1">IF(ISERROR(VLOOKUP(C$19,Synthèse!$C$5:$AW$34,27,FALSE)/VLOOKUP($E$4,Paramètres!$B$7:$F$11,5,FALSE)*$C$4*C$22),0,VLOOKUP(C$19,Synthèse!$C$5:$AW$34,27,FALSE)/VLOOKUP($E$4,Paramètres!$B$7:$F$11,5,FALSE)*$C$4*C$22)</f>
        <v>0</v>
      </c>
      <c r="D68" s="126">
        <f ca="1">IF(ISERROR(VLOOKUP(D$19,Synthèse!$C$5:$AW$34,27,FALSE)/VLOOKUP($E$4,Paramètres!$B$7:$F$11,5,FALSE)*$C$4*D$22),0,VLOOKUP(D$19,Synthèse!$C$5:$AW$34,27,FALSE)/VLOOKUP($E$4,Paramètres!$B$7:$F$11,5,FALSE)*$C$4*D$22)</f>
        <v>0</v>
      </c>
      <c r="E68" s="126">
        <f ca="1">IF(ISERROR(VLOOKUP(E$19,Synthèse!$C$5:$AW$34,27,FALSE)/VLOOKUP($E$4,Paramètres!$B$7:$F$11,5,FALSE)*$C$4*E$22),0,VLOOKUP(E$19,Synthèse!$C$5:$AW$34,27,FALSE)/VLOOKUP($E$4,Paramètres!$B$7:$F$11,5,FALSE)*$C$4*E$22)</f>
        <v>0</v>
      </c>
      <c r="F68" s="126">
        <f ca="1">IF(ISERROR(VLOOKUP(F$19,Synthèse!$C$5:$AW$34,27,FALSE)/VLOOKUP($E$4,Paramètres!$B$7:$F$11,5,FALSE)*$C$4*F$22),0,VLOOKUP(F$19,Synthèse!$C$5:$AW$34,27,FALSE)/VLOOKUP($E$4,Paramètres!$B$7:$F$11,5,FALSE)*$C$4*F$22)</f>
        <v>0</v>
      </c>
      <c r="G68" s="126">
        <f ca="1">IF(ISERROR(VLOOKUP(G$19,Synthèse!$C$5:$AW$34,27,FALSE)/VLOOKUP($E$4,Paramètres!$B$7:$F$11,5,FALSE)*$C$4*G$22),0,VLOOKUP(G$19,Synthèse!$C$5:$AW$34,27,FALSE)/VLOOKUP($E$4,Paramètres!$B$7:$F$11,5,FALSE)*$C$4*G$22)</f>
        <v>0</v>
      </c>
      <c r="H68" s="126">
        <f ca="1">IF(ISERROR(VLOOKUP(H$19,Synthèse!$C$5:$AW$34,27,FALSE)/VLOOKUP($E$4,Paramètres!$B$7:$F$11,5,FALSE)*$C$4*H$22),0,VLOOKUP(H$19,Synthèse!$C$5:$AW$34,27,FALSE)/VLOOKUP($E$4,Paramètres!$B$7:$F$11,5,FALSE)*$C$4*H$22)</f>
        <v>0</v>
      </c>
      <c r="I68" s="126">
        <f ca="1">IF(ISERROR(VLOOKUP(I$19,Synthèse!$C$5:$AW$34,27,FALSE)/VLOOKUP($E$4,Paramètres!$B$7:$F$11,5,FALSE)*$C$4*I$22),0,VLOOKUP(I$19,Synthèse!$C$5:$AW$34,27,FALSE)/VLOOKUP($E$4,Paramètres!$B$7:$F$11,5,FALSE)*$C$4*I$22)</f>
        <v>0</v>
      </c>
      <c r="J68" s="126">
        <f ca="1">IF(ISERROR(VLOOKUP(J$19,Synthèse!$C$5:$AW$34,27,FALSE)/VLOOKUP($E$4,Paramètres!$B$7:$F$11,5,FALSE)*$C$4*J$22),0,VLOOKUP(J$19,Synthèse!$C$5:$AW$34,27,FALSE)/VLOOKUP($E$4,Paramètres!$B$7:$F$11,5,FALSE)*$C$4*J$22)</f>
        <v>0</v>
      </c>
      <c r="K68" s="126">
        <f ca="1">IF(ISERROR(VLOOKUP(K$19,Synthèse!$C$5:$AW$34,27,FALSE)/VLOOKUP($E$4,Paramètres!$B$7:$F$11,5,FALSE)*$C$4*K$22),0,VLOOKUP(K$19,Synthèse!$C$5:$AW$34,27,FALSE)/VLOOKUP($E$4,Paramètres!$B$7:$F$11,5,FALSE)*$C$4*K$22)</f>
        <v>0</v>
      </c>
      <c r="L68" s="35">
        <f ca="1">SUM($B68:$K68)</f>
        <v>0</v>
      </c>
      <c r="M68" s="35">
        <f ca="1">$L$68</f>
        <v>0</v>
      </c>
    </row>
    <row r="69" spans="1:13" ht="15" hidden="1" customHeight="1" outlineLevel="1" x14ac:dyDescent="0.25">
      <c r="A69" s="2" t="s">
        <v>15</v>
      </c>
      <c r="B69" s="117">
        <f ca="1">IF(ISERROR(VLOOKUP(B$19,Synthèse!$C$5:$AW$34,28,FALSE)/VLOOKUP($E$4,Paramètres!$B$7:$F$11,5,FALSE)*$C$4*B$22),0,VLOOKUP(B$19,Synthèse!$C$5:$AW$34,28,FALSE)/VLOOKUP($E$4,Paramètres!$B$7:$F$11,5,FALSE)*$C$4*B$22)</f>
        <v>0</v>
      </c>
      <c r="C69" s="126">
        <f ca="1">IF(ISERROR(VLOOKUP(C$19,Synthèse!$C$5:$AW$34,28,FALSE)/VLOOKUP($E$4,Paramètres!$B$7:$F$11,5,FALSE)*$C$4*C$22),0,VLOOKUP(C$19,Synthèse!$C$5:$AW$34,28,FALSE)/VLOOKUP($E$4,Paramètres!$B$7:$F$11,5,FALSE)*$C$4*C$22)</f>
        <v>0</v>
      </c>
      <c r="D69" s="126">
        <f ca="1">IF(ISERROR(VLOOKUP(D$19,Synthèse!$C$5:$AW$34,28,FALSE)/VLOOKUP($E$4,Paramètres!$B$7:$F$11,5,FALSE)*$C$4*D$22),0,VLOOKUP(D$19,Synthèse!$C$5:$AW$34,28,FALSE)/VLOOKUP($E$4,Paramètres!$B$7:$F$11,5,FALSE)*$C$4*D$22)</f>
        <v>0</v>
      </c>
      <c r="E69" s="126">
        <f ca="1">IF(ISERROR(VLOOKUP(E$19,Synthèse!$C$5:$AW$34,28,FALSE)/VLOOKUP($E$4,Paramètres!$B$7:$F$11,5,FALSE)*$C$4*E$22),0,VLOOKUP(E$19,Synthèse!$C$5:$AW$34,28,FALSE)/VLOOKUP($E$4,Paramètres!$B$7:$F$11,5,FALSE)*$C$4*E$22)</f>
        <v>0</v>
      </c>
      <c r="F69" s="126">
        <f ca="1">IF(ISERROR(VLOOKUP(F$19,Synthèse!$C$5:$AW$34,28,FALSE)/VLOOKUP($E$4,Paramètres!$B$7:$F$11,5,FALSE)*$C$4*F$22),0,VLOOKUP(F$19,Synthèse!$C$5:$AW$34,28,FALSE)/VLOOKUP($E$4,Paramètres!$B$7:$F$11,5,FALSE)*$C$4*F$22)</f>
        <v>0</v>
      </c>
      <c r="G69" s="126">
        <f ca="1">IF(ISERROR(VLOOKUP(G$19,Synthèse!$C$5:$AW$34,28,FALSE)/VLOOKUP($E$4,Paramètres!$B$7:$F$11,5,FALSE)*$C$4*G$22),0,VLOOKUP(G$19,Synthèse!$C$5:$AW$34,28,FALSE)/VLOOKUP($E$4,Paramètres!$B$7:$F$11,5,FALSE)*$C$4*G$22)</f>
        <v>0</v>
      </c>
      <c r="H69" s="126">
        <f ca="1">IF(ISERROR(VLOOKUP(H$19,Synthèse!$C$5:$AW$34,28,FALSE)/VLOOKUP($E$4,Paramètres!$B$7:$F$11,5,FALSE)*$C$4*H$22),0,VLOOKUP(H$19,Synthèse!$C$5:$AW$34,28,FALSE)/VLOOKUP($E$4,Paramètres!$B$7:$F$11,5,FALSE)*$C$4*H$22)</f>
        <v>0</v>
      </c>
      <c r="I69" s="126">
        <f ca="1">IF(ISERROR(VLOOKUP(I$19,Synthèse!$C$5:$AW$34,28,FALSE)/VLOOKUP($E$4,Paramètres!$B$7:$F$11,5,FALSE)*$C$4*I$22),0,VLOOKUP(I$19,Synthèse!$C$5:$AW$34,28,FALSE)/VLOOKUP($E$4,Paramètres!$B$7:$F$11,5,FALSE)*$C$4*I$22)</f>
        <v>0</v>
      </c>
      <c r="J69" s="126">
        <f ca="1">IF(ISERROR(VLOOKUP(J$19,Synthèse!$C$5:$AW$34,28,FALSE)/VLOOKUP($E$4,Paramètres!$B$7:$F$11,5,FALSE)*$C$4*J$22),0,VLOOKUP(J$19,Synthèse!$C$5:$AW$34,28,FALSE)/VLOOKUP($E$4,Paramètres!$B$7:$F$11,5,FALSE)*$C$4*J$22)</f>
        <v>0</v>
      </c>
      <c r="K69" s="126">
        <f ca="1">IF(ISERROR(VLOOKUP(K$19,Synthèse!$C$5:$AW$34,28,FALSE)/VLOOKUP($E$4,Paramètres!$B$7:$F$11,5,FALSE)*$C$4*K$22),0,VLOOKUP(K$19,Synthèse!$C$5:$AW$34,28,FALSE)/VLOOKUP($E$4,Paramètres!$B$7:$F$11,5,FALSE)*$C$4*K$22)</f>
        <v>0</v>
      </c>
      <c r="L69" s="35">
        <f t="shared" ref="L69:L79" ca="1" si="158">SUM($B69:$K69)</f>
        <v>0</v>
      </c>
      <c r="M69" s="35">
        <f ca="1">$M68+$L69</f>
        <v>0</v>
      </c>
    </row>
    <row r="70" spans="1:13" ht="15" hidden="1" customHeight="1" outlineLevel="1" x14ac:dyDescent="0.25">
      <c r="A70" s="2" t="s">
        <v>16</v>
      </c>
      <c r="B70" s="117">
        <f ca="1">IF(ISERROR(VLOOKUP(B$19,Synthèse!$C$5:$AW$34,29,FALSE)/VLOOKUP($E$4,Paramètres!$B$7:$F$11,5,FALSE)*$C$4*B$22),0,VLOOKUP(B$19,Synthèse!$C$5:$AW$34,29,FALSE)/VLOOKUP($E$4,Paramètres!$B$7:$F$11,5,FALSE)*$C$4*B$22)</f>
        <v>0</v>
      </c>
      <c r="C70" s="126">
        <f ca="1">IF(ISERROR(VLOOKUP(C$19,Synthèse!$C$5:$AW$34,29,FALSE)/VLOOKUP($E$4,Paramètres!$B$7:$F$11,5,FALSE)*$C$4*C$22),0,VLOOKUP(C$19,Synthèse!$C$5:$AW$34,29,FALSE)/VLOOKUP($E$4,Paramètres!$B$7:$F$11,5,FALSE)*$C$4*C$22)</f>
        <v>0</v>
      </c>
      <c r="D70" s="126">
        <f ca="1">IF(ISERROR(VLOOKUP(D$19,Synthèse!$C$5:$AW$34,29,FALSE)/VLOOKUP($E$4,Paramètres!$B$7:$F$11,5,FALSE)*$C$4*D$22),0,VLOOKUP(D$19,Synthèse!$C$5:$AW$34,29,FALSE)/VLOOKUP($E$4,Paramètres!$B$7:$F$11,5,FALSE)*$C$4*D$22)</f>
        <v>0</v>
      </c>
      <c r="E70" s="126">
        <f ca="1">IF(ISERROR(VLOOKUP(E$19,Synthèse!$C$5:$AW$34,29,FALSE)/VLOOKUP($E$4,Paramètres!$B$7:$F$11,5,FALSE)*$C$4*E$22),0,VLOOKUP(E$19,Synthèse!$C$5:$AW$34,29,FALSE)/VLOOKUP($E$4,Paramètres!$B$7:$F$11,5,FALSE)*$C$4*E$22)</f>
        <v>0</v>
      </c>
      <c r="F70" s="126">
        <f ca="1">IF(ISERROR(VLOOKUP(F$19,Synthèse!$C$5:$AW$34,29,FALSE)/VLOOKUP($E$4,Paramètres!$B$7:$F$11,5,FALSE)*$C$4*F$22),0,VLOOKUP(F$19,Synthèse!$C$5:$AW$34,29,FALSE)/VLOOKUP($E$4,Paramètres!$B$7:$F$11,5,FALSE)*$C$4*F$22)</f>
        <v>0</v>
      </c>
      <c r="G70" s="126">
        <f ca="1">IF(ISERROR(VLOOKUP(G$19,Synthèse!$C$5:$AW$34,29,FALSE)/VLOOKUP($E$4,Paramètres!$B$7:$F$11,5,FALSE)*$C$4*G$22),0,VLOOKUP(G$19,Synthèse!$C$5:$AW$34,29,FALSE)/VLOOKUP($E$4,Paramètres!$B$7:$F$11,5,FALSE)*$C$4*G$22)</f>
        <v>0</v>
      </c>
      <c r="H70" s="126">
        <f ca="1">IF(ISERROR(VLOOKUP(H$19,Synthèse!$C$5:$AW$34,29,FALSE)/VLOOKUP($E$4,Paramètres!$B$7:$F$11,5,FALSE)*$C$4*H$22),0,VLOOKUP(H$19,Synthèse!$C$5:$AW$34,29,FALSE)/VLOOKUP($E$4,Paramètres!$B$7:$F$11,5,FALSE)*$C$4*H$22)</f>
        <v>0</v>
      </c>
      <c r="I70" s="126">
        <f ca="1">IF(ISERROR(VLOOKUP(I$19,Synthèse!$C$5:$AW$34,29,FALSE)/VLOOKUP($E$4,Paramètres!$B$7:$F$11,5,FALSE)*$C$4*I$22),0,VLOOKUP(I$19,Synthèse!$C$5:$AW$34,29,FALSE)/VLOOKUP($E$4,Paramètres!$B$7:$F$11,5,FALSE)*$C$4*I$22)</f>
        <v>0</v>
      </c>
      <c r="J70" s="126">
        <f ca="1">IF(ISERROR(VLOOKUP(J$19,Synthèse!$C$5:$AW$34,29,FALSE)/VLOOKUP($E$4,Paramètres!$B$7:$F$11,5,FALSE)*$C$4*J$22),0,VLOOKUP(J$19,Synthèse!$C$5:$AW$34,29,FALSE)/VLOOKUP($E$4,Paramètres!$B$7:$F$11,5,FALSE)*$C$4*J$22)</f>
        <v>0</v>
      </c>
      <c r="K70" s="126">
        <f ca="1">IF(ISERROR(VLOOKUP(K$19,Synthèse!$C$5:$AW$34,29,FALSE)/VLOOKUP($E$4,Paramètres!$B$7:$F$11,5,FALSE)*$C$4*K$22),0,VLOOKUP(K$19,Synthèse!$C$5:$AW$34,29,FALSE)/VLOOKUP($E$4,Paramètres!$B$7:$F$11,5,FALSE)*$C$4*K$22)</f>
        <v>0</v>
      </c>
      <c r="L70" s="35">
        <f t="shared" ca="1" si="158"/>
        <v>0</v>
      </c>
      <c r="M70" s="35">
        <f t="shared" ref="M70:M79" ca="1" si="159">$M69+$L70</f>
        <v>0</v>
      </c>
    </row>
    <row r="71" spans="1:13" ht="15" hidden="1" customHeight="1" outlineLevel="1" x14ac:dyDescent="0.25">
      <c r="A71" s="2" t="s">
        <v>17</v>
      </c>
      <c r="B71" s="117">
        <f ca="1">IF(ISERROR(VLOOKUP(B$19,Synthèse!$C$5:$AW$34,30,FALSE)/VLOOKUP($E$4,Paramètres!$B$7:$F$11,5,FALSE)*$C$4*B$22),0,VLOOKUP(B$19,Synthèse!$C$5:$AW$34,30,FALSE)/VLOOKUP($E$4,Paramètres!$B$7:$F$11,5,FALSE)*$C$4*B$22)</f>
        <v>0</v>
      </c>
      <c r="C71" s="126">
        <f ca="1">IF(ISERROR(VLOOKUP(C$19,Synthèse!$C$5:$AW$34,30,FALSE)/VLOOKUP($E$4,Paramètres!$B$7:$F$11,5,FALSE)*$C$4*C$22),0,VLOOKUP(C$19,Synthèse!$C$5:$AW$34,30,FALSE)/VLOOKUP($E$4,Paramètres!$B$7:$F$11,5,FALSE)*$C$4*C$22)</f>
        <v>0</v>
      </c>
      <c r="D71" s="126">
        <f ca="1">IF(ISERROR(VLOOKUP(D$19,Synthèse!$C$5:$AW$34,30,FALSE)/VLOOKUP($E$4,Paramètres!$B$7:$F$11,5,FALSE)*$C$4*D$22),0,VLOOKUP(D$19,Synthèse!$C$5:$AW$34,30,FALSE)/VLOOKUP($E$4,Paramètres!$B$7:$F$11,5,FALSE)*$C$4*D$22)</f>
        <v>0</v>
      </c>
      <c r="E71" s="126">
        <f ca="1">IF(ISERROR(VLOOKUP(E$19,Synthèse!$C$5:$AW$34,30,FALSE)/VLOOKUP($E$4,Paramètres!$B$7:$F$11,5,FALSE)*$C$4*E$22),0,VLOOKUP(E$19,Synthèse!$C$5:$AW$34,30,FALSE)/VLOOKUP($E$4,Paramètres!$B$7:$F$11,5,FALSE)*$C$4*E$22)</f>
        <v>0</v>
      </c>
      <c r="F71" s="126">
        <f ca="1">IF(ISERROR(VLOOKUP(F$19,Synthèse!$C$5:$AW$34,30,FALSE)/VLOOKUP($E$4,Paramètres!$B$7:$F$11,5,FALSE)*$C$4*F$22),0,VLOOKUP(F$19,Synthèse!$C$5:$AW$34,30,FALSE)/VLOOKUP($E$4,Paramètres!$B$7:$F$11,5,FALSE)*$C$4*F$22)</f>
        <v>0</v>
      </c>
      <c r="G71" s="126">
        <f ca="1">IF(ISERROR(VLOOKUP(G$19,Synthèse!$C$5:$AW$34,30,FALSE)/VLOOKUP($E$4,Paramètres!$B$7:$F$11,5,FALSE)*$C$4*G$22),0,VLOOKUP(G$19,Synthèse!$C$5:$AW$34,30,FALSE)/VLOOKUP($E$4,Paramètres!$B$7:$F$11,5,FALSE)*$C$4*G$22)</f>
        <v>0</v>
      </c>
      <c r="H71" s="126">
        <f ca="1">IF(ISERROR(VLOOKUP(H$19,Synthèse!$C$5:$AW$34,30,FALSE)/VLOOKUP($E$4,Paramètres!$B$7:$F$11,5,FALSE)*$C$4*H$22),0,VLOOKUP(H$19,Synthèse!$C$5:$AW$34,30,FALSE)/VLOOKUP($E$4,Paramètres!$B$7:$F$11,5,FALSE)*$C$4*H$22)</f>
        <v>0</v>
      </c>
      <c r="I71" s="126">
        <f ca="1">IF(ISERROR(VLOOKUP(I$19,Synthèse!$C$5:$AW$34,30,FALSE)/VLOOKUP($E$4,Paramètres!$B$7:$F$11,5,FALSE)*$C$4*I$22),0,VLOOKUP(I$19,Synthèse!$C$5:$AW$34,30,FALSE)/VLOOKUP($E$4,Paramètres!$B$7:$F$11,5,FALSE)*$C$4*I$22)</f>
        <v>0</v>
      </c>
      <c r="J71" s="126">
        <f ca="1">IF(ISERROR(VLOOKUP(J$19,Synthèse!$C$5:$AW$34,30,FALSE)/VLOOKUP($E$4,Paramètres!$B$7:$F$11,5,FALSE)*$C$4*J$22),0,VLOOKUP(J$19,Synthèse!$C$5:$AW$34,30,FALSE)/VLOOKUP($E$4,Paramètres!$B$7:$F$11,5,FALSE)*$C$4*J$22)</f>
        <v>0</v>
      </c>
      <c r="K71" s="126">
        <f ca="1">IF(ISERROR(VLOOKUP(K$19,Synthèse!$C$5:$AW$34,30,FALSE)/VLOOKUP($E$4,Paramètres!$B$7:$F$11,5,FALSE)*$C$4*K$22),0,VLOOKUP(K$19,Synthèse!$C$5:$AW$34,30,FALSE)/VLOOKUP($E$4,Paramètres!$B$7:$F$11,5,FALSE)*$C$4*K$22)</f>
        <v>0</v>
      </c>
      <c r="L71" s="35">
        <f t="shared" ca="1" si="158"/>
        <v>0</v>
      </c>
      <c r="M71" s="35">
        <f t="shared" ca="1" si="159"/>
        <v>0</v>
      </c>
    </row>
    <row r="72" spans="1:13" ht="15" hidden="1" customHeight="1" outlineLevel="1" x14ac:dyDescent="0.25">
      <c r="A72" s="2" t="s">
        <v>18</v>
      </c>
      <c r="B72" s="117">
        <f ca="1">IF(ISERROR(VLOOKUP(B$19,Synthèse!$C$5:$AW$34,31,FALSE)/VLOOKUP($E$4,Paramètres!$B$7:$F$11,5,FALSE)*$C$4*B$22),0,VLOOKUP(B$19,Synthèse!$C$5:$AW$34,31,FALSE)/VLOOKUP($E$4,Paramètres!$B$7:$F$11,5,FALSE)*$C$4*B$22)</f>
        <v>0</v>
      </c>
      <c r="C72" s="126">
        <f ca="1">IF(ISERROR(VLOOKUP(C$19,Synthèse!$C$5:$AW$34,31,FALSE)/VLOOKUP($E$4,Paramètres!$B$7:$F$11,5,FALSE)*$C$4*C$22),0,VLOOKUP(C$19,Synthèse!$C$5:$AW$34,31,FALSE)/VLOOKUP($E$4,Paramètres!$B$7:$F$11,5,FALSE)*$C$4*C$22)</f>
        <v>0</v>
      </c>
      <c r="D72" s="126">
        <f ca="1">IF(ISERROR(VLOOKUP(D$19,Synthèse!$C$5:$AW$34,31,FALSE)/VLOOKUP($E$4,Paramètres!$B$7:$F$11,5,FALSE)*$C$4*D$22),0,VLOOKUP(D$19,Synthèse!$C$5:$AW$34,31,FALSE)/VLOOKUP($E$4,Paramètres!$B$7:$F$11,5,FALSE)*$C$4*D$22)</f>
        <v>0</v>
      </c>
      <c r="E72" s="126">
        <f ca="1">IF(ISERROR(VLOOKUP(E$19,Synthèse!$C$5:$AW$34,31,FALSE)/VLOOKUP($E$4,Paramètres!$B$7:$F$11,5,FALSE)*$C$4*E$22),0,VLOOKUP(E$19,Synthèse!$C$5:$AW$34,31,FALSE)/VLOOKUP($E$4,Paramètres!$B$7:$F$11,5,FALSE)*$C$4*E$22)</f>
        <v>0</v>
      </c>
      <c r="F72" s="126">
        <f ca="1">IF(ISERROR(VLOOKUP(F$19,Synthèse!$C$5:$AW$34,31,FALSE)/VLOOKUP($E$4,Paramètres!$B$7:$F$11,5,FALSE)*$C$4*F$22),0,VLOOKUP(F$19,Synthèse!$C$5:$AW$34,31,FALSE)/VLOOKUP($E$4,Paramètres!$B$7:$F$11,5,FALSE)*$C$4*F$22)</f>
        <v>0</v>
      </c>
      <c r="G72" s="126">
        <f ca="1">IF(ISERROR(VLOOKUP(G$19,Synthèse!$C$5:$AW$34,31,FALSE)/VLOOKUP($E$4,Paramètres!$B$7:$F$11,5,FALSE)*$C$4*G$22),0,VLOOKUP(G$19,Synthèse!$C$5:$AW$34,31,FALSE)/VLOOKUP($E$4,Paramètres!$B$7:$F$11,5,FALSE)*$C$4*G$22)</f>
        <v>0</v>
      </c>
      <c r="H72" s="126">
        <f ca="1">IF(ISERROR(VLOOKUP(H$19,Synthèse!$C$5:$AW$34,31,FALSE)/VLOOKUP($E$4,Paramètres!$B$7:$F$11,5,FALSE)*$C$4*H$22),0,VLOOKUP(H$19,Synthèse!$C$5:$AW$34,31,FALSE)/VLOOKUP($E$4,Paramètres!$B$7:$F$11,5,FALSE)*$C$4*H$22)</f>
        <v>0</v>
      </c>
      <c r="I72" s="126">
        <f ca="1">IF(ISERROR(VLOOKUP(I$19,Synthèse!$C$5:$AW$34,31,FALSE)/VLOOKUP($E$4,Paramètres!$B$7:$F$11,5,FALSE)*$C$4*I$22),0,VLOOKUP(I$19,Synthèse!$C$5:$AW$34,31,FALSE)/VLOOKUP($E$4,Paramètres!$B$7:$F$11,5,FALSE)*$C$4*I$22)</f>
        <v>0</v>
      </c>
      <c r="J72" s="126">
        <f ca="1">IF(ISERROR(VLOOKUP(J$19,Synthèse!$C$5:$AW$34,31,FALSE)/VLOOKUP($E$4,Paramètres!$B$7:$F$11,5,FALSE)*$C$4*J$22),0,VLOOKUP(J$19,Synthèse!$C$5:$AW$34,31,FALSE)/VLOOKUP($E$4,Paramètres!$B$7:$F$11,5,FALSE)*$C$4*J$22)</f>
        <v>0</v>
      </c>
      <c r="K72" s="126">
        <f ca="1">IF(ISERROR(VLOOKUP(K$19,Synthèse!$C$5:$AW$34,31,FALSE)/VLOOKUP($E$4,Paramètres!$B$7:$F$11,5,FALSE)*$C$4*K$22),0,VLOOKUP(K$19,Synthèse!$C$5:$AW$34,31,FALSE)/VLOOKUP($E$4,Paramètres!$B$7:$F$11,5,FALSE)*$C$4*K$22)</f>
        <v>0</v>
      </c>
      <c r="L72" s="35">
        <f t="shared" ca="1" si="158"/>
        <v>0</v>
      </c>
      <c r="M72" s="35">
        <f t="shared" ca="1" si="159"/>
        <v>0</v>
      </c>
    </row>
    <row r="73" spans="1:13" ht="15" hidden="1" customHeight="1" outlineLevel="1" x14ac:dyDescent="0.25">
      <c r="A73" s="2" t="s">
        <v>19</v>
      </c>
      <c r="B73" s="117">
        <f ca="1">IF(ISERROR(VLOOKUP(B$19,Synthèse!$C$5:$AW$34,32,FALSE)/VLOOKUP($E$4,Paramètres!$B$7:$F$11,5,FALSE)*$C$4*B$22),0,VLOOKUP(B$19,Synthèse!$C$5:$AW$34,32,FALSE)/VLOOKUP($E$4,Paramètres!$B$7:$F$11,5,FALSE)*$C$4*B$22)</f>
        <v>0</v>
      </c>
      <c r="C73" s="126">
        <f ca="1">IF(ISERROR(VLOOKUP(C$19,Synthèse!$C$5:$AW$34,32,FALSE)/VLOOKUP($E$4,Paramètres!$B$7:$F$11,5,FALSE)*$C$4*C$22),0,VLOOKUP(C$19,Synthèse!$C$5:$AW$34,32,FALSE)/VLOOKUP($E$4,Paramètres!$B$7:$F$11,5,FALSE)*$C$4*C$22)</f>
        <v>0</v>
      </c>
      <c r="D73" s="126">
        <f ca="1">IF(ISERROR(VLOOKUP(D$19,Synthèse!$C$5:$AW$34,32,FALSE)/VLOOKUP($E$4,Paramètres!$B$7:$F$11,5,FALSE)*$C$4*D$22),0,VLOOKUP(D$19,Synthèse!$C$5:$AW$34,32,FALSE)/VLOOKUP($E$4,Paramètres!$B$7:$F$11,5,FALSE)*$C$4*D$22)</f>
        <v>0</v>
      </c>
      <c r="E73" s="126">
        <f ca="1">IF(ISERROR(VLOOKUP(E$19,Synthèse!$C$5:$AW$34,32,FALSE)/VLOOKUP($E$4,Paramètres!$B$7:$F$11,5,FALSE)*$C$4*E$22),0,VLOOKUP(E$19,Synthèse!$C$5:$AW$34,32,FALSE)/VLOOKUP($E$4,Paramètres!$B$7:$F$11,5,FALSE)*$C$4*E$22)</f>
        <v>0</v>
      </c>
      <c r="F73" s="126">
        <f ca="1">IF(ISERROR(VLOOKUP(F$19,Synthèse!$C$5:$AW$34,32,FALSE)/VLOOKUP($E$4,Paramètres!$B$7:$F$11,5,FALSE)*$C$4*F$22),0,VLOOKUP(F$19,Synthèse!$C$5:$AW$34,32,FALSE)/VLOOKUP($E$4,Paramètres!$B$7:$F$11,5,FALSE)*$C$4*F$22)</f>
        <v>0</v>
      </c>
      <c r="G73" s="126">
        <f ca="1">IF(ISERROR(VLOOKUP(G$19,Synthèse!$C$5:$AW$34,32,FALSE)/VLOOKUP($E$4,Paramètres!$B$7:$F$11,5,FALSE)*$C$4*G$22),0,VLOOKUP(G$19,Synthèse!$C$5:$AW$34,32,FALSE)/VLOOKUP($E$4,Paramètres!$B$7:$F$11,5,FALSE)*$C$4*G$22)</f>
        <v>0</v>
      </c>
      <c r="H73" s="126">
        <f ca="1">IF(ISERROR(VLOOKUP(H$19,Synthèse!$C$5:$AW$34,32,FALSE)/VLOOKUP($E$4,Paramètres!$B$7:$F$11,5,FALSE)*$C$4*H$22),0,VLOOKUP(H$19,Synthèse!$C$5:$AW$34,32,FALSE)/VLOOKUP($E$4,Paramètres!$B$7:$F$11,5,FALSE)*$C$4*H$22)</f>
        <v>0</v>
      </c>
      <c r="I73" s="126">
        <f ca="1">IF(ISERROR(VLOOKUP(I$19,Synthèse!$C$5:$AW$34,32,FALSE)/VLOOKUP($E$4,Paramètres!$B$7:$F$11,5,FALSE)*$C$4*I$22),0,VLOOKUP(I$19,Synthèse!$C$5:$AW$34,32,FALSE)/VLOOKUP($E$4,Paramètres!$B$7:$F$11,5,FALSE)*$C$4*I$22)</f>
        <v>0</v>
      </c>
      <c r="J73" s="126">
        <f ca="1">IF(ISERROR(VLOOKUP(J$19,Synthèse!$C$5:$AW$34,32,FALSE)/VLOOKUP($E$4,Paramètres!$B$7:$F$11,5,FALSE)*$C$4*J$22),0,VLOOKUP(J$19,Synthèse!$C$5:$AW$34,32,FALSE)/VLOOKUP($E$4,Paramètres!$B$7:$F$11,5,FALSE)*$C$4*J$22)</f>
        <v>0</v>
      </c>
      <c r="K73" s="126">
        <f ca="1">IF(ISERROR(VLOOKUP(K$19,Synthèse!$C$5:$AW$34,32,FALSE)/VLOOKUP($E$4,Paramètres!$B$7:$F$11,5,FALSE)*$C$4*K$22),0,VLOOKUP(K$19,Synthèse!$C$5:$AW$34,32,FALSE)/VLOOKUP($E$4,Paramètres!$B$7:$F$11,5,FALSE)*$C$4*K$22)</f>
        <v>0</v>
      </c>
      <c r="L73" s="35">
        <f t="shared" ca="1" si="158"/>
        <v>0</v>
      </c>
      <c r="M73" s="35">
        <f t="shared" ca="1" si="159"/>
        <v>0</v>
      </c>
    </row>
    <row r="74" spans="1:13" ht="15" hidden="1" customHeight="1" outlineLevel="1" x14ac:dyDescent="0.25">
      <c r="A74" s="2" t="s">
        <v>20</v>
      </c>
      <c r="B74" s="117">
        <f ca="1">IF(ISERROR(VLOOKUP(B$19,Synthèse!$C$5:$AW$34,33,FALSE)/VLOOKUP($E$4,Paramètres!$B$7:$F$11,5,FALSE)*$C$4*B$22),0,VLOOKUP(B$19,Synthèse!$C$5:$AW$34,33,FALSE)/VLOOKUP($E$4,Paramètres!$B$7:$F$11,5,FALSE)*$C$4*B$22)</f>
        <v>0</v>
      </c>
      <c r="C74" s="126">
        <f ca="1">IF(ISERROR(VLOOKUP(C$19,Synthèse!$C$5:$AW$34,33,FALSE)/VLOOKUP($E$4,Paramètres!$B$7:$F$11,5,FALSE)*$C$4*C$22),0,VLOOKUP(C$19,Synthèse!$C$5:$AW$34,33,FALSE)/VLOOKUP($E$4,Paramètres!$B$7:$F$11,5,FALSE)*$C$4*C$22)</f>
        <v>0</v>
      </c>
      <c r="D74" s="126">
        <f ca="1">IF(ISERROR(VLOOKUP(D$19,Synthèse!$C$5:$AW$34,33,FALSE)/VLOOKUP($E$4,Paramètres!$B$7:$F$11,5,FALSE)*$C$4*D$22),0,VLOOKUP(D$19,Synthèse!$C$5:$AW$34,33,FALSE)/VLOOKUP($E$4,Paramètres!$B$7:$F$11,5,FALSE)*$C$4*D$22)</f>
        <v>0</v>
      </c>
      <c r="E74" s="126">
        <f ca="1">IF(ISERROR(VLOOKUP(E$19,Synthèse!$C$5:$AW$34,33,FALSE)/VLOOKUP($E$4,Paramètres!$B$7:$F$11,5,FALSE)*$C$4*E$22),0,VLOOKUP(E$19,Synthèse!$C$5:$AW$34,33,FALSE)/VLOOKUP($E$4,Paramètres!$B$7:$F$11,5,FALSE)*$C$4*E$22)</f>
        <v>0</v>
      </c>
      <c r="F74" s="126">
        <f ca="1">IF(ISERROR(VLOOKUP(F$19,Synthèse!$C$5:$AW$34,33,FALSE)/VLOOKUP($E$4,Paramètres!$B$7:$F$11,5,FALSE)*$C$4*F$22),0,VLOOKUP(F$19,Synthèse!$C$5:$AW$34,33,FALSE)/VLOOKUP($E$4,Paramètres!$B$7:$F$11,5,FALSE)*$C$4*F$22)</f>
        <v>0</v>
      </c>
      <c r="G74" s="126">
        <f ca="1">IF(ISERROR(VLOOKUP(G$19,Synthèse!$C$5:$AW$34,33,FALSE)/VLOOKUP($E$4,Paramètres!$B$7:$F$11,5,FALSE)*$C$4*G$22),0,VLOOKUP(G$19,Synthèse!$C$5:$AW$34,33,FALSE)/VLOOKUP($E$4,Paramètres!$B$7:$F$11,5,FALSE)*$C$4*G$22)</f>
        <v>0</v>
      </c>
      <c r="H74" s="126">
        <f ca="1">IF(ISERROR(VLOOKUP(H$19,Synthèse!$C$5:$AW$34,33,FALSE)/VLOOKUP($E$4,Paramètres!$B$7:$F$11,5,FALSE)*$C$4*H$22),0,VLOOKUP(H$19,Synthèse!$C$5:$AW$34,33,FALSE)/VLOOKUP($E$4,Paramètres!$B$7:$F$11,5,FALSE)*$C$4*H$22)</f>
        <v>0</v>
      </c>
      <c r="I74" s="126">
        <f ca="1">IF(ISERROR(VLOOKUP(I$19,Synthèse!$C$5:$AW$34,33,FALSE)/VLOOKUP($E$4,Paramètres!$B$7:$F$11,5,FALSE)*$C$4*I$22),0,VLOOKUP(I$19,Synthèse!$C$5:$AW$34,33,FALSE)/VLOOKUP($E$4,Paramètres!$B$7:$F$11,5,FALSE)*$C$4*I$22)</f>
        <v>0</v>
      </c>
      <c r="J74" s="126">
        <f ca="1">IF(ISERROR(VLOOKUP(J$19,Synthèse!$C$5:$AW$34,33,FALSE)/VLOOKUP($E$4,Paramètres!$B$7:$F$11,5,FALSE)*$C$4*J$22),0,VLOOKUP(J$19,Synthèse!$C$5:$AW$34,33,FALSE)/VLOOKUP($E$4,Paramètres!$B$7:$F$11,5,FALSE)*$C$4*J$22)</f>
        <v>0</v>
      </c>
      <c r="K74" s="126">
        <f ca="1">IF(ISERROR(VLOOKUP(K$19,Synthèse!$C$5:$AW$34,33,FALSE)/VLOOKUP($E$4,Paramètres!$B$7:$F$11,5,FALSE)*$C$4*K$22),0,VLOOKUP(K$19,Synthèse!$C$5:$AW$34,33,FALSE)/VLOOKUP($E$4,Paramètres!$B$7:$F$11,5,FALSE)*$C$4*K$22)</f>
        <v>0</v>
      </c>
      <c r="L74" s="35">
        <f t="shared" ca="1" si="158"/>
        <v>0</v>
      </c>
      <c r="M74" s="35">
        <f t="shared" ca="1" si="159"/>
        <v>0</v>
      </c>
    </row>
    <row r="75" spans="1:13" ht="15" hidden="1" customHeight="1" outlineLevel="1" x14ac:dyDescent="0.25">
      <c r="A75" s="2" t="s">
        <v>21</v>
      </c>
      <c r="B75" s="117">
        <f ca="1">IF(ISERROR(VLOOKUP(B$19,Synthèse!$C$5:$AW$34,34,FALSE)/VLOOKUP($E$4,Paramètres!$B$7:$F$11,5,FALSE)*$C$4*B$22),0,VLOOKUP(B$19,Synthèse!$C$5:$AW$34,34,FALSE)/VLOOKUP($E$4,Paramètres!$B$7:$F$11,5,FALSE)*$C$4*B$22)</f>
        <v>0</v>
      </c>
      <c r="C75" s="126">
        <f ca="1">IF(ISERROR(VLOOKUP(C$19,Synthèse!$C$5:$AW$34,34,FALSE)/VLOOKUP($E$4,Paramètres!$B$7:$F$11,5,FALSE)*$C$4*C$22),0,VLOOKUP(C$19,Synthèse!$C$5:$AW$34,34,FALSE)/VLOOKUP($E$4,Paramètres!$B$7:$F$11,5,FALSE)*$C$4*C$22)</f>
        <v>0</v>
      </c>
      <c r="D75" s="126">
        <f ca="1">IF(ISERROR(VLOOKUP(D$19,Synthèse!$C$5:$AW$34,34,FALSE)/VLOOKUP($E$4,Paramètres!$B$7:$F$11,5,FALSE)*$C$4*D$22),0,VLOOKUP(D$19,Synthèse!$C$5:$AW$34,34,FALSE)/VLOOKUP($E$4,Paramètres!$B$7:$F$11,5,FALSE)*$C$4*D$22)</f>
        <v>0</v>
      </c>
      <c r="E75" s="126">
        <f ca="1">IF(ISERROR(VLOOKUP(E$19,Synthèse!$C$5:$AW$34,34,FALSE)/VLOOKUP($E$4,Paramètres!$B$7:$F$11,5,FALSE)*$C$4*E$22),0,VLOOKUP(E$19,Synthèse!$C$5:$AW$34,34,FALSE)/VLOOKUP($E$4,Paramètres!$B$7:$F$11,5,FALSE)*$C$4*E$22)</f>
        <v>0</v>
      </c>
      <c r="F75" s="126">
        <f ca="1">IF(ISERROR(VLOOKUP(F$19,Synthèse!$C$5:$AW$34,34,FALSE)/VLOOKUP($E$4,Paramètres!$B$7:$F$11,5,FALSE)*$C$4*F$22),0,VLOOKUP(F$19,Synthèse!$C$5:$AW$34,34,FALSE)/VLOOKUP($E$4,Paramètres!$B$7:$F$11,5,FALSE)*$C$4*F$22)</f>
        <v>0</v>
      </c>
      <c r="G75" s="126">
        <f ca="1">IF(ISERROR(VLOOKUP(G$19,Synthèse!$C$5:$AW$34,34,FALSE)/VLOOKUP($E$4,Paramètres!$B$7:$F$11,5,FALSE)*$C$4*G$22),0,VLOOKUP(G$19,Synthèse!$C$5:$AW$34,34,FALSE)/VLOOKUP($E$4,Paramètres!$B$7:$F$11,5,FALSE)*$C$4*G$22)</f>
        <v>0</v>
      </c>
      <c r="H75" s="126">
        <f ca="1">IF(ISERROR(VLOOKUP(H$19,Synthèse!$C$5:$AW$34,34,FALSE)/VLOOKUP($E$4,Paramètres!$B$7:$F$11,5,FALSE)*$C$4*H$22),0,VLOOKUP(H$19,Synthèse!$C$5:$AW$34,34,FALSE)/VLOOKUP($E$4,Paramètres!$B$7:$F$11,5,FALSE)*$C$4*H$22)</f>
        <v>0</v>
      </c>
      <c r="I75" s="126">
        <f ca="1">IF(ISERROR(VLOOKUP(I$19,Synthèse!$C$5:$AW$34,34,FALSE)/VLOOKUP($E$4,Paramètres!$B$7:$F$11,5,FALSE)*$C$4*I$22),0,VLOOKUP(I$19,Synthèse!$C$5:$AW$34,34,FALSE)/VLOOKUP($E$4,Paramètres!$B$7:$F$11,5,FALSE)*$C$4*I$22)</f>
        <v>0</v>
      </c>
      <c r="J75" s="126">
        <f ca="1">IF(ISERROR(VLOOKUP(J$19,Synthèse!$C$5:$AW$34,34,FALSE)/VLOOKUP($E$4,Paramètres!$B$7:$F$11,5,FALSE)*$C$4*J$22),0,VLOOKUP(J$19,Synthèse!$C$5:$AW$34,34,FALSE)/VLOOKUP($E$4,Paramètres!$B$7:$F$11,5,FALSE)*$C$4*J$22)</f>
        <v>0</v>
      </c>
      <c r="K75" s="126">
        <f ca="1">IF(ISERROR(VLOOKUP(K$19,Synthèse!$C$5:$AW$34,34,FALSE)/VLOOKUP($E$4,Paramètres!$B$7:$F$11,5,FALSE)*$C$4*K$22),0,VLOOKUP(K$19,Synthèse!$C$5:$AW$34,34,FALSE)/VLOOKUP($E$4,Paramètres!$B$7:$F$11,5,FALSE)*$C$4*K$22)</f>
        <v>0</v>
      </c>
      <c r="L75" s="35">
        <f t="shared" ca="1" si="158"/>
        <v>0</v>
      </c>
      <c r="M75" s="35">
        <f t="shared" ca="1" si="159"/>
        <v>0</v>
      </c>
    </row>
    <row r="76" spans="1:13" ht="15" hidden="1" customHeight="1" outlineLevel="1" x14ac:dyDescent="0.25">
      <c r="A76" s="2" t="s">
        <v>22</v>
      </c>
      <c r="B76" s="117">
        <f ca="1">IF(ISERROR(VLOOKUP(B$19,Synthèse!$C$5:$AW$34,35,FALSE)/VLOOKUP($E$4,Paramètres!$B$7:$F$11,5,FALSE)*$C$4*B$22),0,VLOOKUP(B$19,Synthèse!$C$5:$AW$34,35,FALSE)/VLOOKUP($E$4,Paramètres!$B$7:$F$11,5,FALSE)*$C$4*B$22)</f>
        <v>0</v>
      </c>
      <c r="C76" s="126">
        <f ca="1">IF(ISERROR(VLOOKUP(C$19,Synthèse!$C$5:$AW$34,35,FALSE)/VLOOKUP($E$4,Paramètres!$B$7:$F$11,5,FALSE)*$C$4*C$22),0,VLOOKUP(C$19,Synthèse!$C$5:$AW$34,35,FALSE)/VLOOKUP($E$4,Paramètres!$B$7:$F$11,5,FALSE)*$C$4*C$22)</f>
        <v>0</v>
      </c>
      <c r="D76" s="126">
        <f ca="1">IF(ISERROR(VLOOKUP(D$19,Synthèse!$C$5:$AW$34,35,FALSE)/VLOOKUP($E$4,Paramètres!$B$7:$F$11,5,FALSE)*$C$4*D$22),0,VLOOKUP(D$19,Synthèse!$C$5:$AW$34,35,FALSE)/VLOOKUP($E$4,Paramètres!$B$7:$F$11,5,FALSE)*$C$4*D$22)</f>
        <v>0</v>
      </c>
      <c r="E76" s="126">
        <f ca="1">IF(ISERROR(VLOOKUP(E$19,Synthèse!$C$5:$AW$34,35,FALSE)/VLOOKUP($E$4,Paramètres!$B$7:$F$11,5,FALSE)*$C$4*E$22),0,VLOOKUP(E$19,Synthèse!$C$5:$AW$34,35,FALSE)/VLOOKUP($E$4,Paramètres!$B$7:$F$11,5,FALSE)*$C$4*E$22)</f>
        <v>0</v>
      </c>
      <c r="F76" s="126">
        <f ca="1">IF(ISERROR(VLOOKUP(F$19,Synthèse!$C$5:$AW$34,35,FALSE)/VLOOKUP($E$4,Paramètres!$B$7:$F$11,5,FALSE)*$C$4*F$22),0,VLOOKUP(F$19,Synthèse!$C$5:$AW$34,35,FALSE)/VLOOKUP($E$4,Paramètres!$B$7:$F$11,5,FALSE)*$C$4*F$22)</f>
        <v>0</v>
      </c>
      <c r="G76" s="126">
        <f ca="1">IF(ISERROR(VLOOKUP(G$19,Synthèse!$C$5:$AW$34,35,FALSE)/VLOOKUP($E$4,Paramètres!$B$7:$F$11,5,FALSE)*$C$4*G$22),0,VLOOKUP(G$19,Synthèse!$C$5:$AW$34,35,FALSE)/VLOOKUP($E$4,Paramètres!$B$7:$F$11,5,FALSE)*$C$4*G$22)</f>
        <v>0</v>
      </c>
      <c r="H76" s="126">
        <f ca="1">IF(ISERROR(VLOOKUP(H$19,Synthèse!$C$5:$AW$34,35,FALSE)/VLOOKUP($E$4,Paramètres!$B$7:$F$11,5,FALSE)*$C$4*H$22),0,VLOOKUP(H$19,Synthèse!$C$5:$AW$34,35,FALSE)/VLOOKUP($E$4,Paramètres!$B$7:$F$11,5,FALSE)*$C$4*H$22)</f>
        <v>0</v>
      </c>
      <c r="I76" s="126">
        <f ca="1">IF(ISERROR(VLOOKUP(I$19,Synthèse!$C$5:$AW$34,35,FALSE)/VLOOKUP($E$4,Paramètres!$B$7:$F$11,5,FALSE)*$C$4*I$22),0,VLOOKUP(I$19,Synthèse!$C$5:$AW$34,35,FALSE)/VLOOKUP($E$4,Paramètres!$B$7:$F$11,5,FALSE)*$C$4*I$22)</f>
        <v>0</v>
      </c>
      <c r="J76" s="126">
        <f ca="1">IF(ISERROR(VLOOKUP(J$19,Synthèse!$C$5:$AW$34,35,FALSE)/VLOOKUP($E$4,Paramètres!$B$7:$F$11,5,FALSE)*$C$4*J$22),0,VLOOKUP(J$19,Synthèse!$C$5:$AW$34,35,FALSE)/VLOOKUP($E$4,Paramètres!$B$7:$F$11,5,FALSE)*$C$4*J$22)</f>
        <v>0</v>
      </c>
      <c r="K76" s="126">
        <f ca="1">IF(ISERROR(VLOOKUP(K$19,Synthèse!$C$5:$AW$34,35,FALSE)/VLOOKUP($E$4,Paramètres!$B$7:$F$11,5,FALSE)*$C$4*K$22),0,VLOOKUP(K$19,Synthèse!$C$5:$AW$34,35,FALSE)/VLOOKUP($E$4,Paramètres!$B$7:$F$11,5,FALSE)*$C$4*K$22)</f>
        <v>0</v>
      </c>
      <c r="L76" s="35">
        <f t="shared" ca="1" si="158"/>
        <v>0</v>
      </c>
      <c r="M76" s="35">
        <f t="shared" ca="1" si="159"/>
        <v>0</v>
      </c>
    </row>
    <row r="77" spans="1:13" ht="15" hidden="1" customHeight="1" outlineLevel="1" x14ac:dyDescent="0.25">
      <c r="A77" s="2" t="s">
        <v>23</v>
      </c>
      <c r="B77" s="117">
        <f ca="1">IF(ISERROR(VLOOKUP(B$19,Synthèse!$C$5:$AW$34,36,FALSE)/VLOOKUP($E$4,Paramètres!$B$7:$F$11,5,FALSE)*$C$4*B$22),0,VLOOKUP(B$19,Synthèse!$C$5:$AW$34,36,FALSE)/VLOOKUP($E$4,Paramètres!$B$7:$F$11,5,FALSE)*$C$4*B$22)</f>
        <v>0</v>
      </c>
      <c r="C77" s="126">
        <f ca="1">IF(ISERROR(VLOOKUP(C$19,Synthèse!$C$5:$AW$34,36,FALSE)/VLOOKUP($E$4,Paramètres!$B$7:$F$11,5,FALSE)*$C$4*C$22),0,VLOOKUP(C$19,Synthèse!$C$5:$AW$34,36,FALSE)/VLOOKUP($E$4,Paramètres!$B$7:$F$11,5,FALSE)*$C$4*C$22)</f>
        <v>0</v>
      </c>
      <c r="D77" s="126">
        <f ca="1">IF(ISERROR(VLOOKUP(D$19,Synthèse!$C$5:$AW$34,36,FALSE)/VLOOKUP($E$4,Paramètres!$B$7:$F$11,5,FALSE)*$C$4*D$22),0,VLOOKUP(D$19,Synthèse!$C$5:$AW$34,36,FALSE)/VLOOKUP($E$4,Paramètres!$B$7:$F$11,5,FALSE)*$C$4*D$22)</f>
        <v>0</v>
      </c>
      <c r="E77" s="126">
        <f ca="1">IF(ISERROR(VLOOKUP(E$19,Synthèse!$C$5:$AW$34,36,FALSE)/VLOOKUP($E$4,Paramètres!$B$7:$F$11,5,FALSE)*$C$4*E$22),0,VLOOKUP(E$19,Synthèse!$C$5:$AW$34,36,FALSE)/VLOOKUP($E$4,Paramètres!$B$7:$F$11,5,FALSE)*$C$4*E$22)</f>
        <v>0</v>
      </c>
      <c r="F77" s="126">
        <f ca="1">IF(ISERROR(VLOOKUP(F$19,Synthèse!$C$5:$AW$34,36,FALSE)/VLOOKUP($E$4,Paramètres!$B$7:$F$11,5,FALSE)*$C$4*F$22),0,VLOOKUP(F$19,Synthèse!$C$5:$AW$34,36,FALSE)/VLOOKUP($E$4,Paramètres!$B$7:$F$11,5,FALSE)*$C$4*F$22)</f>
        <v>0</v>
      </c>
      <c r="G77" s="126">
        <f ca="1">IF(ISERROR(VLOOKUP(G$19,Synthèse!$C$5:$AW$34,36,FALSE)/VLOOKUP($E$4,Paramètres!$B$7:$F$11,5,FALSE)*$C$4*G$22),0,VLOOKUP(G$19,Synthèse!$C$5:$AW$34,36,FALSE)/VLOOKUP($E$4,Paramètres!$B$7:$F$11,5,FALSE)*$C$4*G$22)</f>
        <v>0</v>
      </c>
      <c r="H77" s="126">
        <f ca="1">IF(ISERROR(VLOOKUP(H$19,Synthèse!$C$5:$AW$34,36,FALSE)/VLOOKUP($E$4,Paramètres!$B$7:$F$11,5,FALSE)*$C$4*H$22),0,VLOOKUP(H$19,Synthèse!$C$5:$AW$34,36,FALSE)/VLOOKUP($E$4,Paramètres!$B$7:$F$11,5,FALSE)*$C$4*H$22)</f>
        <v>0</v>
      </c>
      <c r="I77" s="126">
        <f ca="1">IF(ISERROR(VLOOKUP(I$19,Synthèse!$C$5:$AW$34,36,FALSE)/VLOOKUP($E$4,Paramètres!$B$7:$F$11,5,FALSE)*$C$4*I$22),0,VLOOKUP(I$19,Synthèse!$C$5:$AW$34,36,FALSE)/VLOOKUP($E$4,Paramètres!$B$7:$F$11,5,FALSE)*$C$4*I$22)</f>
        <v>0</v>
      </c>
      <c r="J77" s="126">
        <f ca="1">IF(ISERROR(VLOOKUP(J$19,Synthèse!$C$5:$AW$34,36,FALSE)/VLOOKUP($E$4,Paramètres!$B$7:$F$11,5,FALSE)*$C$4*J$22),0,VLOOKUP(J$19,Synthèse!$C$5:$AW$34,36,FALSE)/VLOOKUP($E$4,Paramètres!$B$7:$F$11,5,FALSE)*$C$4*J$22)</f>
        <v>0</v>
      </c>
      <c r="K77" s="126">
        <f ca="1">IF(ISERROR(VLOOKUP(K$19,Synthèse!$C$5:$AW$34,36,FALSE)/VLOOKUP($E$4,Paramètres!$B$7:$F$11,5,FALSE)*$C$4*K$22),0,VLOOKUP(K$19,Synthèse!$C$5:$AW$34,36,FALSE)/VLOOKUP($E$4,Paramètres!$B$7:$F$11,5,FALSE)*$C$4*K$22)</f>
        <v>0</v>
      </c>
      <c r="L77" s="35">
        <f t="shared" ca="1" si="158"/>
        <v>0</v>
      </c>
      <c r="M77" s="35">
        <f t="shared" ca="1" si="159"/>
        <v>0</v>
      </c>
    </row>
    <row r="78" spans="1:13" ht="15" hidden="1" customHeight="1" outlineLevel="1" x14ac:dyDescent="0.25">
      <c r="A78" s="2" t="s">
        <v>24</v>
      </c>
      <c r="B78" s="117">
        <f ca="1">IF(ISERROR(VLOOKUP(B$19,Synthèse!$C$5:$AW$34,37,FALSE)/VLOOKUP($E$4,Paramètres!$B$7:$F$11,5,FALSE)*$C$4*B$22),0,VLOOKUP(B$19,Synthèse!$C$5:$AW$34,37,FALSE)/VLOOKUP($E$4,Paramètres!$B$7:$F$11,5,FALSE)*$C$4*B$22)</f>
        <v>0</v>
      </c>
      <c r="C78" s="126">
        <f ca="1">IF(ISERROR(VLOOKUP(C$19,Synthèse!$C$5:$AW$34,37,FALSE)/VLOOKUP($E$4,Paramètres!$B$7:$F$11,5,FALSE)*$C$4*C$22),0,VLOOKUP(C$19,Synthèse!$C$5:$AW$34,37,FALSE)/VLOOKUP($E$4,Paramètres!$B$7:$F$11,5,FALSE)*$C$4*C$22)</f>
        <v>0</v>
      </c>
      <c r="D78" s="126">
        <f ca="1">IF(ISERROR(VLOOKUP(D$19,Synthèse!$C$5:$AW$34,37,FALSE)/VLOOKUP($E$4,Paramètres!$B$7:$F$11,5,FALSE)*$C$4*D$22),0,VLOOKUP(D$19,Synthèse!$C$5:$AW$34,37,FALSE)/VLOOKUP($E$4,Paramètres!$B$7:$F$11,5,FALSE)*$C$4*D$22)</f>
        <v>0</v>
      </c>
      <c r="E78" s="126">
        <f ca="1">IF(ISERROR(VLOOKUP(E$19,Synthèse!$C$5:$AW$34,37,FALSE)/VLOOKUP($E$4,Paramètres!$B$7:$F$11,5,FALSE)*$C$4*E$22),0,VLOOKUP(E$19,Synthèse!$C$5:$AW$34,37,FALSE)/VLOOKUP($E$4,Paramètres!$B$7:$F$11,5,FALSE)*$C$4*E$22)</f>
        <v>0</v>
      </c>
      <c r="F78" s="126">
        <f ca="1">IF(ISERROR(VLOOKUP(F$19,Synthèse!$C$5:$AW$34,37,FALSE)/VLOOKUP($E$4,Paramètres!$B$7:$F$11,5,FALSE)*$C$4*F$22),0,VLOOKUP(F$19,Synthèse!$C$5:$AW$34,37,FALSE)/VLOOKUP($E$4,Paramètres!$B$7:$F$11,5,FALSE)*$C$4*F$22)</f>
        <v>0</v>
      </c>
      <c r="G78" s="126">
        <f ca="1">IF(ISERROR(VLOOKUP(G$19,Synthèse!$C$5:$AW$34,37,FALSE)/VLOOKUP($E$4,Paramètres!$B$7:$F$11,5,FALSE)*$C$4*G$22),0,VLOOKUP(G$19,Synthèse!$C$5:$AW$34,37,FALSE)/VLOOKUP($E$4,Paramètres!$B$7:$F$11,5,FALSE)*$C$4*G$22)</f>
        <v>0</v>
      </c>
      <c r="H78" s="126">
        <f ca="1">IF(ISERROR(VLOOKUP(H$19,Synthèse!$C$5:$AW$34,37,FALSE)/VLOOKUP($E$4,Paramètres!$B$7:$F$11,5,FALSE)*$C$4*H$22),0,VLOOKUP(H$19,Synthèse!$C$5:$AW$34,37,FALSE)/VLOOKUP($E$4,Paramètres!$B$7:$F$11,5,FALSE)*$C$4*H$22)</f>
        <v>0</v>
      </c>
      <c r="I78" s="126">
        <f ca="1">IF(ISERROR(VLOOKUP(I$19,Synthèse!$C$5:$AW$34,37,FALSE)/VLOOKUP($E$4,Paramètres!$B$7:$F$11,5,FALSE)*$C$4*I$22),0,VLOOKUP(I$19,Synthèse!$C$5:$AW$34,37,FALSE)/VLOOKUP($E$4,Paramètres!$B$7:$F$11,5,FALSE)*$C$4*I$22)</f>
        <v>0</v>
      </c>
      <c r="J78" s="126">
        <f ca="1">IF(ISERROR(VLOOKUP(J$19,Synthèse!$C$5:$AW$34,37,FALSE)/VLOOKUP($E$4,Paramètres!$B$7:$F$11,5,FALSE)*$C$4*J$22),0,VLOOKUP(J$19,Synthèse!$C$5:$AW$34,37,FALSE)/VLOOKUP($E$4,Paramètres!$B$7:$F$11,5,FALSE)*$C$4*J$22)</f>
        <v>0</v>
      </c>
      <c r="K78" s="126">
        <f ca="1">IF(ISERROR(VLOOKUP(K$19,Synthèse!$C$5:$AW$34,37,FALSE)/VLOOKUP($E$4,Paramètres!$B$7:$F$11,5,FALSE)*$C$4*K$22),0,VLOOKUP(K$19,Synthèse!$C$5:$AW$34,37,FALSE)/VLOOKUP($E$4,Paramètres!$B$7:$F$11,5,FALSE)*$C$4*K$22)</f>
        <v>0</v>
      </c>
      <c r="L78" s="35">
        <f t="shared" ca="1" si="158"/>
        <v>0</v>
      </c>
      <c r="M78" s="35">
        <f t="shared" ca="1" si="159"/>
        <v>0</v>
      </c>
    </row>
    <row r="79" spans="1:13" ht="15" hidden="1" customHeight="1" outlineLevel="1" x14ac:dyDescent="0.25">
      <c r="A79" s="2" t="s">
        <v>25</v>
      </c>
      <c r="B79" s="117">
        <f ca="1">IF(ISERROR(VLOOKUP(B$19,Synthèse!$C$5:$AW$34,38,FALSE)/VLOOKUP($E$4,Paramètres!$B$7:$F$11,5,FALSE)*$C$4*B$22),0,VLOOKUP(B$19,Synthèse!$C$5:$AW$34,38,FALSE)/VLOOKUP($E$4,Paramètres!$B$7:$F$11,5,FALSE)*$C$4*B$22)</f>
        <v>0</v>
      </c>
      <c r="C79" s="126">
        <f ca="1">IF(ISERROR(VLOOKUP(C$19,Synthèse!$C$5:$AW$34,38,FALSE)/VLOOKUP($E$4,Paramètres!$B$7:$F$11,5,FALSE)*$C$4*C$22),0,VLOOKUP(C$19,Synthèse!$C$5:$AW$34,38,FALSE)/VLOOKUP($E$4,Paramètres!$B$7:$F$11,5,FALSE)*$C$4*C$22)</f>
        <v>0</v>
      </c>
      <c r="D79" s="126">
        <f ca="1">IF(ISERROR(VLOOKUP(D$19,Synthèse!$C$5:$AW$34,38,FALSE)/VLOOKUP($E$4,Paramètres!$B$7:$F$11,5,FALSE)*$C$4*D$22),0,VLOOKUP(D$19,Synthèse!$C$5:$AW$34,38,FALSE)/VLOOKUP($E$4,Paramètres!$B$7:$F$11,5,FALSE)*$C$4*D$22)</f>
        <v>0</v>
      </c>
      <c r="E79" s="126">
        <f ca="1">IF(ISERROR(VLOOKUP(E$19,Synthèse!$C$5:$AW$34,38,FALSE)/VLOOKUP($E$4,Paramètres!$B$7:$F$11,5,FALSE)*$C$4*E$22),0,VLOOKUP(E$19,Synthèse!$C$5:$AW$34,38,FALSE)/VLOOKUP($E$4,Paramètres!$B$7:$F$11,5,FALSE)*$C$4*E$22)</f>
        <v>0</v>
      </c>
      <c r="F79" s="126">
        <f ca="1">IF(ISERROR(VLOOKUP(F$19,Synthèse!$C$5:$AW$34,38,FALSE)/VLOOKUP($E$4,Paramètres!$B$7:$F$11,5,FALSE)*$C$4*F$22),0,VLOOKUP(F$19,Synthèse!$C$5:$AW$34,38,FALSE)/VLOOKUP($E$4,Paramètres!$B$7:$F$11,5,FALSE)*$C$4*F$22)</f>
        <v>0</v>
      </c>
      <c r="G79" s="126">
        <f ca="1">IF(ISERROR(VLOOKUP(G$19,Synthèse!$C$5:$AW$34,38,FALSE)/VLOOKUP($E$4,Paramètres!$B$7:$F$11,5,FALSE)*$C$4*G$22),0,VLOOKUP(G$19,Synthèse!$C$5:$AW$34,38,FALSE)/VLOOKUP($E$4,Paramètres!$B$7:$F$11,5,FALSE)*$C$4*G$22)</f>
        <v>0</v>
      </c>
      <c r="H79" s="126">
        <f ca="1">IF(ISERROR(VLOOKUP(H$19,Synthèse!$C$5:$AW$34,38,FALSE)/VLOOKUP($E$4,Paramètres!$B$7:$F$11,5,FALSE)*$C$4*H$22),0,VLOOKUP(H$19,Synthèse!$C$5:$AW$34,38,FALSE)/VLOOKUP($E$4,Paramètres!$B$7:$F$11,5,FALSE)*$C$4*H$22)</f>
        <v>0</v>
      </c>
      <c r="I79" s="126">
        <f ca="1">IF(ISERROR(VLOOKUP(I$19,Synthèse!$C$5:$AW$34,38,FALSE)/VLOOKUP($E$4,Paramètres!$B$7:$F$11,5,FALSE)*$C$4*I$22),0,VLOOKUP(I$19,Synthèse!$C$5:$AW$34,38,FALSE)/VLOOKUP($E$4,Paramètres!$B$7:$F$11,5,FALSE)*$C$4*I$22)</f>
        <v>0</v>
      </c>
      <c r="J79" s="126">
        <f ca="1">IF(ISERROR(VLOOKUP(J$19,Synthèse!$C$5:$AW$34,38,FALSE)/VLOOKUP($E$4,Paramètres!$B$7:$F$11,5,FALSE)*$C$4*J$22),0,VLOOKUP(J$19,Synthèse!$C$5:$AW$34,38,FALSE)/VLOOKUP($E$4,Paramètres!$B$7:$F$11,5,FALSE)*$C$4*J$22)</f>
        <v>0</v>
      </c>
      <c r="K79" s="126">
        <f ca="1">IF(ISERROR(VLOOKUP(K$19,Synthèse!$C$5:$AW$34,38,FALSE)/VLOOKUP($E$4,Paramètres!$B$7:$F$11,5,FALSE)*$C$4*K$22),0,VLOOKUP(K$19,Synthèse!$C$5:$AW$34,38,FALSE)/VLOOKUP($E$4,Paramètres!$B$7:$F$11,5,FALSE)*$C$4*K$22)</f>
        <v>0</v>
      </c>
      <c r="L79" s="35">
        <f t="shared" ca="1" si="158"/>
        <v>0</v>
      </c>
      <c r="M79" s="35">
        <f t="shared" ca="1" si="159"/>
        <v>0</v>
      </c>
    </row>
    <row r="80" spans="1:13" ht="15" hidden="1" customHeight="1" outlineLevel="1" x14ac:dyDescent="0.25">
      <c r="A80" s="85" t="s">
        <v>54</v>
      </c>
      <c r="B80" s="35">
        <f ca="1">SUM(B$68:B$79)</f>
        <v>0</v>
      </c>
      <c r="C80" s="35">
        <f t="shared" ref="C80:K80" ca="1" si="160">SUM(C$68:C$79)</f>
        <v>0</v>
      </c>
      <c r="D80" s="35">
        <f t="shared" ca="1" si="160"/>
        <v>0</v>
      </c>
      <c r="E80" s="35">
        <f t="shared" ca="1" si="160"/>
        <v>0</v>
      </c>
      <c r="F80" s="35">
        <f t="shared" ca="1" si="160"/>
        <v>0</v>
      </c>
      <c r="G80" s="35">
        <f t="shared" ca="1" si="160"/>
        <v>0</v>
      </c>
      <c r="H80" s="35">
        <f t="shared" ca="1" si="160"/>
        <v>0</v>
      </c>
      <c r="I80" s="35">
        <f t="shared" ca="1" si="160"/>
        <v>0</v>
      </c>
      <c r="J80" s="35">
        <f t="shared" ca="1" si="160"/>
        <v>0</v>
      </c>
      <c r="K80" s="35">
        <f t="shared" ca="1" si="160"/>
        <v>0</v>
      </c>
    </row>
    <row r="81" spans="1:5" collapsed="1" x14ac:dyDescent="0.25"/>
    <row r="83" spans="1:5" ht="15.75" x14ac:dyDescent="0.25">
      <c r="A83" s="148" t="s">
        <v>53</v>
      </c>
      <c r="B83" s="135"/>
    </row>
    <row r="84" spans="1:5" ht="30" x14ac:dyDescent="0.25">
      <c r="B84" s="71" t="s">
        <v>68</v>
      </c>
      <c r="C84" s="84" t="s">
        <v>183</v>
      </c>
      <c r="D84" s="84" t="s">
        <v>124</v>
      </c>
      <c r="E84" s="71" t="s">
        <v>125</v>
      </c>
    </row>
    <row r="85" spans="1:5" x14ac:dyDescent="0.25">
      <c r="A85" s="63" t="s">
        <v>3</v>
      </c>
      <c r="B85" s="53">
        <f ca="1">SUM($B23:$K23)</f>
        <v>0</v>
      </c>
      <c r="C85" s="53">
        <f ca="1">IF(ISERR($B85/$C$3),0,$B85/$C$3)</f>
        <v>0</v>
      </c>
      <c r="D85" s="53">
        <f t="shared" ref="D85:D92" ca="1" si="161">IF(ISERR($B85/$C$4),0,$B85/$C$4)</f>
        <v>0</v>
      </c>
      <c r="E85" s="53">
        <f>IF(ISBLANK($E$4),0,$D85/VLOOKUP($E$4,Paramètres!$B$7:$F$11,5,FALSE))</f>
        <v>0</v>
      </c>
    </row>
    <row r="86" spans="1:5" x14ac:dyDescent="0.25">
      <c r="A86" s="63" t="s">
        <v>4</v>
      </c>
      <c r="B86" s="53">
        <f t="shared" ref="B86:B92" ca="1" si="162">SUM($B24:$K24)</f>
        <v>0</v>
      </c>
      <c r="C86" s="53">
        <f t="shared" ref="C86:C92" ca="1" si="163">IF(ISERR($B86/$C$3),0,$B86/$C$3)</f>
        <v>0</v>
      </c>
      <c r="D86" s="53">
        <f t="shared" ca="1" si="161"/>
        <v>0</v>
      </c>
      <c r="E86" s="53">
        <f>IF(ISBLANK($E$4),0,$D86/VLOOKUP($E$4,Paramètres!$B$7:$F$11,5,FALSE))</f>
        <v>0</v>
      </c>
    </row>
    <row r="87" spans="1:5" x14ac:dyDescent="0.25">
      <c r="A87" s="62" t="s">
        <v>122</v>
      </c>
      <c r="B87" s="53">
        <f t="shared" ca="1" si="162"/>
        <v>0</v>
      </c>
      <c r="C87" s="53">
        <f t="shared" ca="1" si="163"/>
        <v>0</v>
      </c>
      <c r="D87" s="53">
        <f t="shared" ca="1" si="161"/>
        <v>0</v>
      </c>
      <c r="E87" s="53">
        <f>IF(ISBLANK($E$4),0,$D87/VLOOKUP($E$4,Paramètres!$B$7:$F$11,5,FALSE))</f>
        <v>0</v>
      </c>
    </row>
    <row r="88" spans="1:5" x14ac:dyDescent="0.25">
      <c r="A88" s="62" t="s">
        <v>5</v>
      </c>
      <c r="B88" s="53">
        <f t="shared" ca="1" si="162"/>
        <v>0</v>
      </c>
      <c r="C88" s="53">
        <f t="shared" ca="1" si="163"/>
        <v>0</v>
      </c>
      <c r="D88" s="53">
        <f t="shared" ca="1" si="161"/>
        <v>0</v>
      </c>
      <c r="E88" s="53">
        <f>IF(ISBLANK($E$4),0,$D88/VLOOKUP($E$4,Paramètres!$B$7:$F$11,5,FALSE))</f>
        <v>0</v>
      </c>
    </row>
    <row r="89" spans="1:5" x14ac:dyDescent="0.25">
      <c r="A89" s="63" t="s">
        <v>69</v>
      </c>
      <c r="B89" s="53">
        <f t="shared" ca="1" si="162"/>
        <v>0</v>
      </c>
      <c r="C89" s="53">
        <f t="shared" ca="1" si="163"/>
        <v>0</v>
      </c>
      <c r="D89" s="53">
        <f t="shared" ca="1" si="161"/>
        <v>0</v>
      </c>
      <c r="E89" s="53">
        <f>IF(ISBLANK($E$4),0,$D89/VLOOKUP($E$4,Paramètres!$B$7:$F$11,5,FALSE))</f>
        <v>0</v>
      </c>
    </row>
    <row r="90" spans="1:5" x14ac:dyDescent="0.25">
      <c r="A90" s="63" t="s">
        <v>6</v>
      </c>
      <c r="B90" s="53">
        <f t="shared" ca="1" si="162"/>
        <v>0</v>
      </c>
      <c r="C90" s="53">
        <f t="shared" ca="1" si="163"/>
        <v>0</v>
      </c>
      <c r="D90" s="53">
        <f t="shared" ca="1" si="161"/>
        <v>0</v>
      </c>
      <c r="E90" s="53">
        <f>IF(ISBLANK($E$4),0,$D90/VLOOKUP($E$4,Paramètres!$B$7:$F$11,5,FALSE))</f>
        <v>0</v>
      </c>
    </row>
    <row r="91" spans="1:5" x14ac:dyDescent="0.25">
      <c r="A91" s="62" t="s">
        <v>123</v>
      </c>
      <c r="B91" s="53">
        <f t="shared" ca="1" si="162"/>
        <v>0</v>
      </c>
      <c r="C91" s="53">
        <f t="shared" ca="1" si="163"/>
        <v>0</v>
      </c>
      <c r="D91" s="53">
        <f t="shared" ca="1" si="161"/>
        <v>0</v>
      </c>
      <c r="E91" s="53">
        <f>IF(ISBLANK($E$4),0,$D91/VLOOKUP($E$4,Paramètres!$B$7:$F$11,5,FALSE))</f>
        <v>0</v>
      </c>
    </row>
    <row r="92" spans="1:5" x14ac:dyDescent="0.25">
      <c r="A92" s="63" t="s">
        <v>7</v>
      </c>
      <c r="B92" s="53">
        <f t="shared" ca="1" si="162"/>
        <v>0</v>
      </c>
      <c r="C92" s="53">
        <f t="shared" ca="1" si="163"/>
        <v>0</v>
      </c>
      <c r="D92" s="53">
        <f t="shared" ca="1" si="161"/>
        <v>0</v>
      </c>
      <c r="E92" s="53">
        <f>IF(ISBLANK($E$4),0,$D92/VLOOKUP($E$4,Paramètres!$B$7:$F$11,5,FALSE))</f>
        <v>0</v>
      </c>
    </row>
  </sheetData>
  <mergeCells count="13">
    <mergeCell ref="C2:F2"/>
    <mergeCell ref="A3:B3"/>
    <mergeCell ref="A1:B1"/>
    <mergeCell ref="A83:B83"/>
    <mergeCell ref="A17:B17"/>
    <mergeCell ref="A2:B2"/>
    <mergeCell ref="C3:D3"/>
    <mergeCell ref="E3:F3"/>
    <mergeCell ref="A4:B4"/>
    <mergeCell ref="A5:B10"/>
    <mergeCell ref="C5:F10"/>
    <mergeCell ref="E4:F4"/>
    <mergeCell ref="C4:D4"/>
  </mergeCells>
  <dataValidations count="1">
    <dataValidation type="list" allowBlank="1" showInputMessage="1" showErrorMessage="1" sqref="B21:K21">
      <formula1>"1,2,3,4,5,6,7,8,9,10,11,12,13,14,15,16,17,18,19,20,21,22,23,24,25"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OFFSET(Synthèse!$C$5,0,0,30-COUNTBLANK(Synthèse!$C$5:$C$34),1)</xm:f>
          </x14:formula1>
          <xm:sqref>B19:K19</xm:sqref>
        </x14:dataValidation>
        <x14:dataValidation type="list" allowBlank="1" showInputMessage="1" showErrorMessage="1">
          <x14:formula1>
            <xm:f>OFFSET(Paramètres!$B$7,0,0,5-COUNTBLANK(Paramètres!$B$7:$B$11),1)</xm:f>
          </x14:formula1>
          <xm:sqref>E4:F4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AUX102"/>
  <sheetViews>
    <sheetView showGridLines="0" topLeftCell="A85" workbookViewId="0">
      <selection activeCell="B19" sqref="B19"/>
    </sheetView>
  </sheetViews>
  <sheetFormatPr baseColWidth="10" defaultRowHeight="15" outlineLevelRow="1" outlineLevelCol="1" x14ac:dyDescent="0.25"/>
  <cols>
    <col min="1" max="1" width="2.85546875" customWidth="1"/>
    <col min="2" max="2" width="29.28515625" bestFit="1" customWidth="1"/>
    <col min="3" max="3" width="28.140625" bestFit="1" customWidth="1"/>
    <col min="4" max="4" width="34.7109375" bestFit="1" customWidth="1"/>
    <col min="5" max="5" width="23.85546875" bestFit="1" customWidth="1"/>
    <col min="6" max="41" width="11.42578125" hidden="1" customWidth="1" outlineLevel="1"/>
    <col min="42" max="42" width="6.42578125" customWidth="1" collapsed="1"/>
    <col min="43" max="1250" width="6.42578125" customWidth="1"/>
  </cols>
  <sheetData>
    <row r="1" spans="1:1241" ht="15.75" x14ac:dyDescent="0.25">
      <c r="A1" s="135" t="s">
        <v>28</v>
      </c>
      <c r="B1" s="135"/>
      <c r="C1" s="135"/>
      <c r="D1" s="5"/>
      <c r="E1" s="5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30"/>
      <c r="AQ1" s="30"/>
      <c r="AR1" s="30"/>
      <c r="AS1" s="9"/>
      <c r="AT1" s="9"/>
    </row>
    <row r="2" spans="1:1241" x14ac:dyDescent="0.25">
      <c r="A2" s="182" t="s">
        <v>11</v>
      </c>
      <c r="B2" s="182"/>
      <c r="C2" s="3"/>
      <c r="D2" s="5"/>
      <c r="E2" s="5"/>
    </row>
    <row r="3" spans="1:1241" x14ac:dyDescent="0.25">
      <c r="A3" s="182" t="s">
        <v>0</v>
      </c>
      <c r="B3" s="182"/>
      <c r="C3" s="51" t="s">
        <v>8</v>
      </c>
      <c r="D3" s="5"/>
      <c r="E3" s="5"/>
    </row>
    <row r="4" spans="1:1241" x14ac:dyDescent="0.25">
      <c r="A4" s="182" t="s">
        <v>174</v>
      </c>
      <c r="B4" s="182"/>
      <c r="C4" s="3"/>
      <c r="D4" s="5"/>
      <c r="E4" s="5"/>
    </row>
    <row r="5" spans="1:1241" x14ac:dyDescent="0.25">
      <c r="A5" s="182" t="s">
        <v>67</v>
      </c>
      <c r="B5" s="182"/>
      <c r="C5" s="3"/>
      <c r="D5" s="3"/>
      <c r="E5" s="5"/>
    </row>
    <row r="6" spans="1:1241" x14ac:dyDescent="0.25">
      <c r="A6" s="133" t="s">
        <v>116</v>
      </c>
      <c r="B6" s="133"/>
      <c r="C6" s="189"/>
      <c r="D6" s="189"/>
      <c r="E6" s="5"/>
    </row>
    <row r="7" spans="1:1241" x14ac:dyDescent="0.25">
      <c r="A7" s="133"/>
      <c r="B7" s="133"/>
      <c r="C7" s="189"/>
      <c r="D7" s="189"/>
      <c r="E7" s="5"/>
    </row>
    <row r="8" spans="1:1241" x14ac:dyDescent="0.25">
      <c r="A8" s="133"/>
      <c r="B8" s="133"/>
      <c r="C8" s="189"/>
      <c r="D8" s="189"/>
      <c r="E8" s="5"/>
    </row>
    <row r="9" spans="1:1241" x14ac:dyDescent="0.25">
      <c r="A9" s="133"/>
      <c r="B9" s="133"/>
      <c r="C9" s="189"/>
      <c r="D9" s="189"/>
      <c r="E9" s="5"/>
    </row>
    <row r="10" spans="1:1241" x14ac:dyDescent="0.25">
      <c r="A10" s="133"/>
      <c r="B10" s="133"/>
      <c r="C10" s="189"/>
      <c r="D10" s="189"/>
      <c r="E10" s="5"/>
    </row>
    <row r="11" spans="1:1241" x14ac:dyDescent="0.25">
      <c r="D11" s="5"/>
      <c r="E11" s="5"/>
    </row>
    <row r="12" spans="1:1241" ht="15.75" x14ac:dyDescent="0.25">
      <c r="A12" s="135" t="s">
        <v>41</v>
      </c>
      <c r="B12" s="135"/>
      <c r="C12" s="135"/>
      <c r="D12" s="5"/>
      <c r="E12" s="5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28"/>
      <c r="AQ12" s="28"/>
      <c r="AR12" s="28"/>
      <c r="AS12" s="28"/>
    </row>
    <row r="13" spans="1:1241" hidden="1" outlineLevel="1" x14ac:dyDescent="0.25">
      <c r="AP13" t="str">
        <f>IF((AP$18-1)/2&lt;$C$4,"OK","STOP")</f>
        <v>STOP</v>
      </c>
      <c r="AQ13" t="str">
        <f t="shared" ref="AQ13:DB13" si="0">IF((AQ$18-1)/2&lt;$C$4,"OK","STOP")</f>
        <v>STOP</v>
      </c>
      <c r="AR13" t="str">
        <f t="shared" si="0"/>
        <v>STOP</v>
      </c>
      <c r="AS13" t="str">
        <f t="shared" si="0"/>
        <v>STOP</v>
      </c>
      <c r="AT13" t="str">
        <f t="shared" si="0"/>
        <v>STOP</v>
      </c>
      <c r="AU13" t="str">
        <f t="shared" si="0"/>
        <v>STOP</v>
      </c>
      <c r="AV13" t="str">
        <f t="shared" si="0"/>
        <v>STOP</v>
      </c>
      <c r="AW13" t="str">
        <f t="shared" si="0"/>
        <v>STOP</v>
      </c>
      <c r="AX13" t="str">
        <f t="shared" si="0"/>
        <v>STOP</v>
      </c>
      <c r="AY13" t="str">
        <f t="shared" si="0"/>
        <v>STOP</v>
      </c>
      <c r="AZ13" t="str">
        <f t="shared" si="0"/>
        <v>STOP</v>
      </c>
      <c r="BA13" t="str">
        <f t="shared" si="0"/>
        <v>STOP</v>
      </c>
      <c r="BB13" t="str">
        <f t="shared" si="0"/>
        <v>STOP</v>
      </c>
      <c r="BC13" t="str">
        <f t="shared" si="0"/>
        <v>STOP</v>
      </c>
      <c r="BD13" t="str">
        <f t="shared" si="0"/>
        <v>STOP</v>
      </c>
      <c r="BE13" t="str">
        <f t="shared" si="0"/>
        <v>STOP</v>
      </c>
      <c r="BF13" t="str">
        <f t="shared" si="0"/>
        <v>STOP</v>
      </c>
      <c r="BG13" t="str">
        <f t="shared" si="0"/>
        <v>STOP</v>
      </c>
      <c r="BH13" t="str">
        <f t="shared" si="0"/>
        <v>STOP</v>
      </c>
      <c r="BI13" t="str">
        <f t="shared" si="0"/>
        <v>STOP</v>
      </c>
      <c r="BJ13" t="str">
        <f t="shared" si="0"/>
        <v>STOP</v>
      </c>
      <c r="BK13" t="str">
        <f t="shared" si="0"/>
        <v>STOP</v>
      </c>
      <c r="BL13" t="str">
        <f t="shared" si="0"/>
        <v>STOP</v>
      </c>
      <c r="BM13" t="str">
        <f t="shared" si="0"/>
        <v>STOP</v>
      </c>
      <c r="BN13" t="str">
        <f t="shared" si="0"/>
        <v>STOP</v>
      </c>
      <c r="BO13" t="str">
        <f t="shared" si="0"/>
        <v>STOP</v>
      </c>
      <c r="BP13" t="str">
        <f t="shared" si="0"/>
        <v>STOP</v>
      </c>
      <c r="BQ13" t="str">
        <f t="shared" si="0"/>
        <v>STOP</v>
      </c>
      <c r="BR13" t="str">
        <f t="shared" si="0"/>
        <v>STOP</v>
      </c>
      <c r="BS13" t="str">
        <f t="shared" si="0"/>
        <v>STOP</v>
      </c>
      <c r="BT13" t="str">
        <f t="shared" si="0"/>
        <v>STOP</v>
      </c>
      <c r="BU13" t="str">
        <f t="shared" si="0"/>
        <v>STOP</v>
      </c>
      <c r="BV13" t="str">
        <f t="shared" si="0"/>
        <v>STOP</v>
      </c>
      <c r="BW13" t="str">
        <f t="shared" si="0"/>
        <v>STOP</v>
      </c>
      <c r="BX13" t="str">
        <f t="shared" si="0"/>
        <v>STOP</v>
      </c>
      <c r="BY13" t="str">
        <f t="shared" si="0"/>
        <v>STOP</v>
      </c>
      <c r="BZ13" t="str">
        <f t="shared" si="0"/>
        <v>STOP</v>
      </c>
      <c r="CA13" t="str">
        <f t="shared" si="0"/>
        <v>STOP</v>
      </c>
      <c r="CB13" t="str">
        <f t="shared" si="0"/>
        <v>STOP</v>
      </c>
      <c r="CC13" t="str">
        <f t="shared" si="0"/>
        <v>STOP</v>
      </c>
      <c r="CD13" t="str">
        <f t="shared" si="0"/>
        <v>STOP</v>
      </c>
      <c r="CE13" t="str">
        <f t="shared" si="0"/>
        <v>STOP</v>
      </c>
      <c r="CF13" t="str">
        <f t="shared" si="0"/>
        <v>STOP</v>
      </c>
      <c r="CG13" t="str">
        <f t="shared" si="0"/>
        <v>STOP</v>
      </c>
      <c r="CH13" t="str">
        <f t="shared" si="0"/>
        <v>STOP</v>
      </c>
      <c r="CI13" t="str">
        <f t="shared" si="0"/>
        <v>STOP</v>
      </c>
      <c r="CJ13" t="str">
        <f t="shared" si="0"/>
        <v>STOP</v>
      </c>
      <c r="CK13" t="str">
        <f t="shared" si="0"/>
        <v>STOP</v>
      </c>
      <c r="CL13" t="str">
        <f t="shared" si="0"/>
        <v>STOP</v>
      </c>
      <c r="CM13" t="str">
        <f t="shared" si="0"/>
        <v>STOP</v>
      </c>
      <c r="CN13" t="str">
        <f t="shared" si="0"/>
        <v>STOP</v>
      </c>
      <c r="CO13" t="str">
        <f t="shared" si="0"/>
        <v>STOP</v>
      </c>
      <c r="CP13" t="str">
        <f t="shared" si="0"/>
        <v>STOP</v>
      </c>
      <c r="CQ13" t="str">
        <f t="shared" si="0"/>
        <v>STOP</v>
      </c>
      <c r="CR13" t="str">
        <f t="shared" si="0"/>
        <v>STOP</v>
      </c>
      <c r="CS13" t="str">
        <f t="shared" si="0"/>
        <v>STOP</v>
      </c>
      <c r="CT13" t="str">
        <f t="shared" si="0"/>
        <v>STOP</v>
      </c>
      <c r="CU13" t="str">
        <f t="shared" si="0"/>
        <v>STOP</v>
      </c>
      <c r="CV13" t="str">
        <f t="shared" si="0"/>
        <v>STOP</v>
      </c>
      <c r="CW13" t="str">
        <f t="shared" si="0"/>
        <v>STOP</v>
      </c>
      <c r="CX13" t="str">
        <f t="shared" si="0"/>
        <v>STOP</v>
      </c>
      <c r="CY13" t="str">
        <f t="shared" si="0"/>
        <v>STOP</v>
      </c>
      <c r="CZ13" t="str">
        <f t="shared" si="0"/>
        <v>STOP</v>
      </c>
      <c r="DA13" t="str">
        <f t="shared" si="0"/>
        <v>STOP</v>
      </c>
      <c r="DB13" t="str">
        <f t="shared" si="0"/>
        <v>STOP</v>
      </c>
      <c r="DC13" t="str">
        <f t="shared" ref="DC13:FN13" si="1">IF((DC$18-1)/2&lt;$C$4,"OK","STOP")</f>
        <v>STOP</v>
      </c>
      <c r="DD13" t="str">
        <f t="shared" si="1"/>
        <v>STOP</v>
      </c>
      <c r="DE13" t="str">
        <f t="shared" si="1"/>
        <v>STOP</v>
      </c>
      <c r="DF13" t="str">
        <f t="shared" si="1"/>
        <v>STOP</v>
      </c>
      <c r="DG13" t="str">
        <f t="shared" si="1"/>
        <v>STOP</v>
      </c>
      <c r="DH13" t="str">
        <f t="shared" si="1"/>
        <v>STOP</v>
      </c>
      <c r="DI13" t="str">
        <f t="shared" si="1"/>
        <v>STOP</v>
      </c>
      <c r="DJ13" t="str">
        <f t="shared" si="1"/>
        <v>STOP</v>
      </c>
      <c r="DK13" t="str">
        <f t="shared" si="1"/>
        <v>STOP</v>
      </c>
      <c r="DL13" t="str">
        <f t="shared" si="1"/>
        <v>STOP</v>
      </c>
      <c r="DM13" t="str">
        <f t="shared" si="1"/>
        <v>STOP</v>
      </c>
      <c r="DN13" t="str">
        <f t="shared" si="1"/>
        <v>STOP</v>
      </c>
      <c r="DO13" t="str">
        <f t="shared" si="1"/>
        <v>STOP</v>
      </c>
      <c r="DP13" t="str">
        <f t="shared" si="1"/>
        <v>STOP</v>
      </c>
      <c r="DQ13" t="str">
        <f t="shared" si="1"/>
        <v>STOP</v>
      </c>
      <c r="DR13" t="str">
        <f t="shared" si="1"/>
        <v>STOP</v>
      </c>
      <c r="DS13" t="str">
        <f t="shared" si="1"/>
        <v>STOP</v>
      </c>
      <c r="DT13" t="str">
        <f t="shared" si="1"/>
        <v>STOP</v>
      </c>
      <c r="DU13" t="str">
        <f t="shared" si="1"/>
        <v>STOP</v>
      </c>
      <c r="DV13" t="str">
        <f t="shared" si="1"/>
        <v>STOP</v>
      </c>
      <c r="DW13" t="str">
        <f t="shared" si="1"/>
        <v>STOP</v>
      </c>
      <c r="DX13" t="str">
        <f t="shared" si="1"/>
        <v>STOP</v>
      </c>
      <c r="DY13" t="str">
        <f t="shared" si="1"/>
        <v>STOP</v>
      </c>
      <c r="DZ13" t="str">
        <f t="shared" si="1"/>
        <v>STOP</v>
      </c>
      <c r="EA13" t="str">
        <f t="shared" si="1"/>
        <v>STOP</v>
      </c>
      <c r="EB13" t="str">
        <f t="shared" si="1"/>
        <v>STOP</v>
      </c>
      <c r="EC13" t="str">
        <f t="shared" si="1"/>
        <v>STOP</v>
      </c>
      <c r="ED13" t="str">
        <f t="shared" si="1"/>
        <v>STOP</v>
      </c>
      <c r="EE13" t="str">
        <f t="shared" si="1"/>
        <v>STOP</v>
      </c>
      <c r="EF13" t="str">
        <f t="shared" si="1"/>
        <v>STOP</v>
      </c>
      <c r="EG13" t="str">
        <f t="shared" si="1"/>
        <v>STOP</v>
      </c>
      <c r="EH13" t="str">
        <f t="shared" si="1"/>
        <v>STOP</v>
      </c>
      <c r="EI13" t="str">
        <f t="shared" si="1"/>
        <v>STOP</v>
      </c>
      <c r="EJ13" t="str">
        <f t="shared" si="1"/>
        <v>STOP</v>
      </c>
      <c r="EK13" t="str">
        <f t="shared" si="1"/>
        <v>STOP</v>
      </c>
      <c r="EL13" t="str">
        <f t="shared" si="1"/>
        <v>STOP</v>
      </c>
      <c r="EM13" t="str">
        <f t="shared" si="1"/>
        <v>STOP</v>
      </c>
      <c r="EN13" t="str">
        <f t="shared" si="1"/>
        <v>STOP</v>
      </c>
      <c r="EO13" t="str">
        <f t="shared" si="1"/>
        <v>STOP</v>
      </c>
      <c r="EP13" t="str">
        <f t="shared" si="1"/>
        <v>STOP</v>
      </c>
      <c r="EQ13" t="str">
        <f t="shared" si="1"/>
        <v>STOP</v>
      </c>
      <c r="ER13" t="str">
        <f t="shared" si="1"/>
        <v>STOP</v>
      </c>
      <c r="ES13" t="str">
        <f t="shared" si="1"/>
        <v>STOP</v>
      </c>
      <c r="ET13" t="str">
        <f t="shared" si="1"/>
        <v>STOP</v>
      </c>
      <c r="EU13" t="str">
        <f t="shared" si="1"/>
        <v>STOP</v>
      </c>
      <c r="EV13" t="str">
        <f t="shared" si="1"/>
        <v>STOP</v>
      </c>
      <c r="EW13" t="str">
        <f t="shared" si="1"/>
        <v>STOP</v>
      </c>
      <c r="EX13" t="str">
        <f t="shared" si="1"/>
        <v>STOP</v>
      </c>
      <c r="EY13" t="str">
        <f t="shared" si="1"/>
        <v>STOP</v>
      </c>
      <c r="EZ13" t="str">
        <f t="shared" si="1"/>
        <v>STOP</v>
      </c>
      <c r="FA13" t="str">
        <f t="shared" si="1"/>
        <v>STOP</v>
      </c>
      <c r="FB13" t="str">
        <f t="shared" si="1"/>
        <v>STOP</v>
      </c>
      <c r="FC13" t="str">
        <f t="shared" si="1"/>
        <v>STOP</v>
      </c>
      <c r="FD13" t="str">
        <f t="shared" si="1"/>
        <v>STOP</v>
      </c>
      <c r="FE13" t="str">
        <f t="shared" si="1"/>
        <v>STOP</v>
      </c>
      <c r="FF13" t="str">
        <f t="shared" si="1"/>
        <v>STOP</v>
      </c>
      <c r="FG13" t="str">
        <f t="shared" si="1"/>
        <v>STOP</v>
      </c>
      <c r="FH13" t="str">
        <f t="shared" si="1"/>
        <v>STOP</v>
      </c>
      <c r="FI13" t="str">
        <f t="shared" si="1"/>
        <v>STOP</v>
      </c>
      <c r="FJ13" t="str">
        <f t="shared" si="1"/>
        <v>STOP</v>
      </c>
      <c r="FK13" t="str">
        <f t="shared" si="1"/>
        <v>STOP</v>
      </c>
      <c r="FL13" t="str">
        <f t="shared" si="1"/>
        <v>STOP</v>
      </c>
      <c r="FM13" t="str">
        <f t="shared" si="1"/>
        <v>STOP</v>
      </c>
      <c r="FN13" t="str">
        <f t="shared" si="1"/>
        <v>STOP</v>
      </c>
      <c r="FO13" t="str">
        <f t="shared" ref="FO13:HZ13" si="2">IF((FO$18-1)/2&lt;$C$4,"OK","STOP")</f>
        <v>STOP</v>
      </c>
      <c r="FP13" t="str">
        <f t="shared" si="2"/>
        <v>STOP</v>
      </c>
      <c r="FQ13" t="str">
        <f t="shared" si="2"/>
        <v>STOP</v>
      </c>
      <c r="FR13" t="str">
        <f t="shared" si="2"/>
        <v>STOP</v>
      </c>
      <c r="FS13" t="str">
        <f t="shared" si="2"/>
        <v>STOP</v>
      </c>
      <c r="FT13" t="str">
        <f t="shared" si="2"/>
        <v>STOP</v>
      </c>
      <c r="FU13" t="str">
        <f t="shared" si="2"/>
        <v>STOP</v>
      </c>
      <c r="FV13" t="str">
        <f t="shared" si="2"/>
        <v>STOP</v>
      </c>
      <c r="FW13" t="str">
        <f t="shared" si="2"/>
        <v>STOP</v>
      </c>
      <c r="FX13" t="str">
        <f t="shared" si="2"/>
        <v>STOP</v>
      </c>
      <c r="FY13" t="str">
        <f t="shared" si="2"/>
        <v>STOP</v>
      </c>
      <c r="FZ13" t="str">
        <f t="shared" si="2"/>
        <v>STOP</v>
      </c>
      <c r="GA13" t="str">
        <f t="shared" si="2"/>
        <v>STOP</v>
      </c>
      <c r="GB13" t="str">
        <f t="shared" si="2"/>
        <v>STOP</v>
      </c>
      <c r="GC13" t="str">
        <f t="shared" si="2"/>
        <v>STOP</v>
      </c>
      <c r="GD13" t="str">
        <f t="shared" si="2"/>
        <v>STOP</v>
      </c>
      <c r="GE13" t="str">
        <f t="shared" si="2"/>
        <v>STOP</v>
      </c>
      <c r="GF13" t="str">
        <f t="shared" si="2"/>
        <v>STOP</v>
      </c>
      <c r="GG13" t="str">
        <f t="shared" si="2"/>
        <v>STOP</v>
      </c>
      <c r="GH13" t="str">
        <f t="shared" si="2"/>
        <v>STOP</v>
      </c>
      <c r="GI13" t="str">
        <f t="shared" si="2"/>
        <v>STOP</v>
      </c>
      <c r="GJ13" t="str">
        <f t="shared" si="2"/>
        <v>STOP</v>
      </c>
      <c r="GK13" t="str">
        <f t="shared" si="2"/>
        <v>STOP</v>
      </c>
      <c r="GL13" t="str">
        <f t="shared" si="2"/>
        <v>STOP</v>
      </c>
      <c r="GM13" t="str">
        <f t="shared" si="2"/>
        <v>STOP</v>
      </c>
      <c r="GN13" t="str">
        <f t="shared" si="2"/>
        <v>STOP</v>
      </c>
      <c r="GO13" t="str">
        <f t="shared" si="2"/>
        <v>STOP</v>
      </c>
      <c r="GP13" t="str">
        <f t="shared" si="2"/>
        <v>STOP</v>
      </c>
      <c r="GQ13" t="str">
        <f t="shared" si="2"/>
        <v>STOP</v>
      </c>
      <c r="GR13" t="str">
        <f t="shared" si="2"/>
        <v>STOP</v>
      </c>
      <c r="GS13" t="str">
        <f t="shared" si="2"/>
        <v>STOP</v>
      </c>
      <c r="GT13" t="str">
        <f t="shared" si="2"/>
        <v>STOP</v>
      </c>
      <c r="GU13" t="str">
        <f t="shared" si="2"/>
        <v>STOP</v>
      </c>
      <c r="GV13" t="str">
        <f t="shared" si="2"/>
        <v>STOP</v>
      </c>
      <c r="GW13" t="str">
        <f t="shared" si="2"/>
        <v>STOP</v>
      </c>
      <c r="GX13" t="str">
        <f t="shared" si="2"/>
        <v>STOP</v>
      </c>
      <c r="GY13" t="str">
        <f t="shared" si="2"/>
        <v>STOP</v>
      </c>
      <c r="GZ13" t="str">
        <f t="shared" si="2"/>
        <v>STOP</v>
      </c>
      <c r="HA13" t="str">
        <f t="shared" si="2"/>
        <v>STOP</v>
      </c>
      <c r="HB13" t="str">
        <f t="shared" si="2"/>
        <v>STOP</v>
      </c>
      <c r="HC13" t="str">
        <f t="shared" si="2"/>
        <v>STOP</v>
      </c>
      <c r="HD13" t="str">
        <f t="shared" si="2"/>
        <v>STOP</v>
      </c>
      <c r="HE13" t="str">
        <f t="shared" si="2"/>
        <v>STOP</v>
      </c>
      <c r="HF13" t="str">
        <f t="shared" si="2"/>
        <v>STOP</v>
      </c>
      <c r="HG13" t="str">
        <f t="shared" si="2"/>
        <v>STOP</v>
      </c>
      <c r="HH13" t="str">
        <f t="shared" si="2"/>
        <v>STOP</v>
      </c>
      <c r="HI13" t="str">
        <f t="shared" si="2"/>
        <v>STOP</v>
      </c>
      <c r="HJ13" t="str">
        <f t="shared" si="2"/>
        <v>STOP</v>
      </c>
      <c r="HK13" t="str">
        <f t="shared" si="2"/>
        <v>STOP</v>
      </c>
      <c r="HL13" t="str">
        <f t="shared" si="2"/>
        <v>STOP</v>
      </c>
      <c r="HM13" t="str">
        <f t="shared" si="2"/>
        <v>STOP</v>
      </c>
      <c r="HN13" t="str">
        <f t="shared" si="2"/>
        <v>STOP</v>
      </c>
      <c r="HO13" t="str">
        <f t="shared" si="2"/>
        <v>STOP</v>
      </c>
      <c r="HP13" t="str">
        <f t="shared" si="2"/>
        <v>STOP</v>
      </c>
      <c r="HQ13" t="str">
        <f t="shared" si="2"/>
        <v>STOP</v>
      </c>
      <c r="HR13" t="str">
        <f t="shared" si="2"/>
        <v>STOP</v>
      </c>
      <c r="HS13" t="str">
        <f t="shared" si="2"/>
        <v>STOP</v>
      </c>
      <c r="HT13" t="str">
        <f t="shared" si="2"/>
        <v>STOP</v>
      </c>
      <c r="HU13" t="str">
        <f t="shared" si="2"/>
        <v>STOP</v>
      </c>
      <c r="HV13" t="str">
        <f t="shared" si="2"/>
        <v>STOP</v>
      </c>
      <c r="HW13" t="str">
        <f t="shared" si="2"/>
        <v>STOP</v>
      </c>
      <c r="HX13" t="str">
        <f t="shared" si="2"/>
        <v>STOP</v>
      </c>
      <c r="HY13" t="str">
        <f t="shared" si="2"/>
        <v>STOP</v>
      </c>
      <c r="HZ13" t="str">
        <f t="shared" si="2"/>
        <v>STOP</v>
      </c>
      <c r="IA13" t="str">
        <f t="shared" ref="IA13:KL13" si="3">IF((IA$18-1)/2&lt;$C$4,"OK","STOP")</f>
        <v>STOP</v>
      </c>
      <c r="IB13" t="str">
        <f t="shared" si="3"/>
        <v>STOP</v>
      </c>
      <c r="IC13" t="str">
        <f t="shared" si="3"/>
        <v>STOP</v>
      </c>
      <c r="ID13" t="str">
        <f t="shared" si="3"/>
        <v>STOP</v>
      </c>
      <c r="IE13" t="str">
        <f t="shared" si="3"/>
        <v>STOP</v>
      </c>
      <c r="IF13" t="str">
        <f t="shared" si="3"/>
        <v>STOP</v>
      </c>
      <c r="IG13" t="str">
        <f t="shared" si="3"/>
        <v>STOP</v>
      </c>
      <c r="IH13" t="str">
        <f t="shared" si="3"/>
        <v>STOP</v>
      </c>
      <c r="II13" t="str">
        <f t="shared" si="3"/>
        <v>STOP</v>
      </c>
      <c r="IJ13" t="str">
        <f t="shared" si="3"/>
        <v>STOP</v>
      </c>
      <c r="IK13" t="str">
        <f t="shared" si="3"/>
        <v>STOP</v>
      </c>
      <c r="IL13" t="str">
        <f t="shared" si="3"/>
        <v>STOP</v>
      </c>
      <c r="IM13" t="str">
        <f t="shared" si="3"/>
        <v>STOP</v>
      </c>
      <c r="IN13" t="str">
        <f t="shared" si="3"/>
        <v>STOP</v>
      </c>
      <c r="IO13" t="str">
        <f t="shared" si="3"/>
        <v>STOP</v>
      </c>
      <c r="IP13" t="str">
        <f t="shared" si="3"/>
        <v>STOP</v>
      </c>
      <c r="IQ13" t="str">
        <f t="shared" si="3"/>
        <v>STOP</v>
      </c>
      <c r="IR13" t="str">
        <f t="shared" si="3"/>
        <v>STOP</v>
      </c>
      <c r="IS13" t="str">
        <f t="shared" si="3"/>
        <v>STOP</v>
      </c>
      <c r="IT13" t="str">
        <f t="shared" si="3"/>
        <v>STOP</v>
      </c>
      <c r="IU13" t="str">
        <f t="shared" si="3"/>
        <v>STOP</v>
      </c>
      <c r="IV13" t="str">
        <f t="shared" si="3"/>
        <v>STOP</v>
      </c>
      <c r="IW13" t="str">
        <f t="shared" si="3"/>
        <v>STOP</v>
      </c>
      <c r="IX13" t="str">
        <f t="shared" si="3"/>
        <v>STOP</v>
      </c>
      <c r="IY13" t="str">
        <f t="shared" si="3"/>
        <v>STOP</v>
      </c>
      <c r="IZ13" t="str">
        <f t="shared" si="3"/>
        <v>STOP</v>
      </c>
      <c r="JA13" t="str">
        <f t="shared" si="3"/>
        <v>STOP</v>
      </c>
      <c r="JB13" t="str">
        <f t="shared" si="3"/>
        <v>STOP</v>
      </c>
      <c r="JC13" t="str">
        <f t="shared" si="3"/>
        <v>STOP</v>
      </c>
      <c r="JD13" t="str">
        <f t="shared" si="3"/>
        <v>STOP</v>
      </c>
      <c r="JE13" t="str">
        <f t="shared" si="3"/>
        <v>STOP</v>
      </c>
      <c r="JF13" t="str">
        <f t="shared" si="3"/>
        <v>STOP</v>
      </c>
      <c r="JG13" t="str">
        <f t="shared" si="3"/>
        <v>STOP</v>
      </c>
      <c r="JH13" t="str">
        <f t="shared" si="3"/>
        <v>STOP</v>
      </c>
      <c r="JI13" t="str">
        <f t="shared" si="3"/>
        <v>STOP</v>
      </c>
      <c r="JJ13" t="str">
        <f t="shared" si="3"/>
        <v>STOP</v>
      </c>
      <c r="JK13" t="str">
        <f t="shared" si="3"/>
        <v>STOP</v>
      </c>
      <c r="JL13" t="str">
        <f t="shared" si="3"/>
        <v>STOP</v>
      </c>
      <c r="JM13" t="str">
        <f t="shared" si="3"/>
        <v>STOP</v>
      </c>
      <c r="JN13" t="str">
        <f t="shared" si="3"/>
        <v>STOP</v>
      </c>
      <c r="JO13" t="str">
        <f t="shared" si="3"/>
        <v>STOP</v>
      </c>
      <c r="JP13" t="str">
        <f t="shared" si="3"/>
        <v>STOP</v>
      </c>
      <c r="JQ13" t="str">
        <f t="shared" si="3"/>
        <v>STOP</v>
      </c>
      <c r="JR13" t="str">
        <f t="shared" si="3"/>
        <v>STOP</v>
      </c>
      <c r="JS13" t="str">
        <f t="shared" si="3"/>
        <v>STOP</v>
      </c>
      <c r="JT13" t="str">
        <f t="shared" si="3"/>
        <v>STOP</v>
      </c>
      <c r="JU13" t="str">
        <f t="shared" si="3"/>
        <v>STOP</v>
      </c>
      <c r="JV13" t="str">
        <f t="shared" si="3"/>
        <v>STOP</v>
      </c>
      <c r="JW13" t="str">
        <f t="shared" si="3"/>
        <v>STOP</v>
      </c>
      <c r="JX13" t="str">
        <f t="shared" si="3"/>
        <v>STOP</v>
      </c>
      <c r="JY13" t="str">
        <f t="shared" si="3"/>
        <v>STOP</v>
      </c>
      <c r="JZ13" t="str">
        <f t="shared" si="3"/>
        <v>STOP</v>
      </c>
      <c r="KA13" t="str">
        <f t="shared" si="3"/>
        <v>STOP</v>
      </c>
      <c r="KB13" t="str">
        <f t="shared" si="3"/>
        <v>STOP</v>
      </c>
      <c r="KC13" t="str">
        <f t="shared" si="3"/>
        <v>STOP</v>
      </c>
      <c r="KD13" t="str">
        <f t="shared" si="3"/>
        <v>STOP</v>
      </c>
      <c r="KE13" t="str">
        <f t="shared" si="3"/>
        <v>STOP</v>
      </c>
      <c r="KF13" t="str">
        <f t="shared" si="3"/>
        <v>STOP</v>
      </c>
      <c r="KG13" t="str">
        <f t="shared" si="3"/>
        <v>STOP</v>
      </c>
      <c r="KH13" t="str">
        <f t="shared" si="3"/>
        <v>STOP</v>
      </c>
      <c r="KI13" t="str">
        <f t="shared" si="3"/>
        <v>STOP</v>
      </c>
      <c r="KJ13" t="str">
        <f t="shared" si="3"/>
        <v>STOP</v>
      </c>
      <c r="KK13" t="str">
        <f t="shared" si="3"/>
        <v>STOP</v>
      </c>
      <c r="KL13" t="str">
        <f t="shared" si="3"/>
        <v>STOP</v>
      </c>
      <c r="KM13" t="str">
        <f t="shared" ref="KM13:MX13" si="4">IF((KM$18-1)/2&lt;$C$4,"OK","STOP")</f>
        <v>STOP</v>
      </c>
      <c r="KN13" t="str">
        <f t="shared" si="4"/>
        <v>STOP</v>
      </c>
      <c r="KO13" t="str">
        <f t="shared" si="4"/>
        <v>STOP</v>
      </c>
      <c r="KP13" t="str">
        <f t="shared" si="4"/>
        <v>STOP</v>
      </c>
      <c r="KQ13" t="str">
        <f t="shared" si="4"/>
        <v>STOP</v>
      </c>
      <c r="KR13" t="str">
        <f t="shared" si="4"/>
        <v>STOP</v>
      </c>
      <c r="KS13" t="str">
        <f t="shared" si="4"/>
        <v>STOP</v>
      </c>
      <c r="KT13" t="str">
        <f t="shared" si="4"/>
        <v>STOP</v>
      </c>
      <c r="KU13" t="str">
        <f t="shared" si="4"/>
        <v>STOP</v>
      </c>
      <c r="KV13" t="str">
        <f t="shared" si="4"/>
        <v>STOP</v>
      </c>
      <c r="KW13" t="str">
        <f t="shared" si="4"/>
        <v>STOP</v>
      </c>
      <c r="KX13" t="str">
        <f t="shared" si="4"/>
        <v>STOP</v>
      </c>
      <c r="KY13" t="str">
        <f t="shared" si="4"/>
        <v>STOP</v>
      </c>
      <c r="KZ13" t="str">
        <f t="shared" si="4"/>
        <v>STOP</v>
      </c>
      <c r="LA13" t="str">
        <f t="shared" si="4"/>
        <v>STOP</v>
      </c>
      <c r="LB13" t="str">
        <f t="shared" si="4"/>
        <v>STOP</v>
      </c>
      <c r="LC13" t="str">
        <f t="shared" si="4"/>
        <v>STOP</v>
      </c>
      <c r="LD13" t="str">
        <f t="shared" si="4"/>
        <v>STOP</v>
      </c>
      <c r="LE13" t="str">
        <f t="shared" si="4"/>
        <v>STOP</v>
      </c>
      <c r="LF13" t="str">
        <f t="shared" si="4"/>
        <v>STOP</v>
      </c>
      <c r="LG13" t="str">
        <f t="shared" si="4"/>
        <v>STOP</v>
      </c>
      <c r="LH13" t="str">
        <f t="shared" si="4"/>
        <v>STOP</v>
      </c>
      <c r="LI13" t="str">
        <f t="shared" si="4"/>
        <v>STOP</v>
      </c>
      <c r="LJ13" t="str">
        <f t="shared" si="4"/>
        <v>STOP</v>
      </c>
      <c r="LK13" t="str">
        <f t="shared" si="4"/>
        <v>STOP</v>
      </c>
      <c r="LL13" t="str">
        <f t="shared" si="4"/>
        <v>STOP</v>
      </c>
      <c r="LM13" t="str">
        <f t="shared" si="4"/>
        <v>STOP</v>
      </c>
      <c r="LN13" t="str">
        <f t="shared" si="4"/>
        <v>STOP</v>
      </c>
      <c r="LO13" t="str">
        <f t="shared" si="4"/>
        <v>STOP</v>
      </c>
      <c r="LP13" t="str">
        <f t="shared" si="4"/>
        <v>STOP</v>
      </c>
      <c r="LQ13" t="str">
        <f t="shared" si="4"/>
        <v>STOP</v>
      </c>
      <c r="LR13" t="str">
        <f t="shared" si="4"/>
        <v>STOP</v>
      </c>
      <c r="LS13" t="str">
        <f t="shared" si="4"/>
        <v>STOP</v>
      </c>
      <c r="LT13" t="str">
        <f t="shared" si="4"/>
        <v>STOP</v>
      </c>
      <c r="LU13" t="str">
        <f t="shared" si="4"/>
        <v>STOP</v>
      </c>
      <c r="LV13" t="str">
        <f t="shared" si="4"/>
        <v>STOP</v>
      </c>
      <c r="LW13" t="str">
        <f t="shared" si="4"/>
        <v>STOP</v>
      </c>
      <c r="LX13" t="str">
        <f t="shared" si="4"/>
        <v>STOP</v>
      </c>
      <c r="LY13" t="str">
        <f t="shared" si="4"/>
        <v>STOP</v>
      </c>
      <c r="LZ13" t="str">
        <f t="shared" si="4"/>
        <v>STOP</v>
      </c>
      <c r="MA13" t="str">
        <f t="shared" si="4"/>
        <v>STOP</v>
      </c>
      <c r="MB13" t="str">
        <f t="shared" si="4"/>
        <v>STOP</v>
      </c>
      <c r="MC13" t="str">
        <f t="shared" si="4"/>
        <v>STOP</v>
      </c>
      <c r="MD13" t="str">
        <f t="shared" si="4"/>
        <v>STOP</v>
      </c>
      <c r="ME13" t="str">
        <f t="shared" si="4"/>
        <v>STOP</v>
      </c>
      <c r="MF13" t="str">
        <f t="shared" si="4"/>
        <v>STOP</v>
      </c>
      <c r="MG13" t="str">
        <f t="shared" si="4"/>
        <v>STOP</v>
      </c>
      <c r="MH13" t="str">
        <f t="shared" si="4"/>
        <v>STOP</v>
      </c>
      <c r="MI13" t="str">
        <f t="shared" si="4"/>
        <v>STOP</v>
      </c>
      <c r="MJ13" t="str">
        <f t="shared" si="4"/>
        <v>STOP</v>
      </c>
      <c r="MK13" t="str">
        <f t="shared" si="4"/>
        <v>STOP</v>
      </c>
      <c r="ML13" t="str">
        <f t="shared" si="4"/>
        <v>STOP</v>
      </c>
      <c r="MM13" t="str">
        <f t="shared" si="4"/>
        <v>STOP</v>
      </c>
      <c r="MN13" t="str">
        <f t="shared" si="4"/>
        <v>STOP</v>
      </c>
      <c r="MO13" t="str">
        <f t="shared" si="4"/>
        <v>STOP</v>
      </c>
      <c r="MP13" t="str">
        <f t="shared" si="4"/>
        <v>STOP</v>
      </c>
      <c r="MQ13" t="str">
        <f t="shared" si="4"/>
        <v>STOP</v>
      </c>
      <c r="MR13" t="str">
        <f t="shared" si="4"/>
        <v>STOP</v>
      </c>
      <c r="MS13" t="str">
        <f t="shared" si="4"/>
        <v>STOP</v>
      </c>
      <c r="MT13" t="str">
        <f t="shared" si="4"/>
        <v>STOP</v>
      </c>
      <c r="MU13" t="str">
        <f t="shared" si="4"/>
        <v>STOP</v>
      </c>
      <c r="MV13" t="str">
        <f t="shared" si="4"/>
        <v>STOP</v>
      </c>
      <c r="MW13" t="str">
        <f t="shared" si="4"/>
        <v>STOP</v>
      </c>
      <c r="MX13" t="str">
        <f t="shared" si="4"/>
        <v>STOP</v>
      </c>
      <c r="MY13" t="str">
        <f t="shared" ref="MY13:PJ13" si="5">IF((MY$18-1)/2&lt;$C$4,"OK","STOP")</f>
        <v>STOP</v>
      </c>
      <c r="MZ13" t="str">
        <f t="shared" si="5"/>
        <v>STOP</v>
      </c>
      <c r="NA13" t="str">
        <f t="shared" si="5"/>
        <v>STOP</v>
      </c>
      <c r="NB13" t="str">
        <f t="shared" si="5"/>
        <v>STOP</v>
      </c>
      <c r="NC13" t="str">
        <f t="shared" si="5"/>
        <v>STOP</v>
      </c>
      <c r="ND13" t="str">
        <f t="shared" si="5"/>
        <v>STOP</v>
      </c>
      <c r="NE13" t="str">
        <f t="shared" si="5"/>
        <v>STOP</v>
      </c>
      <c r="NF13" t="str">
        <f t="shared" si="5"/>
        <v>STOP</v>
      </c>
      <c r="NG13" t="str">
        <f t="shared" si="5"/>
        <v>STOP</v>
      </c>
      <c r="NH13" t="str">
        <f t="shared" si="5"/>
        <v>STOP</v>
      </c>
      <c r="NI13" t="str">
        <f t="shared" si="5"/>
        <v>STOP</v>
      </c>
      <c r="NJ13" t="str">
        <f t="shared" si="5"/>
        <v>STOP</v>
      </c>
      <c r="NK13" t="str">
        <f t="shared" si="5"/>
        <v>STOP</v>
      </c>
      <c r="NL13" t="str">
        <f t="shared" si="5"/>
        <v>STOP</v>
      </c>
      <c r="NM13" t="str">
        <f t="shared" si="5"/>
        <v>STOP</v>
      </c>
      <c r="NN13" t="str">
        <f t="shared" si="5"/>
        <v>STOP</v>
      </c>
      <c r="NO13" t="str">
        <f t="shared" si="5"/>
        <v>STOP</v>
      </c>
      <c r="NP13" t="str">
        <f t="shared" si="5"/>
        <v>STOP</v>
      </c>
      <c r="NQ13" t="str">
        <f t="shared" si="5"/>
        <v>STOP</v>
      </c>
      <c r="NR13" t="str">
        <f t="shared" si="5"/>
        <v>STOP</v>
      </c>
      <c r="NS13" t="str">
        <f t="shared" si="5"/>
        <v>STOP</v>
      </c>
      <c r="NT13" t="str">
        <f t="shared" si="5"/>
        <v>STOP</v>
      </c>
      <c r="NU13" t="str">
        <f t="shared" si="5"/>
        <v>STOP</v>
      </c>
      <c r="NV13" t="str">
        <f t="shared" si="5"/>
        <v>STOP</v>
      </c>
      <c r="NW13" t="str">
        <f t="shared" si="5"/>
        <v>STOP</v>
      </c>
      <c r="NX13" t="str">
        <f t="shared" si="5"/>
        <v>STOP</v>
      </c>
      <c r="NY13" t="str">
        <f t="shared" si="5"/>
        <v>STOP</v>
      </c>
      <c r="NZ13" t="str">
        <f t="shared" si="5"/>
        <v>STOP</v>
      </c>
      <c r="OA13" t="str">
        <f t="shared" si="5"/>
        <v>STOP</v>
      </c>
      <c r="OB13" t="str">
        <f t="shared" si="5"/>
        <v>STOP</v>
      </c>
      <c r="OC13" t="str">
        <f t="shared" si="5"/>
        <v>STOP</v>
      </c>
      <c r="OD13" t="str">
        <f t="shared" si="5"/>
        <v>STOP</v>
      </c>
      <c r="OE13" t="str">
        <f t="shared" si="5"/>
        <v>STOP</v>
      </c>
      <c r="OF13" t="str">
        <f t="shared" si="5"/>
        <v>STOP</v>
      </c>
      <c r="OG13" t="str">
        <f t="shared" si="5"/>
        <v>STOP</v>
      </c>
      <c r="OH13" t="str">
        <f t="shared" si="5"/>
        <v>STOP</v>
      </c>
      <c r="OI13" t="str">
        <f t="shared" si="5"/>
        <v>STOP</v>
      </c>
      <c r="OJ13" t="str">
        <f t="shared" si="5"/>
        <v>STOP</v>
      </c>
      <c r="OK13" t="str">
        <f t="shared" si="5"/>
        <v>STOP</v>
      </c>
      <c r="OL13" t="str">
        <f t="shared" si="5"/>
        <v>STOP</v>
      </c>
      <c r="OM13" t="str">
        <f t="shared" si="5"/>
        <v>STOP</v>
      </c>
      <c r="ON13" t="str">
        <f t="shared" si="5"/>
        <v>STOP</v>
      </c>
      <c r="OO13" t="str">
        <f t="shared" si="5"/>
        <v>STOP</v>
      </c>
      <c r="OP13" t="str">
        <f t="shared" si="5"/>
        <v>STOP</v>
      </c>
      <c r="OQ13" t="str">
        <f t="shared" si="5"/>
        <v>STOP</v>
      </c>
      <c r="OR13" t="str">
        <f t="shared" si="5"/>
        <v>STOP</v>
      </c>
      <c r="OS13" t="str">
        <f t="shared" si="5"/>
        <v>STOP</v>
      </c>
      <c r="OT13" t="str">
        <f t="shared" si="5"/>
        <v>STOP</v>
      </c>
      <c r="OU13" t="str">
        <f t="shared" si="5"/>
        <v>STOP</v>
      </c>
      <c r="OV13" t="str">
        <f t="shared" si="5"/>
        <v>STOP</v>
      </c>
      <c r="OW13" t="str">
        <f t="shared" si="5"/>
        <v>STOP</v>
      </c>
      <c r="OX13" t="str">
        <f t="shared" si="5"/>
        <v>STOP</v>
      </c>
      <c r="OY13" t="str">
        <f t="shared" si="5"/>
        <v>STOP</v>
      </c>
      <c r="OZ13" t="str">
        <f t="shared" si="5"/>
        <v>STOP</v>
      </c>
      <c r="PA13" t="str">
        <f t="shared" si="5"/>
        <v>STOP</v>
      </c>
      <c r="PB13" t="str">
        <f t="shared" si="5"/>
        <v>STOP</v>
      </c>
      <c r="PC13" t="str">
        <f t="shared" si="5"/>
        <v>STOP</v>
      </c>
      <c r="PD13" t="str">
        <f t="shared" si="5"/>
        <v>STOP</v>
      </c>
      <c r="PE13" t="str">
        <f t="shared" si="5"/>
        <v>STOP</v>
      </c>
      <c r="PF13" t="str">
        <f t="shared" si="5"/>
        <v>STOP</v>
      </c>
      <c r="PG13" t="str">
        <f t="shared" si="5"/>
        <v>STOP</v>
      </c>
      <c r="PH13" t="str">
        <f t="shared" si="5"/>
        <v>STOP</v>
      </c>
      <c r="PI13" t="str">
        <f t="shared" si="5"/>
        <v>STOP</v>
      </c>
      <c r="PJ13" t="str">
        <f t="shared" si="5"/>
        <v>STOP</v>
      </c>
      <c r="PK13" t="str">
        <f t="shared" ref="PK13:RV13" si="6">IF((PK$18-1)/2&lt;$C$4,"OK","STOP")</f>
        <v>STOP</v>
      </c>
      <c r="PL13" t="str">
        <f t="shared" si="6"/>
        <v>STOP</v>
      </c>
      <c r="PM13" t="str">
        <f t="shared" si="6"/>
        <v>STOP</v>
      </c>
      <c r="PN13" t="str">
        <f t="shared" si="6"/>
        <v>STOP</v>
      </c>
      <c r="PO13" t="str">
        <f t="shared" si="6"/>
        <v>STOP</v>
      </c>
      <c r="PP13" t="str">
        <f t="shared" si="6"/>
        <v>STOP</v>
      </c>
      <c r="PQ13" t="str">
        <f t="shared" si="6"/>
        <v>STOP</v>
      </c>
      <c r="PR13" t="str">
        <f t="shared" si="6"/>
        <v>STOP</v>
      </c>
      <c r="PS13" t="str">
        <f t="shared" si="6"/>
        <v>STOP</v>
      </c>
      <c r="PT13" t="str">
        <f t="shared" si="6"/>
        <v>STOP</v>
      </c>
      <c r="PU13" t="str">
        <f t="shared" si="6"/>
        <v>STOP</v>
      </c>
      <c r="PV13" t="str">
        <f t="shared" si="6"/>
        <v>STOP</v>
      </c>
      <c r="PW13" t="str">
        <f t="shared" si="6"/>
        <v>STOP</v>
      </c>
      <c r="PX13" t="str">
        <f t="shared" si="6"/>
        <v>STOP</v>
      </c>
      <c r="PY13" t="str">
        <f t="shared" si="6"/>
        <v>STOP</v>
      </c>
      <c r="PZ13" t="str">
        <f t="shared" si="6"/>
        <v>STOP</v>
      </c>
      <c r="QA13" t="str">
        <f t="shared" si="6"/>
        <v>STOP</v>
      </c>
      <c r="QB13" t="str">
        <f t="shared" si="6"/>
        <v>STOP</v>
      </c>
      <c r="QC13" t="str">
        <f t="shared" si="6"/>
        <v>STOP</v>
      </c>
      <c r="QD13" t="str">
        <f t="shared" si="6"/>
        <v>STOP</v>
      </c>
      <c r="QE13" t="str">
        <f t="shared" si="6"/>
        <v>STOP</v>
      </c>
      <c r="QF13" t="str">
        <f t="shared" si="6"/>
        <v>STOP</v>
      </c>
      <c r="QG13" t="str">
        <f t="shared" si="6"/>
        <v>STOP</v>
      </c>
      <c r="QH13" t="str">
        <f t="shared" si="6"/>
        <v>STOP</v>
      </c>
      <c r="QI13" t="str">
        <f t="shared" si="6"/>
        <v>STOP</v>
      </c>
      <c r="QJ13" t="str">
        <f t="shared" si="6"/>
        <v>STOP</v>
      </c>
      <c r="QK13" t="str">
        <f t="shared" si="6"/>
        <v>STOP</v>
      </c>
      <c r="QL13" t="str">
        <f t="shared" si="6"/>
        <v>STOP</v>
      </c>
      <c r="QM13" t="str">
        <f t="shared" si="6"/>
        <v>STOP</v>
      </c>
      <c r="QN13" t="str">
        <f t="shared" si="6"/>
        <v>STOP</v>
      </c>
      <c r="QO13" t="str">
        <f t="shared" si="6"/>
        <v>STOP</v>
      </c>
      <c r="QP13" t="str">
        <f t="shared" si="6"/>
        <v>STOP</v>
      </c>
      <c r="QQ13" t="str">
        <f t="shared" si="6"/>
        <v>STOP</v>
      </c>
      <c r="QR13" t="str">
        <f t="shared" si="6"/>
        <v>STOP</v>
      </c>
      <c r="QS13" t="str">
        <f t="shared" si="6"/>
        <v>STOP</v>
      </c>
      <c r="QT13" t="str">
        <f t="shared" si="6"/>
        <v>STOP</v>
      </c>
      <c r="QU13" t="str">
        <f t="shared" si="6"/>
        <v>STOP</v>
      </c>
      <c r="QV13" t="str">
        <f t="shared" si="6"/>
        <v>STOP</v>
      </c>
      <c r="QW13" t="str">
        <f t="shared" si="6"/>
        <v>STOP</v>
      </c>
      <c r="QX13" t="str">
        <f t="shared" si="6"/>
        <v>STOP</v>
      </c>
      <c r="QY13" t="str">
        <f t="shared" si="6"/>
        <v>STOP</v>
      </c>
      <c r="QZ13" t="str">
        <f t="shared" si="6"/>
        <v>STOP</v>
      </c>
      <c r="RA13" t="str">
        <f t="shared" si="6"/>
        <v>STOP</v>
      </c>
      <c r="RB13" t="str">
        <f t="shared" si="6"/>
        <v>STOP</v>
      </c>
      <c r="RC13" t="str">
        <f t="shared" si="6"/>
        <v>STOP</v>
      </c>
      <c r="RD13" t="str">
        <f t="shared" si="6"/>
        <v>STOP</v>
      </c>
      <c r="RE13" t="str">
        <f t="shared" si="6"/>
        <v>STOP</v>
      </c>
      <c r="RF13" t="str">
        <f t="shared" si="6"/>
        <v>STOP</v>
      </c>
      <c r="RG13" t="str">
        <f t="shared" si="6"/>
        <v>STOP</v>
      </c>
      <c r="RH13" t="str">
        <f t="shared" si="6"/>
        <v>STOP</v>
      </c>
      <c r="RI13" t="str">
        <f t="shared" si="6"/>
        <v>STOP</v>
      </c>
      <c r="RJ13" t="str">
        <f t="shared" si="6"/>
        <v>STOP</v>
      </c>
      <c r="RK13" t="str">
        <f t="shared" si="6"/>
        <v>STOP</v>
      </c>
      <c r="RL13" t="str">
        <f t="shared" si="6"/>
        <v>STOP</v>
      </c>
      <c r="RM13" t="str">
        <f t="shared" si="6"/>
        <v>STOP</v>
      </c>
      <c r="RN13" t="str">
        <f t="shared" si="6"/>
        <v>STOP</v>
      </c>
      <c r="RO13" t="str">
        <f t="shared" si="6"/>
        <v>STOP</v>
      </c>
      <c r="RP13" t="str">
        <f t="shared" si="6"/>
        <v>STOP</v>
      </c>
      <c r="RQ13" t="str">
        <f t="shared" si="6"/>
        <v>STOP</v>
      </c>
      <c r="RR13" t="str">
        <f t="shared" si="6"/>
        <v>STOP</v>
      </c>
      <c r="RS13" t="str">
        <f t="shared" si="6"/>
        <v>STOP</v>
      </c>
      <c r="RT13" t="str">
        <f t="shared" si="6"/>
        <v>STOP</v>
      </c>
      <c r="RU13" t="str">
        <f t="shared" si="6"/>
        <v>STOP</v>
      </c>
      <c r="RV13" t="str">
        <f t="shared" si="6"/>
        <v>STOP</v>
      </c>
      <c r="RW13" t="str">
        <f t="shared" ref="RW13:UH13" si="7">IF((RW$18-1)/2&lt;$C$4,"OK","STOP")</f>
        <v>STOP</v>
      </c>
      <c r="RX13" t="str">
        <f t="shared" si="7"/>
        <v>STOP</v>
      </c>
      <c r="RY13" t="str">
        <f t="shared" si="7"/>
        <v>STOP</v>
      </c>
      <c r="RZ13" t="str">
        <f t="shared" si="7"/>
        <v>STOP</v>
      </c>
      <c r="SA13" t="str">
        <f t="shared" si="7"/>
        <v>STOP</v>
      </c>
      <c r="SB13" t="str">
        <f t="shared" si="7"/>
        <v>STOP</v>
      </c>
      <c r="SC13" t="str">
        <f t="shared" si="7"/>
        <v>STOP</v>
      </c>
      <c r="SD13" t="str">
        <f t="shared" si="7"/>
        <v>STOP</v>
      </c>
      <c r="SE13" t="str">
        <f t="shared" si="7"/>
        <v>STOP</v>
      </c>
      <c r="SF13" t="str">
        <f t="shared" si="7"/>
        <v>STOP</v>
      </c>
      <c r="SG13" t="str">
        <f t="shared" si="7"/>
        <v>STOP</v>
      </c>
      <c r="SH13" t="str">
        <f t="shared" si="7"/>
        <v>STOP</v>
      </c>
      <c r="SI13" t="str">
        <f t="shared" si="7"/>
        <v>STOP</v>
      </c>
      <c r="SJ13" t="str">
        <f t="shared" si="7"/>
        <v>STOP</v>
      </c>
      <c r="SK13" t="str">
        <f t="shared" si="7"/>
        <v>STOP</v>
      </c>
      <c r="SL13" t="str">
        <f t="shared" si="7"/>
        <v>STOP</v>
      </c>
      <c r="SM13" t="str">
        <f t="shared" si="7"/>
        <v>STOP</v>
      </c>
      <c r="SN13" t="str">
        <f t="shared" si="7"/>
        <v>STOP</v>
      </c>
      <c r="SO13" t="str">
        <f t="shared" si="7"/>
        <v>STOP</v>
      </c>
      <c r="SP13" t="str">
        <f t="shared" si="7"/>
        <v>STOP</v>
      </c>
      <c r="SQ13" t="str">
        <f t="shared" si="7"/>
        <v>STOP</v>
      </c>
      <c r="SR13" t="str">
        <f t="shared" si="7"/>
        <v>STOP</v>
      </c>
      <c r="SS13" t="str">
        <f t="shared" si="7"/>
        <v>STOP</v>
      </c>
      <c r="ST13" t="str">
        <f t="shared" si="7"/>
        <v>STOP</v>
      </c>
      <c r="SU13" t="str">
        <f t="shared" si="7"/>
        <v>STOP</v>
      </c>
      <c r="SV13" t="str">
        <f t="shared" si="7"/>
        <v>STOP</v>
      </c>
      <c r="SW13" t="str">
        <f t="shared" si="7"/>
        <v>STOP</v>
      </c>
      <c r="SX13" t="str">
        <f t="shared" si="7"/>
        <v>STOP</v>
      </c>
      <c r="SY13" t="str">
        <f t="shared" si="7"/>
        <v>STOP</v>
      </c>
      <c r="SZ13" t="str">
        <f t="shared" si="7"/>
        <v>STOP</v>
      </c>
      <c r="TA13" t="str">
        <f t="shared" si="7"/>
        <v>STOP</v>
      </c>
      <c r="TB13" t="str">
        <f t="shared" si="7"/>
        <v>STOP</v>
      </c>
      <c r="TC13" t="str">
        <f t="shared" si="7"/>
        <v>STOP</v>
      </c>
      <c r="TD13" t="str">
        <f t="shared" si="7"/>
        <v>STOP</v>
      </c>
      <c r="TE13" t="str">
        <f t="shared" si="7"/>
        <v>STOP</v>
      </c>
      <c r="TF13" t="str">
        <f t="shared" si="7"/>
        <v>STOP</v>
      </c>
      <c r="TG13" t="str">
        <f t="shared" si="7"/>
        <v>STOP</v>
      </c>
      <c r="TH13" t="str">
        <f t="shared" si="7"/>
        <v>STOP</v>
      </c>
      <c r="TI13" t="str">
        <f t="shared" si="7"/>
        <v>STOP</v>
      </c>
      <c r="TJ13" t="str">
        <f t="shared" si="7"/>
        <v>STOP</v>
      </c>
      <c r="TK13" t="str">
        <f t="shared" si="7"/>
        <v>STOP</v>
      </c>
      <c r="TL13" t="str">
        <f t="shared" si="7"/>
        <v>STOP</v>
      </c>
      <c r="TM13" t="str">
        <f t="shared" si="7"/>
        <v>STOP</v>
      </c>
      <c r="TN13" t="str">
        <f t="shared" si="7"/>
        <v>STOP</v>
      </c>
      <c r="TO13" t="str">
        <f t="shared" si="7"/>
        <v>STOP</v>
      </c>
      <c r="TP13" t="str">
        <f t="shared" si="7"/>
        <v>STOP</v>
      </c>
      <c r="TQ13" t="str">
        <f t="shared" si="7"/>
        <v>STOP</v>
      </c>
      <c r="TR13" t="str">
        <f t="shared" si="7"/>
        <v>STOP</v>
      </c>
      <c r="TS13" t="str">
        <f t="shared" si="7"/>
        <v>STOP</v>
      </c>
      <c r="TT13" t="str">
        <f t="shared" si="7"/>
        <v>STOP</v>
      </c>
      <c r="TU13" t="str">
        <f t="shared" si="7"/>
        <v>STOP</v>
      </c>
      <c r="TV13" t="str">
        <f t="shared" si="7"/>
        <v>STOP</v>
      </c>
      <c r="TW13" t="str">
        <f t="shared" si="7"/>
        <v>STOP</v>
      </c>
      <c r="TX13" t="str">
        <f t="shared" si="7"/>
        <v>STOP</v>
      </c>
      <c r="TY13" t="str">
        <f t="shared" si="7"/>
        <v>STOP</v>
      </c>
      <c r="TZ13" t="str">
        <f t="shared" si="7"/>
        <v>STOP</v>
      </c>
      <c r="UA13" t="str">
        <f t="shared" si="7"/>
        <v>STOP</v>
      </c>
      <c r="UB13" t="str">
        <f t="shared" si="7"/>
        <v>STOP</v>
      </c>
      <c r="UC13" t="str">
        <f t="shared" si="7"/>
        <v>STOP</v>
      </c>
      <c r="UD13" t="str">
        <f t="shared" si="7"/>
        <v>STOP</v>
      </c>
      <c r="UE13" t="str">
        <f t="shared" si="7"/>
        <v>STOP</v>
      </c>
      <c r="UF13" t="str">
        <f t="shared" si="7"/>
        <v>STOP</v>
      </c>
      <c r="UG13" t="str">
        <f t="shared" si="7"/>
        <v>STOP</v>
      </c>
      <c r="UH13" t="str">
        <f t="shared" si="7"/>
        <v>STOP</v>
      </c>
      <c r="UI13" t="str">
        <f t="shared" ref="UI13:WT13" si="8">IF((UI$18-1)/2&lt;$C$4,"OK","STOP")</f>
        <v>STOP</v>
      </c>
      <c r="UJ13" t="str">
        <f t="shared" si="8"/>
        <v>STOP</v>
      </c>
      <c r="UK13" t="str">
        <f t="shared" si="8"/>
        <v>STOP</v>
      </c>
      <c r="UL13" t="str">
        <f t="shared" si="8"/>
        <v>STOP</v>
      </c>
      <c r="UM13" t="str">
        <f t="shared" si="8"/>
        <v>STOP</v>
      </c>
      <c r="UN13" t="str">
        <f t="shared" si="8"/>
        <v>STOP</v>
      </c>
      <c r="UO13" t="str">
        <f t="shared" si="8"/>
        <v>STOP</v>
      </c>
      <c r="UP13" t="str">
        <f t="shared" si="8"/>
        <v>STOP</v>
      </c>
      <c r="UQ13" t="str">
        <f t="shared" si="8"/>
        <v>STOP</v>
      </c>
      <c r="UR13" t="str">
        <f t="shared" si="8"/>
        <v>STOP</v>
      </c>
      <c r="US13" t="str">
        <f t="shared" si="8"/>
        <v>STOP</v>
      </c>
      <c r="UT13" t="str">
        <f t="shared" si="8"/>
        <v>STOP</v>
      </c>
      <c r="UU13" t="str">
        <f t="shared" si="8"/>
        <v>STOP</v>
      </c>
      <c r="UV13" t="str">
        <f t="shared" si="8"/>
        <v>STOP</v>
      </c>
      <c r="UW13" t="str">
        <f t="shared" si="8"/>
        <v>STOP</v>
      </c>
      <c r="UX13" t="str">
        <f t="shared" si="8"/>
        <v>STOP</v>
      </c>
      <c r="UY13" t="str">
        <f t="shared" si="8"/>
        <v>STOP</v>
      </c>
      <c r="UZ13" t="str">
        <f t="shared" si="8"/>
        <v>STOP</v>
      </c>
      <c r="VA13" t="str">
        <f t="shared" si="8"/>
        <v>STOP</v>
      </c>
      <c r="VB13" t="str">
        <f t="shared" si="8"/>
        <v>STOP</v>
      </c>
      <c r="VC13" t="str">
        <f t="shared" si="8"/>
        <v>STOP</v>
      </c>
      <c r="VD13" t="str">
        <f t="shared" si="8"/>
        <v>STOP</v>
      </c>
      <c r="VE13" t="str">
        <f t="shared" si="8"/>
        <v>STOP</v>
      </c>
      <c r="VF13" t="str">
        <f t="shared" si="8"/>
        <v>STOP</v>
      </c>
      <c r="VG13" t="str">
        <f t="shared" si="8"/>
        <v>STOP</v>
      </c>
      <c r="VH13" t="str">
        <f t="shared" si="8"/>
        <v>STOP</v>
      </c>
      <c r="VI13" t="str">
        <f t="shared" si="8"/>
        <v>STOP</v>
      </c>
      <c r="VJ13" t="str">
        <f t="shared" si="8"/>
        <v>STOP</v>
      </c>
      <c r="VK13" t="str">
        <f t="shared" si="8"/>
        <v>STOP</v>
      </c>
      <c r="VL13" t="str">
        <f t="shared" si="8"/>
        <v>STOP</v>
      </c>
      <c r="VM13" t="str">
        <f t="shared" si="8"/>
        <v>STOP</v>
      </c>
      <c r="VN13" t="str">
        <f t="shared" si="8"/>
        <v>STOP</v>
      </c>
      <c r="VO13" t="str">
        <f t="shared" si="8"/>
        <v>STOP</v>
      </c>
      <c r="VP13" t="str">
        <f t="shared" si="8"/>
        <v>STOP</v>
      </c>
      <c r="VQ13" t="str">
        <f t="shared" si="8"/>
        <v>STOP</v>
      </c>
      <c r="VR13" t="str">
        <f t="shared" si="8"/>
        <v>STOP</v>
      </c>
      <c r="VS13" t="str">
        <f t="shared" si="8"/>
        <v>STOP</v>
      </c>
      <c r="VT13" t="str">
        <f t="shared" si="8"/>
        <v>STOP</v>
      </c>
      <c r="VU13" t="str">
        <f t="shared" si="8"/>
        <v>STOP</v>
      </c>
      <c r="VV13" t="str">
        <f t="shared" si="8"/>
        <v>STOP</v>
      </c>
      <c r="VW13" t="str">
        <f t="shared" si="8"/>
        <v>STOP</v>
      </c>
      <c r="VX13" t="str">
        <f t="shared" si="8"/>
        <v>STOP</v>
      </c>
      <c r="VY13" t="str">
        <f t="shared" si="8"/>
        <v>STOP</v>
      </c>
      <c r="VZ13" t="str">
        <f t="shared" si="8"/>
        <v>STOP</v>
      </c>
      <c r="WA13" t="str">
        <f t="shared" si="8"/>
        <v>STOP</v>
      </c>
      <c r="WB13" t="str">
        <f t="shared" si="8"/>
        <v>STOP</v>
      </c>
      <c r="WC13" t="str">
        <f t="shared" si="8"/>
        <v>STOP</v>
      </c>
      <c r="WD13" t="str">
        <f t="shared" si="8"/>
        <v>STOP</v>
      </c>
      <c r="WE13" t="str">
        <f t="shared" si="8"/>
        <v>STOP</v>
      </c>
      <c r="WF13" t="str">
        <f t="shared" si="8"/>
        <v>STOP</v>
      </c>
      <c r="WG13" t="str">
        <f t="shared" si="8"/>
        <v>STOP</v>
      </c>
      <c r="WH13" t="str">
        <f t="shared" si="8"/>
        <v>STOP</v>
      </c>
      <c r="WI13" t="str">
        <f t="shared" si="8"/>
        <v>STOP</v>
      </c>
      <c r="WJ13" t="str">
        <f t="shared" si="8"/>
        <v>STOP</v>
      </c>
      <c r="WK13" t="str">
        <f t="shared" si="8"/>
        <v>STOP</v>
      </c>
      <c r="WL13" t="str">
        <f t="shared" si="8"/>
        <v>STOP</v>
      </c>
      <c r="WM13" t="str">
        <f t="shared" si="8"/>
        <v>STOP</v>
      </c>
      <c r="WN13" t="str">
        <f t="shared" si="8"/>
        <v>STOP</v>
      </c>
      <c r="WO13" t="str">
        <f t="shared" si="8"/>
        <v>STOP</v>
      </c>
      <c r="WP13" t="str">
        <f t="shared" si="8"/>
        <v>STOP</v>
      </c>
      <c r="WQ13" t="str">
        <f t="shared" si="8"/>
        <v>STOP</v>
      </c>
      <c r="WR13" t="str">
        <f t="shared" si="8"/>
        <v>STOP</v>
      </c>
      <c r="WS13" t="str">
        <f t="shared" si="8"/>
        <v>STOP</v>
      </c>
      <c r="WT13" t="str">
        <f t="shared" si="8"/>
        <v>STOP</v>
      </c>
      <c r="WU13" t="str">
        <f t="shared" ref="WU13:ZF13" si="9">IF((WU$18-1)/2&lt;$C$4,"OK","STOP")</f>
        <v>STOP</v>
      </c>
      <c r="WV13" t="str">
        <f t="shared" si="9"/>
        <v>STOP</v>
      </c>
      <c r="WW13" t="str">
        <f t="shared" si="9"/>
        <v>STOP</v>
      </c>
      <c r="WX13" t="str">
        <f t="shared" si="9"/>
        <v>STOP</v>
      </c>
      <c r="WY13" t="str">
        <f t="shared" si="9"/>
        <v>STOP</v>
      </c>
      <c r="WZ13" t="str">
        <f t="shared" si="9"/>
        <v>STOP</v>
      </c>
      <c r="XA13" t="str">
        <f t="shared" si="9"/>
        <v>STOP</v>
      </c>
      <c r="XB13" t="str">
        <f t="shared" si="9"/>
        <v>STOP</v>
      </c>
      <c r="XC13" t="str">
        <f t="shared" si="9"/>
        <v>STOP</v>
      </c>
      <c r="XD13" t="str">
        <f t="shared" si="9"/>
        <v>STOP</v>
      </c>
      <c r="XE13" t="str">
        <f t="shared" si="9"/>
        <v>STOP</v>
      </c>
      <c r="XF13" t="str">
        <f t="shared" si="9"/>
        <v>STOP</v>
      </c>
      <c r="XG13" t="str">
        <f t="shared" si="9"/>
        <v>STOP</v>
      </c>
      <c r="XH13" t="str">
        <f t="shared" si="9"/>
        <v>STOP</v>
      </c>
      <c r="XI13" t="str">
        <f t="shared" si="9"/>
        <v>STOP</v>
      </c>
      <c r="XJ13" t="str">
        <f t="shared" si="9"/>
        <v>STOP</v>
      </c>
      <c r="XK13" t="str">
        <f t="shared" si="9"/>
        <v>STOP</v>
      </c>
      <c r="XL13" t="str">
        <f t="shared" si="9"/>
        <v>STOP</v>
      </c>
      <c r="XM13" t="str">
        <f t="shared" si="9"/>
        <v>STOP</v>
      </c>
      <c r="XN13" t="str">
        <f t="shared" si="9"/>
        <v>STOP</v>
      </c>
      <c r="XO13" t="str">
        <f t="shared" si="9"/>
        <v>STOP</v>
      </c>
      <c r="XP13" t="str">
        <f t="shared" si="9"/>
        <v>STOP</v>
      </c>
      <c r="XQ13" t="str">
        <f t="shared" si="9"/>
        <v>STOP</v>
      </c>
      <c r="XR13" t="str">
        <f t="shared" si="9"/>
        <v>STOP</v>
      </c>
      <c r="XS13" t="str">
        <f t="shared" si="9"/>
        <v>STOP</v>
      </c>
      <c r="XT13" t="str">
        <f t="shared" si="9"/>
        <v>STOP</v>
      </c>
      <c r="XU13" t="str">
        <f t="shared" si="9"/>
        <v>STOP</v>
      </c>
      <c r="XV13" t="str">
        <f t="shared" si="9"/>
        <v>STOP</v>
      </c>
      <c r="XW13" t="str">
        <f t="shared" si="9"/>
        <v>STOP</v>
      </c>
      <c r="XX13" t="str">
        <f t="shared" si="9"/>
        <v>STOP</v>
      </c>
      <c r="XY13" t="str">
        <f t="shared" si="9"/>
        <v>STOP</v>
      </c>
      <c r="XZ13" t="str">
        <f t="shared" si="9"/>
        <v>STOP</v>
      </c>
      <c r="YA13" t="str">
        <f t="shared" si="9"/>
        <v>STOP</v>
      </c>
      <c r="YB13" t="str">
        <f t="shared" si="9"/>
        <v>STOP</v>
      </c>
      <c r="YC13" t="str">
        <f t="shared" si="9"/>
        <v>STOP</v>
      </c>
      <c r="YD13" t="str">
        <f t="shared" si="9"/>
        <v>STOP</v>
      </c>
      <c r="YE13" t="str">
        <f t="shared" si="9"/>
        <v>STOP</v>
      </c>
      <c r="YF13" t="str">
        <f t="shared" si="9"/>
        <v>STOP</v>
      </c>
      <c r="YG13" t="str">
        <f t="shared" si="9"/>
        <v>STOP</v>
      </c>
      <c r="YH13" t="str">
        <f t="shared" si="9"/>
        <v>STOP</v>
      </c>
      <c r="YI13" t="str">
        <f t="shared" si="9"/>
        <v>STOP</v>
      </c>
      <c r="YJ13" t="str">
        <f t="shared" si="9"/>
        <v>STOP</v>
      </c>
      <c r="YK13" t="str">
        <f t="shared" si="9"/>
        <v>STOP</v>
      </c>
      <c r="YL13" t="str">
        <f t="shared" si="9"/>
        <v>STOP</v>
      </c>
      <c r="YM13" t="str">
        <f t="shared" si="9"/>
        <v>STOP</v>
      </c>
      <c r="YN13" t="str">
        <f t="shared" si="9"/>
        <v>STOP</v>
      </c>
      <c r="YO13" t="str">
        <f t="shared" si="9"/>
        <v>STOP</v>
      </c>
      <c r="YP13" t="str">
        <f t="shared" si="9"/>
        <v>STOP</v>
      </c>
      <c r="YQ13" t="str">
        <f t="shared" si="9"/>
        <v>STOP</v>
      </c>
      <c r="YR13" t="str">
        <f t="shared" si="9"/>
        <v>STOP</v>
      </c>
      <c r="YS13" t="str">
        <f t="shared" si="9"/>
        <v>STOP</v>
      </c>
      <c r="YT13" t="str">
        <f t="shared" si="9"/>
        <v>STOP</v>
      </c>
      <c r="YU13" t="str">
        <f t="shared" si="9"/>
        <v>STOP</v>
      </c>
      <c r="YV13" t="str">
        <f t="shared" si="9"/>
        <v>STOP</v>
      </c>
      <c r="YW13" t="str">
        <f t="shared" si="9"/>
        <v>STOP</v>
      </c>
      <c r="YX13" t="str">
        <f t="shared" si="9"/>
        <v>STOP</v>
      </c>
      <c r="YY13" t="str">
        <f t="shared" si="9"/>
        <v>STOP</v>
      </c>
      <c r="YZ13" t="str">
        <f t="shared" si="9"/>
        <v>STOP</v>
      </c>
      <c r="ZA13" t="str">
        <f t="shared" si="9"/>
        <v>STOP</v>
      </c>
      <c r="ZB13" t="str">
        <f t="shared" si="9"/>
        <v>STOP</v>
      </c>
      <c r="ZC13" t="str">
        <f t="shared" si="9"/>
        <v>STOP</v>
      </c>
      <c r="ZD13" t="str">
        <f t="shared" si="9"/>
        <v>STOP</v>
      </c>
      <c r="ZE13" t="str">
        <f t="shared" si="9"/>
        <v>STOP</v>
      </c>
      <c r="ZF13" t="str">
        <f t="shared" si="9"/>
        <v>STOP</v>
      </c>
      <c r="ZG13" t="str">
        <f t="shared" ref="ZG13:ABR13" si="10">IF((ZG$18-1)/2&lt;$C$4,"OK","STOP")</f>
        <v>STOP</v>
      </c>
      <c r="ZH13" t="str">
        <f t="shared" si="10"/>
        <v>STOP</v>
      </c>
      <c r="ZI13" t="str">
        <f t="shared" si="10"/>
        <v>STOP</v>
      </c>
      <c r="ZJ13" t="str">
        <f t="shared" si="10"/>
        <v>STOP</v>
      </c>
      <c r="ZK13" t="str">
        <f t="shared" si="10"/>
        <v>STOP</v>
      </c>
      <c r="ZL13" t="str">
        <f t="shared" si="10"/>
        <v>STOP</v>
      </c>
      <c r="ZM13" t="str">
        <f t="shared" si="10"/>
        <v>STOP</v>
      </c>
      <c r="ZN13" t="str">
        <f t="shared" si="10"/>
        <v>STOP</v>
      </c>
      <c r="ZO13" t="str">
        <f t="shared" si="10"/>
        <v>STOP</v>
      </c>
      <c r="ZP13" t="str">
        <f t="shared" si="10"/>
        <v>STOP</v>
      </c>
      <c r="ZQ13" t="str">
        <f t="shared" si="10"/>
        <v>STOP</v>
      </c>
      <c r="ZR13" t="str">
        <f t="shared" si="10"/>
        <v>STOP</v>
      </c>
      <c r="ZS13" t="str">
        <f t="shared" si="10"/>
        <v>STOP</v>
      </c>
      <c r="ZT13" t="str">
        <f t="shared" si="10"/>
        <v>STOP</v>
      </c>
      <c r="ZU13" t="str">
        <f t="shared" si="10"/>
        <v>STOP</v>
      </c>
      <c r="ZV13" t="str">
        <f t="shared" si="10"/>
        <v>STOP</v>
      </c>
      <c r="ZW13" t="str">
        <f t="shared" si="10"/>
        <v>STOP</v>
      </c>
      <c r="ZX13" t="str">
        <f t="shared" si="10"/>
        <v>STOP</v>
      </c>
      <c r="ZY13" t="str">
        <f t="shared" si="10"/>
        <v>STOP</v>
      </c>
      <c r="ZZ13" t="str">
        <f t="shared" si="10"/>
        <v>STOP</v>
      </c>
      <c r="AAA13" t="str">
        <f t="shared" si="10"/>
        <v>STOP</v>
      </c>
      <c r="AAB13" t="str">
        <f t="shared" si="10"/>
        <v>STOP</v>
      </c>
      <c r="AAC13" t="str">
        <f t="shared" si="10"/>
        <v>STOP</v>
      </c>
      <c r="AAD13" t="str">
        <f t="shared" si="10"/>
        <v>STOP</v>
      </c>
      <c r="AAE13" t="str">
        <f t="shared" si="10"/>
        <v>STOP</v>
      </c>
      <c r="AAF13" t="str">
        <f t="shared" si="10"/>
        <v>STOP</v>
      </c>
      <c r="AAG13" t="str">
        <f t="shared" si="10"/>
        <v>STOP</v>
      </c>
      <c r="AAH13" t="str">
        <f t="shared" si="10"/>
        <v>STOP</v>
      </c>
      <c r="AAI13" t="str">
        <f t="shared" si="10"/>
        <v>STOP</v>
      </c>
      <c r="AAJ13" t="str">
        <f t="shared" si="10"/>
        <v>STOP</v>
      </c>
      <c r="AAK13" t="str">
        <f t="shared" si="10"/>
        <v>STOP</v>
      </c>
      <c r="AAL13" t="str">
        <f t="shared" si="10"/>
        <v>STOP</v>
      </c>
      <c r="AAM13" t="str">
        <f t="shared" si="10"/>
        <v>STOP</v>
      </c>
      <c r="AAN13" t="str">
        <f t="shared" si="10"/>
        <v>STOP</v>
      </c>
      <c r="AAO13" t="str">
        <f t="shared" si="10"/>
        <v>STOP</v>
      </c>
      <c r="AAP13" t="str">
        <f t="shared" si="10"/>
        <v>STOP</v>
      </c>
      <c r="AAQ13" t="str">
        <f t="shared" si="10"/>
        <v>STOP</v>
      </c>
      <c r="AAR13" t="str">
        <f t="shared" si="10"/>
        <v>STOP</v>
      </c>
      <c r="AAS13" t="str">
        <f t="shared" si="10"/>
        <v>STOP</v>
      </c>
      <c r="AAT13" t="str">
        <f t="shared" si="10"/>
        <v>STOP</v>
      </c>
      <c r="AAU13" t="str">
        <f t="shared" si="10"/>
        <v>STOP</v>
      </c>
      <c r="AAV13" t="str">
        <f t="shared" si="10"/>
        <v>STOP</v>
      </c>
      <c r="AAW13" t="str">
        <f t="shared" si="10"/>
        <v>STOP</v>
      </c>
      <c r="AAX13" t="str">
        <f t="shared" si="10"/>
        <v>STOP</v>
      </c>
      <c r="AAY13" t="str">
        <f t="shared" si="10"/>
        <v>STOP</v>
      </c>
      <c r="AAZ13" t="str">
        <f t="shared" si="10"/>
        <v>STOP</v>
      </c>
      <c r="ABA13" t="str">
        <f t="shared" si="10"/>
        <v>STOP</v>
      </c>
      <c r="ABB13" t="str">
        <f t="shared" si="10"/>
        <v>STOP</v>
      </c>
      <c r="ABC13" t="str">
        <f t="shared" si="10"/>
        <v>STOP</v>
      </c>
      <c r="ABD13" t="str">
        <f t="shared" si="10"/>
        <v>STOP</v>
      </c>
      <c r="ABE13" t="str">
        <f t="shared" si="10"/>
        <v>STOP</v>
      </c>
      <c r="ABF13" t="str">
        <f t="shared" si="10"/>
        <v>STOP</v>
      </c>
      <c r="ABG13" t="str">
        <f t="shared" si="10"/>
        <v>STOP</v>
      </c>
      <c r="ABH13" t="str">
        <f t="shared" si="10"/>
        <v>STOP</v>
      </c>
      <c r="ABI13" t="str">
        <f t="shared" si="10"/>
        <v>STOP</v>
      </c>
      <c r="ABJ13" t="str">
        <f t="shared" si="10"/>
        <v>STOP</v>
      </c>
      <c r="ABK13" t="str">
        <f t="shared" si="10"/>
        <v>STOP</v>
      </c>
      <c r="ABL13" t="str">
        <f t="shared" si="10"/>
        <v>STOP</v>
      </c>
      <c r="ABM13" t="str">
        <f t="shared" si="10"/>
        <v>STOP</v>
      </c>
      <c r="ABN13" t="str">
        <f t="shared" si="10"/>
        <v>STOP</v>
      </c>
      <c r="ABO13" t="str">
        <f t="shared" si="10"/>
        <v>STOP</v>
      </c>
      <c r="ABP13" t="str">
        <f t="shared" si="10"/>
        <v>STOP</v>
      </c>
      <c r="ABQ13" t="str">
        <f t="shared" si="10"/>
        <v>STOP</v>
      </c>
      <c r="ABR13" t="str">
        <f t="shared" si="10"/>
        <v>STOP</v>
      </c>
      <c r="ABS13" t="str">
        <f t="shared" ref="ABS13:AED13" si="11">IF((ABS$18-1)/2&lt;$C$4,"OK","STOP")</f>
        <v>STOP</v>
      </c>
      <c r="ABT13" t="str">
        <f t="shared" si="11"/>
        <v>STOP</v>
      </c>
      <c r="ABU13" t="str">
        <f t="shared" si="11"/>
        <v>STOP</v>
      </c>
      <c r="ABV13" t="str">
        <f t="shared" si="11"/>
        <v>STOP</v>
      </c>
      <c r="ABW13" t="str">
        <f t="shared" si="11"/>
        <v>STOP</v>
      </c>
      <c r="ABX13" t="str">
        <f t="shared" si="11"/>
        <v>STOP</v>
      </c>
      <c r="ABY13" t="str">
        <f t="shared" si="11"/>
        <v>STOP</v>
      </c>
      <c r="ABZ13" t="str">
        <f t="shared" si="11"/>
        <v>STOP</v>
      </c>
      <c r="ACA13" t="str">
        <f t="shared" si="11"/>
        <v>STOP</v>
      </c>
      <c r="ACB13" t="str">
        <f t="shared" si="11"/>
        <v>STOP</v>
      </c>
      <c r="ACC13" t="str">
        <f t="shared" si="11"/>
        <v>STOP</v>
      </c>
      <c r="ACD13" t="str">
        <f t="shared" si="11"/>
        <v>STOP</v>
      </c>
      <c r="ACE13" t="str">
        <f t="shared" si="11"/>
        <v>STOP</v>
      </c>
      <c r="ACF13" t="str">
        <f t="shared" si="11"/>
        <v>STOP</v>
      </c>
      <c r="ACG13" t="str">
        <f t="shared" si="11"/>
        <v>STOP</v>
      </c>
      <c r="ACH13" t="str">
        <f t="shared" si="11"/>
        <v>STOP</v>
      </c>
      <c r="ACI13" t="str">
        <f t="shared" si="11"/>
        <v>STOP</v>
      </c>
      <c r="ACJ13" t="str">
        <f t="shared" si="11"/>
        <v>STOP</v>
      </c>
      <c r="ACK13" t="str">
        <f t="shared" si="11"/>
        <v>STOP</v>
      </c>
      <c r="ACL13" t="str">
        <f t="shared" si="11"/>
        <v>STOP</v>
      </c>
      <c r="ACM13" t="str">
        <f t="shared" si="11"/>
        <v>STOP</v>
      </c>
      <c r="ACN13" t="str">
        <f t="shared" si="11"/>
        <v>STOP</v>
      </c>
      <c r="ACO13" t="str">
        <f t="shared" si="11"/>
        <v>STOP</v>
      </c>
      <c r="ACP13" t="str">
        <f t="shared" si="11"/>
        <v>STOP</v>
      </c>
      <c r="ACQ13" t="str">
        <f t="shared" si="11"/>
        <v>STOP</v>
      </c>
      <c r="ACR13" t="str">
        <f t="shared" si="11"/>
        <v>STOP</v>
      </c>
      <c r="ACS13" t="str">
        <f t="shared" si="11"/>
        <v>STOP</v>
      </c>
      <c r="ACT13" t="str">
        <f t="shared" si="11"/>
        <v>STOP</v>
      </c>
      <c r="ACU13" t="str">
        <f t="shared" si="11"/>
        <v>STOP</v>
      </c>
      <c r="ACV13" t="str">
        <f t="shared" si="11"/>
        <v>STOP</v>
      </c>
      <c r="ACW13" t="str">
        <f t="shared" si="11"/>
        <v>STOP</v>
      </c>
      <c r="ACX13" t="str">
        <f t="shared" si="11"/>
        <v>STOP</v>
      </c>
      <c r="ACY13" t="str">
        <f t="shared" si="11"/>
        <v>STOP</v>
      </c>
      <c r="ACZ13" t="str">
        <f t="shared" si="11"/>
        <v>STOP</v>
      </c>
      <c r="ADA13" t="str">
        <f t="shared" si="11"/>
        <v>STOP</v>
      </c>
      <c r="ADB13" t="str">
        <f t="shared" si="11"/>
        <v>STOP</v>
      </c>
      <c r="ADC13" t="str">
        <f t="shared" si="11"/>
        <v>STOP</v>
      </c>
      <c r="ADD13" t="str">
        <f t="shared" si="11"/>
        <v>STOP</v>
      </c>
      <c r="ADE13" t="str">
        <f t="shared" si="11"/>
        <v>STOP</v>
      </c>
      <c r="ADF13" t="str">
        <f t="shared" si="11"/>
        <v>STOP</v>
      </c>
      <c r="ADG13" t="str">
        <f t="shared" si="11"/>
        <v>STOP</v>
      </c>
      <c r="ADH13" t="str">
        <f t="shared" si="11"/>
        <v>STOP</v>
      </c>
      <c r="ADI13" t="str">
        <f t="shared" si="11"/>
        <v>STOP</v>
      </c>
      <c r="ADJ13" t="str">
        <f t="shared" si="11"/>
        <v>STOP</v>
      </c>
      <c r="ADK13" t="str">
        <f t="shared" si="11"/>
        <v>STOP</v>
      </c>
      <c r="ADL13" t="str">
        <f t="shared" si="11"/>
        <v>STOP</v>
      </c>
      <c r="ADM13" t="str">
        <f t="shared" si="11"/>
        <v>STOP</v>
      </c>
      <c r="ADN13" t="str">
        <f t="shared" si="11"/>
        <v>STOP</v>
      </c>
      <c r="ADO13" t="str">
        <f t="shared" si="11"/>
        <v>STOP</v>
      </c>
      <c r="ADP13" t="str">
        <f t="shared" si="11"/>
        <v>STOP</v>
      </c>
      <c r="ADQ13" t="str">
        <f t="shared" si="11"/>
        <v>STOP</v>
      </c>
      <c r="ADR13" t="str">
        <f t="shared" si="11"/>
        <v>STOP</v>
      </c>
      <c r="ADS13" t="str">
        <f t="shared" si="11"/>
        <v>STOP</v>
      </c>
      <c r="ADT13" t="str">
        <f t="shared" si="11"/>
        <v>STOP</v>
      </c>
      <c r="ADU13" t="str">
        <f t="shared" si="11"/>
        <v>STOP</v>
      </c>
      <c r="ADV13" t="str">
        <f t="shared" si="11"/>
        <v>STOP</v>
      </c>
      <c r="ADW13" t="str">
        <f t="shared" si="11"/>
        <v>STOP</v>
      </c>
      <c r="ADX13" t="str">
        <f t="shared" si="11"/>
        <v>STOP</v>
      </c>
      <c r="ADY13" t="str">
        <f t="shared" si="11"/>
        <v>STOP</v>
      </c>
      <c r="ADZ13" t="str">
        <f t="shared" si="11"/>
        <v>STOP</v>
      </c>
      <c r="AEA13" t="str">
        <f t="shared" si="11"/>
        <v>STOP</v>
      </c>
      <c r="AEB13" t="str">
        <f t="shared" si="11"/>
        <v>STOP</v>
      </c>
      <c r="AEC13" t="str">
        <f t="shared" si="11"/>
        <v>STOP</v>
      </c>
      <c r="AED13" t="str">
        <f t="shared" si="11"/>
        <v>STOP</v>
      </c>
      <c r="AEE13" t="str">
        <f t="shared" ref="AEE13:AGP13" si="12">IF((AEE$18-1)/2&lt;$C$4,"OK","STOP")</f>
        <v>STOP</v>
      </c>
      <c r="AEF13" t="str">
        <f t="shared" si="12"/>
        <v>STOP</v>
      </c>
      <c r="AEG13" t="str">
        <f t="shared" si="12"/>
        <v>STOP</v>
      </c>
      <c r="AEH13" t="str">
        <f t="shared" si="12"/>
        <v>STOP</v>
      </c>
      <c r="AEI13" t="str">
        <f t="shared" si="12"/>
        <v>STOP</v>
      </c>
      <c r="AEJ13" t="str">
        <f t="shared" si="12"/>
        <v>STOP</v>
      </c>
      <c r="AEK13" t="str">
        <f t="shared" si="12"/>
        <v>STOP</v>
      </c>
      <c r="AEL13" t="str">
        <f t="shared" si="12"/>
        <v>STOP</v>
      </c>
      <c r="AEM13" t="str">
        <f t="shared" si="12"/>
        <v>STOP</v>
      </c>
      <c r="AEN13" t="str">
        <f t="shared" si="12"/>
        <v>STOP</v>
      </c>
      <c r="AEO13" t="str">
        <f t="shared" si="12"/>
        <v>STOP</v>
      </c>
      <c r="AEP13" t="str">
        <f t="shared" si="12"/>
        <v>STOP</v>
      </c>
      <c r="AEQ13" t="str">
        <f t="shared" si="12"/>
        <v>STOP</v>
      </c>
      <c r="AER13" t="str">
        <f t="shared" si="12"/>
        <v>STOP</v>
      </c>
      <c r="AES13" t="str">
        <f t="shared" si="12"/>
        <v>STOP</v>
      </c>
      <c r="AET13" t="str">
        <f t="shared" si="12"/>
        <v>STOP</v>
      </c>
      <c r="AEU13" t="str">
        <f t="shared" si="12"/>
        <v>STOP</v>
      </c>
      <c r="AEV13" t="str">
        <f t="shared" si="12"/>
        <v>STOP</v>
      </c>
      <c r="AEW13" t="str">
        <f t="shared" si="12"/>
        <v>STOP</v>
      </c>
      <c r="AEX13" t="str">
        <f t="shared" si="12"/>
        <v>STOP</v>
      </c>
      <c r="AEY13" t="str">
        <f t="shared" si="12"/>
        <v>STOP</v>
      </c>
      <c r="AEZ13" t="str">
        <f t="shared" si="12"/>
        <v>STOP</v>
      </c>
      <c r="AFA13" t="str">
        <f t="shared" si="12"/>
        <v>STOP</v>
      </c>
      <c r="AFB13" t="str">
        <f t="shared" si="12"/>
        <v>STOP</v>
      </c>
      <c r="AFC13" t="str">
        <f t="shared" si="12"/>
        <v>STOP</v>
      </c>
      <c r="AFD13" t="str">
        <f t="shared" si="12"/>
        <v>STOP</v>
      </c>
      <c r="AFE13" t="str">
        <f t="shared" si="12"/>
        <v>STOP</v>
      </c>
      <c r="AFF13" t="str">
        <f t="shared" si="12"/>
        <v>STOP</v>
      </c>
      <c r="AFG13" t="str">
        <f t="shared" si="12"/>
        <v>STOP</v>
      </c>
      <c r="AFH13" t="str">
        <f t="shared" si="12"/>
        <v>STOP</v>
      </c>
      <c r="AFI13" t="str">
        <f t="shared" si="12"/>
        <v>STOP</v>
      </c>
      <c r="AFJ13" t="str">
        <f t="shared" si="12"/>
        <v>STOP</v>
      </c>
      <c r="AFK13" t="str">
        <f t="shared" si="12"/>
        <v>STOP</v>
      </c>
      <c r="AFL13" t="str">
        <f t="shared" si="12"/>
        <v>STOP</v>
      </c>
      <c r="AFM13" t="str">
        <f t="shared" si="12"/>
        <v>STOP</v>
      </c>
      <c r="AFN13" t="str">
        <f t="shared" si="12"/>
        <v>STOP</v>
      </c>
      <c r="AFO13" t="str">
        <f t="shared" si="12"/>
        <v>STOP</v>
      </c>
      <c r="AFP13" t="str">
        <f t="shared" si="12"/>
        <v>STOP</v>
      </c>
      <c r="AFQ13" t="str">
        <f t="shared" si="12"/>
        <v>STOP</v>
      </c>
      <c r="AFR13" t="str">
        <f t="shared" si="12"/>
        <v>STOP</v>
      </c>
      <c r="AFS13" t="str">
        <f t="shared" si="12"/>
        <v>STOP</v>
      </c>
      <c r="AFT13" t="str">
        <f t="shared" si="12"/>
        <v>STOP</v>
      </c>
      <c r="AFU13" t="str">
        <f t="shared" si="12"/>
        <v>STOP</v>
      </c>
      <c r="AFV13" t="str">
        <f t="shared" si="12"/>
        <v>STOP</v>
      </c>
      <c r="AFW13" t="str">
        <f t="shared" si="12"/>
        <v>STOP</v>
      </c>
      <c r="AFX13" t="str">
        <f t="shared" si="12"/>
        <v>STOP</v>
      </c>
      <c r="AFY13" t="str">
        <f t="shared" si="12"/>
        <v>STOP</v>
      </c>
      <c r="AFZ13" t="str">
        <f t="shared" si="12"/>
        <v>STOP</v>
      </c>
      <c r="AGA13" t="str">
        <f t="shared" si="12"/>
        <v>STOP</v>
      </c>
      <c r="AGB13" t="str">
        <f t="shared" si="12"/>
        <v>STOP</v>
      </c>
      <c r="AGC13" t="str">
        <f t="shared" si="12"/>
        <v>STOP</v>
      </c>
      <c r="AGD13" t="str">
        <f t="shared" si="12"/>
        <v>STOP</v>
      </c>
      <c r="AGE13" t="str">
        <f t="shared" si="12"/>
        <v>STOP</v>
      </c>
      <c r="AGF13" t="str">
        <f t="shared" si="12"/>
        <v>STOP</v>
      </c>
      <c r="AGG13" t="str">
        <f t="shared" si="12"/>
        <v>STOP</v>
      </c>
      <c r="AGH13" t="str">
        <f t="shared" si="12"/>
        <v>STOP</v>
      </c>
      <c r="AGI13" t="str">
        <f t="shared" si="12"/>
        <v>STOP</v>
      </c>
      <c r="AGJ13" t="str">
        <f t="shared" si="12"/>
        <v>STOP</v>
      </c>
      <c r="AGK13" t="str">
        <f t="shared" si="12"/>
        <v>STOP</v>
      </c>
      <c r="AGL13" t="str">
        <f t="shared" si="12"/>
        <v>STOP</v>
      </c>
      <c r="AGM13" t="str">
        <f t="shared" si="12"/>
        <v>STOP</v>
      </c>
      <c r="AGN13" t="str">
        <f t="shared" si="12"/>
        <v>STOP</v>
      </c>
      <c r="AGO13" t="str">
        <f t="shared" si="12"/>
        <v>STOP</v>
      </c>
      <c r="AGP13" t="str">
        <f t="shared" si="12"/>
        <v>STOP</v>
      </c>
      <c r="AGQ13" t="str">
        <f t="shared" ref="AGQ13:AJB13" si="13">IF((AGQ$18-1)/2&lt;$C$4,"OK","STOP")</f>
        <v>STOP</v>
      </c>
      <c r="AGR13" t="str">
        <f t="shared" si="13"/>
        <v>STOP</v>
      </c>
      <c r="AGS13" t="str">
        <f t="shared" si="13"/>
        <v>STOP</v>
      </c>
      <c r="AGT13" t="str">
        <f t="shared" si="13"/>
        <v>STOP</v>
      </c>
      <c r="AGU13" t="str">
        <f t="shared" si="13"/>
        <v>STOP</v>
      </c>
      <c r="AGV13" t="str">
        <f t="shared" si="13"/>
        <v>STOP</v>
      </c>
      <c r="AGW13" t="str">
        <f t="shared" si="13"/>
        <v>STOP</v>
      </c>
      <c r="AGX13" t="str">
        <f t="shared" si="13"/>
        <v>STOP</v>
      </c>
      <c r="AGY13" t="str">
        <f t="shared" si="13"/>
        <v>STOP</v>
      </c>
      <c r="AGZ13" t="str">
        <f t="shared" si="13"/>
        <v>STOP</v>
      </c>
      <c r="AHA13" t="str">
        <f t="shared" si="13"/>
        <v>STOP</v>
      </c>
      <c r="AHB13" t="str">
        <f t="shared" si="13"/>
        <v>STOP</v>
      </c>
      <c r="AHC13" t="str">
        <f t="shared" si="13"/>
        <v>STOP</v>
      </c>
      <c r="AHD13" t="str">
        <f t="shared" si="13"/>
        <v>STOP</v>
      </c>
      <c r="AHE13" t="str">
        <f t="shared" si="13"/>
        <v>STOP</v>
      </c>
      <c r="AHF13" t="str">
        <f t="shared" si="13"/>
        <v>STOP</v>
      </c>
      <c r="AHG13" t="str">
        <f t="shared" si="13"/>
        <v>STOP</v>
      </c>
      <c r="AHH13" t="str">
        <f t="shared" si="13"/>
        <v>STOP</v>
      </c>
      <c r="AHI13" t="str">
        <f t="shared" si="13"/>
        <v>STOP</v>
      </c>
      <c r="AHJ13" t="str">
        <f t="shared" si="13"/>
        <v>STOP</v>
      </c>
      <c r="AHK13" t="str">
        <f t="shared" si="13"/>
        <v>STOP</v>
      </c>
      <c r="AHL13" t="str">
        <f t="shared" si="13"/>
        <v>STOP</v>
      </c>
      <c r="AHM13" t="str">
        <f t="shared" si="13"/>
        <v>STOP</v>
      </c>
      <c r="AHN13" t="str">
        <f t="shared" si="13"/>
        <v>STOP</v>
      </c>
      <c r="AHO13" t="str">
        <f t="shared" si="13"/>
        <v>STOP</v>
      </c>
      <c r="AHP13" t="str">
        <f t="shared" si="13"/>
        <v>STOP</v>
      </c>
      <c r="AHQ13" t="str">
        <f t="shared" si="13"/>
        <v>STOP</v>
      </c>
      <c r="AHR13" t="str">
        <f t="shared" si="13"/>
        <v>STOP</v>
      </c>
      <c r="AHS13" t="str">
        <f t="shared" si="13"/>
        <v>STOP</v>
      </c>
      <c r="AHT13" t="str">
        <f t="shared" si="13"/>
        <v>STOP</v>
      </c>
      <c r="AHU13" t="str">
        <f t="shared" si="13"/>
        <v>STOP</v>
      </c>
      <c r="AHV13" t="str">
        <f t="shared" si="13"/>
        <v>STOP</v>
      </c>
      <c r="AHW13" t="str">
        <f t="shared" si="13"/>
        <v>STOP</v>
      </c>
      <c r="AHX13" t="str">
        <f t="shared" si="13"/>
        <v>STOP</v>
      </c>
      <c r="AHY13" t="str">
        <f t="shared" si="13"/>
        <v>STOP</v>
      </c>
      <c r="AHZ13" t="str">
        <f t="shared" si="13"/>
        <v>STOP</v>
      </c>
      <c r="AIA13" t="str">
        <f t="shared" si="13"/>
        <v>STOP</v>
      </c>
      <c r="AIB13" t="str">
        <f t="shared" si="13"/>
        <v>STOP</v>
      </c>
      <c r="AIC13" t="str">
        <f t="shared" si="13"/>
        <v>STOP</v>
      </c>
      <c r="AID13" t="str">
        <f t="shared" si="13"/>
        <v>STOP</v>
      </c>
      <c r="AIE13" t="str">
        <f t="shared" si="13"/>
        <v>STOP</v>
      </c>
      <c r="AIF13" t="str">
        <f t="shared" si="13"/>
        <v>STOP</v>
      </c>
      <c r="AIG13" t="str">
        <f t="shared" si="13"/>
        <v>STOP</v>
      </c>
      <c r="AIH13" t="str">
        <f t="shared" si="13"/>
        <v>STOP</v>
      </c>
      <c r="AII13" t="str">
        <f t="shared" si="13"/>
        <v>STOP</v>
      </c>
      <c r="AIJ13" t="str">
        <f t="shared" si="13"/>
        <v>STOP</v>
      </c>
      <c r="AIK13" t="str">
        <f t="shared" si="13"/>
        <v>STOP</v>
      </c>
      <c r="AIL13" t="str">
        <f t="shared" si="13"/>
        <v>STOP</v>
      </c>
      <c r="AIM13" t="str">
        <f t="shared" si="13"/>
        <v>STOP</v>
      </c>
      <c r="AIN13" t="str">
        <f t="shared" si="13"/>
        <v>STOP</v>
      </c>
      <c r="AIO13" t="str">
        <f t="shared" si="13"/>
        <v>STOP</v>
      </c>
      <c r="AIP13" t="str">
        <f t="shared" si="13"/>
        <v>STOP</v>
      </c>
      <c r="AIQ13" t="str">
        <f t="shared" si="13"/>
        <v>STOP</v>
      </c>
      <c r="AIR13" t="str">
        <f t="shared" si="13"/>
        <v>STOP</v>
      </c>
      <c r="AIS13" t="str">
        <f t="shared" si="13"/>
        <v>STOP</v>
      </c>
      <c r="AIT13" t="str">
        <f t="shared" si="13"/>
        <v>STOP</v>
      </c>
      <c r="AIU13" t="str">
        <f t="shared" si="13"/>
        <v>STOP</v>
      </c>
      <c r="AIV13" t="str">
        <f t="shared" si="13"/>
        <v>STOP</v>
      </c>
      <c r="AIW13" t="str">
        <f t="shared" si="13"/>
        <v>STOP</v>
      </c>
      <c r="AIX13" t="str">
        <f t="shared" si="13"/>
        <v>STOP</v>
      </c>
      <c r="AIY13" t="str">
        <f t="shared" si="13"/>
        <v>STOP</v>
      </c>
      <c r="AIZ13" t="str">
        <f t="shared" si="13"/>
        <v>STOP</v>
      </c>
      <c r="AJA13" t="str">
        <f t="shared" si="13"/>
        <v>STOP</v>
      </c>
      <c r="AJB13" t="str">
        <f t="shared" si="13"/>
        <v>STOP</v>
      </c>
      <c r="AJC13" t="str">
        <f t="shared" ref="AJC13:ALN13" si="14">IF((AJC$18-1)/2&lt;$C$4,"OK","STOP")</f>
        <v>STOP</v>
      </c>
      <c r="AJD13" t="str">
        <f t="shared" si="14"/>
        <v>STOP</v>
      </c>
      <c r="AJE13" t="str">
        <f t="shared" si="14"/>
        <v>STOP</v>
      </c>
      <c r="AJF13" t="str">
        <f t="shared" si="14"/>
        <v>STOP</v>
      </c>
      <c r="AJG13" t="str">
        <f t="shared" si="14"/>
        <v>STOP</v>
      </c>
      <c r="AJH13" t="str">
        <f t="shared" si="14"/>
        <v>STOP</v>
      </c>
      <c r="AJI13" t="str">
        <f t="shared" si="14"/>
        <v>STOP</v>
      </c>
      <c r="AJJ13" t="str">
        <f t="shared" si="14"/>
        <v>STOP</v>
      </c>
      <c r="AJK13" t="str">
        <f t="shared" si="14"/>
        <v>STOP</v>
      </c>
      <c r="AJL13" t="str">
        <f t="shared" si="14"/>
        <v>STOP</v>
      </c>
      <c r="AJM13" t="str">
        <f t="shared" si="14"/>
        <v>STOP</v>
      </c>
      <c r="AJN13" t="str">
        <f t="shared" si="14"/>
        <v>STOP</v>
      </c>
      <c r="AJO13" t="str">
        <f t="shared" si="14"/>
        <v>STOP</v>
      </c>
      <c r="AJP13" t="str">
        <f t="shared" si="14"/>
        <v>STOP</v>
      </c>
      <c r="AJQ13" t="str">
        <f t="shared" si="14"/>
        <v>STOP</v>
      </c>
      <c r="AJR13" t="str">
        <f t="shared" si="14"/>
        <v>STOP</v>
      </c>
      <c r="AJS13" t="str">
        <f t="shared" si="14"/>
        <v>STOP</v>
      </c>
      <c r="AJT13" t="str">
        <f t="shared" si="14"/>
        <v>STOP</v>
      </c>
      <c r="AJU13" t="str">
        <f t="shared" si="14"/>
        <v>STOP</v>
      </c>
      <c r="AJV13" t="str">
        <f t="shared" si="14"/>
        <v>STOP</v>
      </c>
      <c r="AJW13" t="str">
        <f t="shared" si="14"/>
        <v>STOP</v>
      </c>
      <c r="AJX13" t="str">
        <f t="shared" si="14"/>
        <v>STOP</v>
      </c>
      <c r="AJY13" t="str">
        <f t="shared" si="14"/>
        <v>STOP</v>
      </c>
      <c r="AJZ13" t="str">
        <f t="shared" si="14"/>
        <v>STOP</v>
      </c>
      <c r="AKA13" t="str">
        <f t="shared" si="14"/>
        <v>STOP</v>
      </c>
      <c r="AKB13" t="str">
        <f t="shared" si="14"/>
        <v>STOP</v>
      </c>
      <c r="AKC13" t="str">
        <f t="shared" si="14"/>
        <v>STOP</v>
      </c>
      <c r="AKD13" t="str">
        <f t="shared" si="14"/>
        <v>STOP</v>
      </c>
      <c r="AKE13" t="str">
        <f t="shared" si="14"/>
        <v>STOP</v>
      </c>
      <c r="AKF13" t="str">
        <f t="shared" si="14"/>
        <v>STOP</v>
      </c>
      <c r="AKG13" t="str">
        <f t="shared" si="14"/>
        <v>STOP</v>
      </c>
      <c r="AKH13" t="str">
        <f t="shared" si="14"/>
        <v>STOP</v>
      </c>
      <c r="AKI13" t="str">
        <f t="shared" si="14"/>
        <v>STOP</v>
      </c>
      <c r="AKJ13" t="str">
        <f t="shared" si="14"/>
        <v>STOP</v>
      </c>
      <c r="AKK13" t="str">
        <f t="shared" si="14"/>
        <v>STOP</v>
      </c>
      <c r="AKL13" t="str">
        <f t="shared" si="14"/>
        <v>STOP</v>
      </c>
      <c r="AKM13" t="str">
        <f t="shared" si="14"/>
        <v>STOP</v>
      </c>
      <c r="AKN13" t="str">
        <f t="shared" si="14"/>
        <v>STOP</v>
      </c>
      <c r="AKO13" t="str">
        <f t="shared" si="14"/>
        <v>STOP</v>
      </c>
      <c r="AKP13" t="str">
        <f t="shared" si="14"/>
        <v>STOP</v>
      </c>
      <c r="AKQ13" t="str">
        <f t="shared" si="14"/>
        <v>STOP</v>
      </c>
      <c r="AKR13" t="str">
        <f t="shared" si="14"/>
        <v>STOP</v>
      </c>
      <c r="AKS13" t="str">
        <f t="shared" si="14"/>
        <v>STOP</v>
      </c>
      <c r="AKT13" t="str">
        <f t="shared" si="14"/>
        <v>STOP</v>
      </c>
      <c r="AKU13" t="str">
        <f t="shared" si="14"/>
        <v>STOP</v>
      </c>
      <c r="AKV13" t="str">
        <f t="shared" si="14"/>
        <v>STOP</v>
      </c>
      <c r="AKW13" t="str">
        <f t="shared" si="14"/>
        <v>STOP</v>
      </c>
      <c r="AKX13" t="str">
        <f t="shared" si="14"/>
        <v>STOP</v>
      </c>
      <c r="AKY13" t="str">
        <f t="shared" si="14"/>
        <v>STOP</v>
      </c>
      <c r="AKZ13" t="str">
        <f t="shared" si="14"/>
        <v>STOP</v>
      </c>
      <c r="ALA13" t="str">
        <f t="shared" si="14"/>
        <v>STOP</v>
      </c>
      <c r="ALB13" t="str">
        <f t="shared" si="14"/>
        <v>STOP</v>
      </c>
      <c r="ALC13" t="str">
        <f t="shared" si="14"/>
        <v>STOP</v>
      </c>
      <c r="ALD13" t="str">
        <f t="shared" si="14"/>
        <v>STOP</v>
      </c>
      <c r="ALE13" t="str">
        <f t="shared" si="14"/>
        <v>STOP</v>
      </c>
      <c r="ALF13" t="str">
        <f t="shared" si="14"/>
        <v>STOP</v>
      </c>
      <c r="ALG13" t="str">
        <f t="shared" si="14"/>
        <v>STOP</v>
      </c>
      <c r="ALH13" t="str">
        <f t="shared" si="14"/>
        <v>STOP</v>
      </c>
      <c r="ALI13" t="str">
        <f t="shared" si="14"/>
        <v>STOP</v>
      </c>
      <c r="ALJ13" t="str">
        <f t="shared" si="14"/>
        <v>STOP</v>
      </c>
      <c r="ALK13" t="str">
        <f t="shared" si="14"/>
        <v>STOP</v>
      </c>
      <c r="ALL13" t="str">
        <f t="shared" si="14"/>
        <v>STOP</v>
      </c>
      <c r="ALM13" t="str">
        <f t="shared" si="14"/>
        <v>STOP</v>
      </c>
      <c r="ALN13" t="str">
        <f t="shared" si="14"/>
        <v>STOP</v>
      </c>
      <c r="ALO13" t="str">
        <f t="shared" ref="ALO13:ANZ13" si="15">IF((ALO$18-1)/2&lt;$C$4,"OK","STOP")</f>
        <v>STOP</v>
      </c>
      <c r="ALP13" t="str">
        <f t="shared" si="15"/>
        <v>STOP</v>
      </c>
      <c r="ALQ13" t="str">
        <f t="shared" si="15"/>
        <v>STOP</v>
      </c>
      <c r="ALR13" t="str">
        <f t="shared" si="15"/>
        <v>STOP</v>
      </c>
      <c r="ALS13" t="str">
        <f t="shared" si="15"/>
        <v>STOP</v>
      </c>
      <c r="ALT13" t="str">
        <f t="shared" si="15"/>
        <v>STOP</v>
      </c>
      <c r="ALU13" t="str">
        <f t="shared" si="15"/>
        <v>STOP</v>
      </c>
      <c r="ALV13" t="str">
        <f t="shared" si="15"/>
        <v>STOP</v>
      </c>
      <c r="ALW13" t="str">
        <f t="shared" si="15"/>
        <v>STOP</v>
      </c>
      <c r="ALX13" t="str">
        <f t="shared" si="15"/>
        <v>STOP</v>
      </c>
      <c r="ALY13" t="str">
        <f t="shared" si="15"/>
        <v>STOP</v>
      </c>
      <c r="ALZ13" t="str">
        <f t="shared" si="15"/>
        <v>STOP</v>
      </c>
      <c r="AMA13" t="str">
        <f t="shared" si="15"/>
        <v>STOP</v>
      </c>
      <c r="AMB13" t="str">
        <f t="shared" si="15"/>
        <v>STOP</v>
      </c>
      <c r="AMC13" t="str">
        <f t="shared" si="15"/>
        <v>STOP</v>
      </c>
      <c r="AMD13" t="str">
        <f t="shared" si="15"/>
        <v>STOP</v>
      </c>
      <c r="AME13" t="str">
        <f t="shared" si="15"/>
        <v>STOP</v>
      </c>
      <c r="AMF13" t="str">
        <f t="shared" si="15"/>
        <v>STOP</v>
      </c>
      <c r="AMG13" t="str">
        <f t="shared" si="15"/>
        <v>STOP</v>
      </c>
      <c r="AMH13" t="str">
        <f t="shared" si="15"/>
        <v>STOP</v>
      </c>
      <c r="AMI13" t="str">
        <f t="shared" si="15"/>
        <v>STOP</v>
      </c>
      <c r="AMJ13" t="str">
        <f t="shared" si="15"/>
        <v>STOP</v>
      </c>
      <c r="AMK13" t="str">
        <f t="shared" si="15"/>
        <v>STOP</v>
      </c>
      <c r="AML13" t="str">
        <f t="shared" si="15"/>
        <v>STOP</v>
      </c>
      <c r="AMM13" t="str">
        <f t="shared" si="15"/>
        <v>STOP</v>
      </c>
      <c r="AMN13" t="str">
        <f t="shared" si="15"/>
        <v>STOP</v>
      </c>
      <c r="AMO13" t="str">
        <f t="shared" si="15"/>
        <v>STOP</v>
      </c>
      <c r="AMP13" t="str">
        <f t="shared" si="15"/>
        <v>STOP</v>
      </c>
      <c r="AMQ13" t="str">
        <f t="shared" si="15"/>
        <v>STOP</v>
      </c>
      <c r="AMR13" t="str">
        <f t="shared" si="15"/>
        <v>STOP</v>
      </c>
      <c r="AMS13" t="str">
        <f t="shared" si="15"/>
        <v>STOP</v>
      </c>
      <c r="AMT13" t="str">
        <f t="shared" si="15"/>
        <v>STOP</v>
      </c>
      <c r="AMU13" t="str">
        <f t="shared" si="15"/>
        <v>STOP</v>
      </c>
      <c r="AMV13" t="str">
        <f t="shared" si="15"/>
        <v>STOP</v>
      </c>
      <c r="AMW13" t="str">
        <f t="shared" si="15"/>
        <v>STOP</v>
      </c>
      <c r="AMX13" t="str">
        <f t="shared" si="15"/>
        <v>STOP</v>
      </c>
      <c r="AMY13" t="str">
        <f t="shared" si="15"/>
        <v>STOP</v>
      </c>
      <c r="AMZ13" t="str">
        <f t="shared" si="15"/>
        <v>STOP</v>
      </c>
      <c r="ANA13" t="str">
        <f t="shared" si="15"/>
        <v>STOP</v>
      </c>
      <c r="ANB13" t="str">
        <f t="shared" si="15"/>
        <v>STOP</v>
      </c>
      <c r="ANC13" t="str">
        <f t="shared" si="15"/>
        <v>STOP</v>
      </c>
      <c r="AND13" t="str">
        <f t="shared" si="15"/>
        <v>STOP</v>
      </c>
      <c r="ANE13" t="str">
        <f t="shared" si="15"/>
        <v>STOP</v>
      </c>
      <c r="ANF13" t="str">
        <f t="shared" si="15"/>
        <v>STOP</v>
      </c>
      <c r="ANG13" t="str">
        <f t="shared" si="15"/>
        <v>STOP</v>
      </c>
      <c r="ANH13" t="str">
        <f t="shared" si="15"/>
        <v>STOP</v>
      </c>
      <c r="ANI13" t="str">
        <f t="shared" si="15"/>
        <v>STOP</v>
      </c>
      <c r="ANJ13" t="str">
        <f t="shared" si="15"/>
        <v>STOP</v>
      </c>
      <c r="ANK13" t="str">
        <f t="shared" si="15"/>
        <v>STOP</v>
      </c>
      <c r="ANL13" t="str">
        <f t="shared" si="15"/>
        <v>STOP</v>
      </c>
      <c r="ANM13" t="str">
        <f t="shared" si="15"/>
        <v>STOP</v>
      </c>
      <c r="ANN13" t="str">
        <f t="shared" si="15"/>
        <v>STOP</v>
      </c>
      <c r="ANO13" t="str">
        <f t="shared" si="15"/>
        <v>STOP</v>
      </c>
      <c r="ANP13" t="str">
        <f t="shared" si="15"/>
        <v>STOP</v>
      </c>
      <c r="ANQ13" t="str">
        <f t="shared" si="15"/>
        <v>STOP</v>
      </c>
      <c r="ANR13" t="str">
        <f t="shared" si="15"/>
        <v>STOP</v>
      </c>
      <c r="ANS13" t="str">
        <f t="shared" si="15"/>
        <v>STOP</v>
      </c>
      <c r="ANT13" t="str">
        <f t="shared" si="15"/>
        <v>STOP</v>
      </c>
      <c r="ANU13" t="str">
        <f t="shared" si="15"/>
        <v>STOP</v>
      </c>
      <c r="ANV13" t="str">
        <f t="shared" si="15"/>
        <v>STOP</v>
      </c>
      <c r="ANW13" t="str">
        <f t="shared" si="15"/>
        <v>STOP</v>
      </c>
      <c r="ANX13" t="str">
        <f t="shared" si="15"/>
        <v>STOP</v>
      </c>
      <c r="ANY13" t="str">
        <f t="shared" si="15"/>
        <v>STOP</v>
      </c>
      <c r="ANZ13" t="str">
        <f t="shared" si="15"/>
        <v>STOP</v>
      </c>
      <c r="AOA13" t="str">
        <f t="shared" ref="AOA13:AQL13" si="16">IF((AOA$18-1)/2&lt;$C$4,"OK","STOP")</f>
        <v>STOP</v>
      </c>
      <c r="AOB13" t="str">
        <f t="shared" si="16"/>
        <v>STOP</v>
      </c>
      <c r="AOC13" t="str">
        <f t="shared" si="16"/>
        <v>STOP</v>
      </c>
      <c r="AOD13" t="str">
        <f t="shared" si="16"/>
        <v>STOP</v>
      </c>
      <c r="AOE13" t="str">
        <f t="shared" si="16"/>
        <v>STOP</v>
      </c>
      <c r="AOF13" t="str">
        <f t="shared" si="16"/>
        <v>STOP</v>
      </c>
      <c r="AOG13" t="str">
        <f t="shared" si="16"/>
        <v>STOP</v>
      </c>
      <c r="AOH13" t="str">
        <f t="shared" si="16"/>
        <v>STOP</v>
      </c>
      <c r="AOI13" t="str">
        <f t="shared" si="16"/>
        <v>STOP</v>
      </c>
      <c r="AOJ13" t="str">
        <f t="shared" si="16"/>
        <v>STOP</v>
      </c>
      <c r="AOK13" t="str">
        <f t="shared" si="16"/>
        <v>STOP</v>
      </c>
      <c r="AOL13" t="str">
        <f t="shared" si="16"/>
        <v>STOP</v>
      </c>
      <c r="AOM13" t="str">
        <f t="shared" si="16"/>
        <v>STOP</v>
      </c>
      <c r="AON13" t="str">
        <f t="shared" si="16"/>
        <v>STOP</v>
      </c>
      <c r="AOO13" t="str">
        <f t="shared" si="16"/>
        <v>STOP</v>
      </c>
      <c r="AOP13" t="str">
        <f t="shared" si="16"/>
        <v>STOP</v>
      </c>
      <c r="AOQ13" t="str">
        <f t="shared" si="16"/>
        <v>STOP</v>
      </c>
      <c r="AOR13" t="str">
        <f t="shared" si="16"/>
        <v>STOP</v>
      </c>
      <c r="AOS13" t="str">
        <f t="shared" si="16"/>
        <v>STOP</v>
      </c>
      <c r="AOT13" t="str">
        <f t="shared" si="16"/>
        <v>STOP</v>
      </c>
      <c r="AOU13" t="str">
        <f t="shared" si="16"/>
        <v>STOP</v>
      </c>
      <c r="AOV13" t="str">
        <f t="shared" si="16"/>
        <v>STOP</v>
      </c>
      <c r="AOW13" t="str">
        <f t="shared" si="16"/>
        <v>STOP</v>
      </c>
      <c r="AOX13" t="str">
        <f t="shared" si="16"/>
        <v>STOP</v>
      </c>
      <c r="AOY13" t="str">
        <f t="shared" si="16"/>
        <v>STOP</v>
      </c>
      <c r="AOZ13" t="str">
        <f t="shared" si="16"/>
        <v>STOP</v>
      </c>
      <c r="APA13" t="str">
        <f t="shared" si="16"/>
        <v>STOP</v>
      </c>
      <c r="APB13" t="str">
        <f t="shared" si="16"/>
        <v>STOP</v>
      </c>
      <c r="APC13" t="str">
        <f t="shared" si="16"/>
        <v>STOP</v>
      </c>
      <c r="APD13" t="str">
        <f t="shared" si="16"/>
        <v>STOP</v>
      </c>
      <c r="APE13" t="str">
        <f t="shared" si="16"/>
        <v>STOP</v>
      </c>
      <c r="APF13" t="str">
        <f t="shared" si="16"/>
        <v>STOP</v>
      </c>
      <c r="APG13" t="str">
        <f t="shared" si="16"/>
        <v>STOP</v>
      </c>
      <c r="APH13" t="str">
        <f t="shared" si="16"/>
        <v>STOP</v>
      </c>
      <c r="API13" t="str">
        <f t="shared" si="16"/>
        <v>STOP</v>
      </c>
      <c r="APJ13" t="str">
        <f t="shared" si="16"/>
        <v>STOP</v>
      </c>
      <c r="APK13" t="str">
        <f t="shared" si="16"/>
        <v>STOP</v>
      </c>
      <c r="APL13" t="str">
        <f t="shared" si="16"/>
        <v>STOP</v>
      </c>
      <c r="APM13" t="str">
        <f t="shared" si="16"/>
        <v>STOP</v>
      </c>
      <c r="APN13" t="str">
        <f t="shared" si="16"/>
        <v>STOP</v>
      </c>
      <c r="APO13" t="str">
        <f t="shared" si="16"/>
        <v>STOP</v>
      </c>
      <c r="APP13" t="str">
        <f t="shared" si="16"/>
        <v>STOP</v>
      </c>
      <c r="APQ13" t="str">
        <f t="shared" si="16"/>
        <v>STOP</v>
      </c>
      <c r="APR13" t="str">
        <f t="shared" si="16"/>
        <v>STOP</v>
      </c>
      <c r="APS13" t="str">
        <f t="shared" si="16"/>
        <v>STOP</v>
      </c>
      <c r="APT13" t="str">
        <f t="shared" si="16"/>
        <v>STOP</v>
      </c>
      <c r="APU13" t="str">
        <f t="shared" si="16"/>
        <v>STOP</v>
      </c>
      <c r="APV13" t="str">
        <f t="shared" si="16"/>
        <v>STOP</v>
      </c>
      <c r="APW13" t="str">
        <f t="shared" si="16"/>
        <v>STOP</v>
      </c>
      <c r="APX13" t="str">
        <f t="shared" si="16"/>
        <v>STOP</v>
      </c>
      <c r="APY13" t="str">
        <f t="shared" si="16"/>
        <v>STOP</v>
      </c>
      <c r="APZ13" t="str">
        <f t="shared" si="16"/>
        <v>STOP</v>
      </c>
      <c r="AQA13" t="str">
        <f t="shared" si="16"/>
        <v>STOP</v>
      </c>
      <c r="AQB13" t="str">
        <f t="shared" si="16"/>
        <v>STOP</v>
      </c>
      <c r="AQC13" t="str">
        <f t="shared" si="16"/>
        <v>STOP</v>
      </c>
      <c r="AQD13" t="str">
        <f t="shared" si="16"/>
        <v>STOP</v>
      </c>
      <c r="AQE13" t="str">
        <f t="shared" si="16"/>
        <v>STOP</v>
      </c>
      <c r="AQF13" t="str">
        <f t="shared" si="16"/>
        <v>STOP</v>
      </c>
      <c r="AQG13" t="str">
        <f t="shared" si="16"/>
        <v>STOP</v>
      </c>
      <c r="AQH13" t="str">
        <f t="shared" si="16"/>
        <v>STOP</v>
      </c>
      <c r="AQI13" t="str">
        <f t="shared" si="16"/>
        <v>STOP</v>
      </c>
      <c r="AQJ13" t="str">
        <f t="shared" si="16"/>
        <v>STOP</v>
      </c>
      <c r="AQK13" t="str">
        <f t="shared" si="16"/>
        <v>STOP</v>
      </c>
      <c r="AQL13" t="str">
        <f t="shared" si="16"/>
        <v>STOP</v>
      </c>
      <c r="AQM13" t="str">
        <f t="shared" ref="AQM13:ASX13" si="17">IF((AQM$18-1)/2&lt;$C$4,"OK","STOP")</f>
        <v>STOP</v>
      </c>
      <c r="AQN13" t="str">
        <f t="shared" si="17"/>
        <v>STOP</v>
      </c>
      <c r="AQO13" t="str">
        <f t="shared" si="17"/>
        <v>STOP</v>
      </c>
      <c r="AQP13" t="str">
        <f t="shared" si="17"/>
        <v>STOP</v>
      </c>
      <c r="AQQ13" t="str">
        <f t="shared" si="17"/>
        <v>STOP</v>
      </c>
      <c r="AQR13" t="str">
        <f t="shared" si="17"/>
        <v>STOP</v>
      </c>
      <c r="AQS13" t="str">
        <f t="shared" si="17"/>
        <v>STOP</v>
      </c>
      <c r="AQT13" t="str">
        <f t="shared" si="17"/>
        <v>STOP</v>
      </c>
      <c r="AQU13" t="str">
        <f t="shared" si="17"/>
        <v>STOP</v>
      </c>
      <c r="AQV13" t="str">
        <f t="shared" si="17"/>
        <v>STOP</v>
      </c>
      <c r="AQW13" t="str">
        <f t="shared" si="17"/>
        <v>STOP</v>
      </c>
      <c r="AQX13" t="str">
        <f t="shared" si="17"/>
        <v>STOP</v>
      </c>
      <c r="AQY13" t="str">
        <f t="shared" si="17"/>
        <v>STOP</v>
      </c>
      <c r="AQZ13" t="str">
        <f t="shared" si="17"/>
        <v>STOP</v>
      </c>
      <c r="ARA13" t="str">
        <f t="shared" si="17"/>
        <v>STOP</v>
      </c>
      <c r="ARB13" t="str">
        <f t="shared" si="17"/>
        <v>STOP</v>
      </c>
      <c r="ARC13" t="str">
        <f t="shared" si="17"/>
        <v>STOP</v>
      </c>
      <c r="ARD13" t="str">
        <f t="shared" si="17"/>
        <v>STOP</v>
      </c>
      <c r="ARE13" t="str">
        <f t="shared" si="17"/>
        <v>STOP</v>
      </c>
      <c r="ARF13" t="str">
        <f t="shared" si="17"/>
        <v>STOP</v>
      </c>
      <c r="ARG13" t="str">
        <f t="shared" si="17"/>
        <v>STOP</v>
      </c>
      <c r="ARH13" t="str">
        <f t="shared" si="17"/>
        <v>STOP</v>
      </c>
      <c r="ARI13" t="str">
        <f t="shared" si="17"/>
        <v>STOP</v>
      </c>
      <c r="ARJ13" t="str">
        <f t="shared" si="17"/>
        <v>STOP</v>
      </c>
      <c r="ARK13" t="str">
        <f t="shared" si="17"/>
        <v>STOP</v>
      </c>
      <c r="ARL13" t="str">
        <f t="shared" si="17"/>
        <v>STOP</v>
      </c>
      <c r="ARM13" t="str">
        <f t="shared" si="17"/>
        <v>STOP</v>
      </c>
      <c r="ARN13" t="str">
        <f t="shared" si="17"/>
        <v>STOP</v>
      </c>
      <c r="ARO13" t="str">
        <f t="shared" si="17"/>
        <v>STOP</v>
      </c>
      <c r="ARP13" t="str">
        <f t="shared" si="17"/>
        <v>STOP</v>
      </c>
      <c r="ARQ13" t="str">
        <f t="shared" si="17"/>
        <v>STOP</v>
      </c>
      <c r="ARR13" t="str">
        <f t="shared" si="17"/>
        <v>STOP</v>
      </c>
      <c r="ARS13" t="str">
        <f t="shared" si="17"/>
        <v>STOP</v>
      </c>
      <c r="ART13" t="str">
        <f t="shared" si="17"/>
        <v>STOP</v>
      </c>
      <c r="ARU13" t="str">
        <f t="shared" si="17"/>
        <v>STOP</v>
      </c>
      <c r="ARV13" t="str">
        <f t="shared" si="17"/>
        <v>STOP</v>
      </c>
      <c r="ARW13" t="str">
        <f t="shared" si="17"/>
        <v>STOP</v>
      </c>
      <c r="ARX13" t="str">
        <f t="shared" si="17"/>
        <v>STOP</v>
      </c>
      <c r="ARY13" t="str">
        <f t="shared" si="17"/>
        <v>STOP</v>
      </c>
      <c r="ARZ13" t="str">
        <f t="shared" si="17"/>
        <v>STOP</v>
      </c>
      <c r="ASA13" t="str">
        <f t="shared" si="17"/>
        <v>STOP</v>
      </c>
      <c r="ASB13" t="str">
        <f t="shared" si="17"/>
        <v>STOP</v>
      </c>
      <c r="ASC13" t="str">
        <f t="shared" si="17"/>
        <v>STOP</v>
      </c>
      <c r="ASD13" t="str">
        <f t="shared" si="17"/>
        <v>STOP</v>
      </c>
      <c r="ASE13" t="str">
        <f t="shared" si="17"/>
        <v>STOP</v>
      </c>
      <c r="ASF13" t="str">
        <f t="shared" si="17"/>
        <v>STOP</v>
      </c>
      <c r="ASG13" t="str">
        <f t="shared" si="17"/>
        <v>STOP</v>
      </c>
      <c r="ASH13" t="str">
        <f t="shared" si="17"/>
        <v>STOP</v>
      </c>
      <c r="ASI13" t="str">
        <f t="shared" si="17"/>
        <v>STOP</v>
      </c>
      <c r="ASJ13" t="str">
        <f t="shared" si="17"/>
        <v>STOP</v>
      </c>
      <c r="ASK13" t="str">
        <f t="shared" si="17"/>
        <v>STOP</v>
      </c>
      <c r="ASL13" t="str">
        <f t="shared" si="17"/>
        <v>STOP</v>
      </c>
      <c r="ASM13" t="str">
        <f t="shared" si="17"/>
        <v>STOP</v>
      </c>
      <c r="ASN13" t="str">
        <f t="shared" si="17"/>
        <v>STOP</v>
      </c>
      <c r="ASO13" t="str">
        <f t="shared" si="17"/>
        <v>STOP</v>
      </c>
      <c r="ASP13" t="str">
        <f t="shared" si="17"/>
        <v>STOP</v>
      </c>
      <c r="ASQ13" t="str">
        <f t="shared" si="17"/>
        <v>STOP</v>
      </c>
      <c r="ASR13" t="str">
        <f t="shared" si="17"/>
        <v>STOP</v>
      </c>
      <c r="ASS13" t="str">
        <f t="shared" si="17"/>
        <v>STOP</v>
      </c>
      <c r="AST13" t="str">
        <f t="shared" si="17"/>
        <v>STOP</v>
      </c>
      <c r="ASU13" t="str">
        <f t="shared" si="17"/>
        <v>STOP</v>
      </c>
      <c r="ASV13" t="str">
        <f t="shared" si="17"/>
        <v>STOP</v>
      </c>
      <c r="ASW13" t="str">
        <f t="shared" si="17"/>
        <v>STOP</v>
      </c>
      <c r="ASX13" t="str">
        <f t="shared" si="17"/>
        <v>STOP</v>
      </c>
      <c r="ASY13" t="str">
        <f t="shared" ref="ASY13:AUS13" si="18">IF((ASY$18-1)/2&lt;$C$4,"OK","STOP")</f>
        <v>STOP</v>
      </c>
      <c r="ASZ13" t="str">
        <f t="shared" si="18"/>
        <v>STOP</v>
      </c>
      <c r="ATA13" t="str">
        <f t="shared" si="18"/>
        <v>STOP</v>
      </c>
      <c r="ATB13" t="str">
        <f t="shared" si="18"/>
        <v>STOP</v>
      </c>
      <c r="ATC13" t="str">
        <f t="shared" si="18"/>
        <v>STOP</v>
      </c>
      <c r="ATD13" t="str">
        <f t="shared" si="18"/>
        <v>STOP</v>
      </c>
      <c r="ATE13" t="str">
        <f t="shared" si="18"/>
        <v>STOP</v>
      </c>
      <c r="ATF13" t="str">
        <f t="shared" si="18"/>
        <v>STOP</v>
      </c>
      <c r="ATG13" t="str">
        <f t="shared" si="18"/>
        <v>STOP</v>
      </c>
      <c r="ATH13" t="str">
        <f t="shared" si="18"/>
        <v>STOP</v>
      </c>
      <c r="ATI13" t="str">
        <f t="shared" si="18"/>
        <v>STOP</v>
      </c>
      <c r="ATJ13" t="str">
        <f t="shared" si="18"/>
        <v>STOP</v>
      </c>
      <c r="ATK13" t="str">
        <f t="shared" si="18"/>
        <v>STOP</v>
      </c>
      <c r="ATL13" t="str">
        <f t="shared" si="18"/>
        <v>STOP</v>
      </c>
      <c r="ATM13" t="str">
        <f t="shared" si="18"/>
        <v>STOP</v>
      </c>
      <c r="ATN13" t="str">
        <f t="shared" si="18"/>
        <v>STOP</v>
      </c>
      <c r="ATO13" t="str">
        <f t="shared" si="18"/>
        <v>STOP</v>
      </c>
      <c r="ATP13" t="str">
        <f t="shared" si="18"/>
        <v>STOP</v>
      </c>
      <c r="ATQ13" t="str">
        <f t="shared" si="18"/>
        <v>STOP</v>
      </c>
      <c r="ATR13" t="str">
        <f t="shared" si="18"/>
        <v>STOP</v>
      </c>
      <c r="ATS13" t="str">
        <f t="shared" si="18"/>
        <v>STOP</v>
      </c>
      <c r="ATT13" t="str">
        <f t="shared" si="18"/>
        <v>STOP</v>
      </c>
      <c r="ATU13" t="str">
        <f t="shared" si="18"/>
        <v>STOP</v>
      </c>
      <c r="ATV13" t="str">
        <f t="shared" si="18"/>
        <v>STOP</v>
      </c>
      <c r="ATW13" t="str">
        <f t="shared" si="18"/>
        <v>STOP</v>
      </c>
      <c r="ATX13" t="str">
        <f t="shared" si="18"/>
        <v>STOP</v>
      </c>
      <c r="ATY13" t="str">
        <f t="shared" si="18"/>
        <v>STOP</v>
      </c>
      <c r="ATZ13" t="str">
        <f t="shared" si="18"/>
        <v>STOP</v>
      </c>
      <c r="AUA13" t="str">
        <f t="shared" si="18"/>
        <v>STOP</v>
      </c>
      <c r="AUB13" t="str">
        <f t="shared" si="18"/>
        <v>STOP</v>
      </c>
      <c r="AUC13" t="str">
        <f t="shared" si="18"/>
        <v>STOP</v>
      </c>
      <c r="AUD13" t="str">
        <f t="shared" si="18"/>
        <v>STOP</v>
      </c>
      <c r="AUE13" t="str">
        <f t="shared" si="18"/>
        <v>STOP</v>
      </c>
      <c r="AUF13" t="str">
        <f t="shared" si="18"/>
        <v>STOP</v>
      </c>
      <c r="AUG13" t="str">
        <f t="shared" si="18"/>
        <v>STOP</v>
      </c>
      <c r="AUH13" t="str">
        <f t="shared" si="18"/>
        <v>STOP</v>
      </c>
      <c r="AUI13" t="str">
        <f t="shared" si="18"/>
        <v>STOP</v>
      </c>
      <c r="AUJ13" t="str">
        <f t="shared" si="18"/>
        <v>STOP</v>
      </c>
      <c r="AUK13" t="str">
        <f t="shared" si="18"/>
        <v>STOP</v>
      </c>
      <c r="AUL13" t="str">
        <f t="shared" si="18"/>
        <v>STOP</v>
      </c>
      <c r="AUM13" t="str">
        <f t="shared" si="18"/>
        <v>STOP</v>
      </c>
      <c r="AUN13" t="str">
        <f t="shared" si="18"/>
        <v>STOP</v>
      </c>
      <c r="AUO13" t="str">
        <f t="shared" si="18"/>
        <v>STOP</v>
      </c>
      <c r="AUP13" t="str">
        <f t="shared" si="18"/>
        <v>STOP</v>
      </c>
      <c r="AUQ13" t="str">
        <f t="shared" si="18"/>
        <v>STOP</v>
      </c>
      <c r="AUR13" t="str">
        <f t="shared" si="18"/>
        <v>STOP</v>
      </c>
      <c r="AUS13" t="str">
        <f t="shared" si="18"/>
        <v>STOP</v>
      </c>
    </row>
    <row r="14" spans="1:1241" hidden="1" outlineLevel="1" x14ac:dyDescent="0.25">
      <c r="AP14" s="12" t="str">
        <f>$C$3</f>
        <v>janvier</v>
      </c>
      <c r="AQ14" s="12" t="str">
        <f>$C$3</f>
        <v>janvier</v>
      </c>
      <c r="AR14" t="str">
        <f t="shared" ref="AR14:DC14" si="19">TEXT("1/"&amp;AP$15+1,"mmmm")</f>
        <v>février</v>
      </c>
      <c r="AS14" t="str">
        <f t="shared" si="19"/>
        <v>février</v>
      </c>
      <c r="AT14" t="str">
        <f t="shared" si="19"/>
        <v>mars</v>
      </c>
      <c r="AU14" t="str">
        <f t="shared" si="19"/>
        <v>mars</v>
      </c>
      <c r="AV14" t="str">
        <f t="shared" si="19"/>
        <v>avril</v>
      </c>
      <c r="AW14" t="str">
        <f t="shared" si="19"/>
        <v>avril</v>
      </c>
      <c r="AX14" t="str">
        <f t="shared" si="19"/>
        <v>mai</v>
      </c>
      <c r="AY14" t="str">
        <f t="shared" si="19"/>
        <v>mai</v>
      </c>
      <c r="AZ14" t="str">
        <f t="shared" si="19"/>
        <v>juin</v>
      </c>
      <c r="BA14" t="str">
        <f t="shared" si="19"/>
        <v>juin</v>
      </c>
      <c r="BB14" t="str">
        <f t="shared" si="19"/>
        <v>juillet</v>
      </c>
      <c r="BC14" t="str">
        <f t="shared" si="19"/>
        <v>juillet</v>
      </c>
      <c r="BD14" t="str">
        <f t="shared" si="19"/>
        <v>août</v>
      </c>
      <c r="BE14" t="str">
        <f t="shared" si="19"/>
        <v>août</v>
      </c>
      <c r="BF14" t="str">
        <f t="shared" si="19"/>
        <v>septembre</v>
      </c>
      <c r="BG14" t="str">
        <f t="shared" si="19"/>
        <v>septembre</v>
      </c>
      <c r="BH14" t="str">
        <f t="shared" si="19"/>
        <v>octobre</v>
      </c>
      <c r="BI14" t="str">
        <f t="shared" si="19"/>
        <v>octobre</v>
      </c>
      <c r="BJ14" t="str">
        <f t="shared" si="19"/>
        <v>novembre</v>
      </c>
      <c r="BK14" t="str">
        <f t="shared" si="19"/>
        <v>novembre</v>
      </c>
      <c r="BL14" t="str">
        <f t="shared" si="19"/>
        <v>décembre</v>
      </c>
      <c r="BM14" t="str">
        <f t="shared" si="19"/>
        <v>décembre</v>
      </c>
      <c r="BN14" t="str">
        <f t="shared" si="19"/>
        <v>janvier</v>
      </c>
      <c r="BO14" t="str">
        <f t="shared" si="19"/>
        <v>janvier</v>
      </c>
      <c r="BP14" t="str">
        <f t="shared" si="19"/>
        <v>février</v>
      </c>
      <c r="BQ14" t="str">
        <f t="shared" si="19"/>
        <v>février</v>
      </c>
      <c r="BR14" t="str">
        <f t="shared" si="19"/>
        <v>mars</v>
      </c>
      <c r="BS14" t="str">
        <f t="shared" si="19"/>
        <v>mars</v>
      </c>
      <c r="BT14" t="str">
        <f t="shared" si="19"/>
        <v>avril</v>
      </c>
      <c r="BU14" t="str">
        <f t="shared" si="19"/>
        <v>avril</v>
      </c>
      <c r="BV14" t="str">
        <f t="shared" si="19"/>
        <v>mai</v>
      </c>
      <c r="BW14" t="str">
        <f t="shared" si="19"/>
        <v>mai</v>
      </c>
      <c r="BX14" t="str">
        <f t="shared" si="19"/>
        <v>juin</v>
      </c>
      <c r="BY14" t="str">
        <f t="shared" si="19"/>
        <v>juin</v>
      </c>
      <c r="BZ14" t="str">
        <f t="shared" si="19"/>
        <v>juillet</v>
      </c>
      <c r="CA14" t="str">
        <f t="shared" si="19"/>
        <v>juillet</v>
      </c>
      <c r="CB14" t="str">
        <f t="shared" si="19"/>
        <v>août</v>
      </c>
      <c r="CC14" t="str">
        <f t="shared" si="19"/>
        <v>août</v>
      </c>
      <c r="CD14" t="str">
        <f t="shared" si="19"/>
        <v>septembre</v>
      </c>
      <c r="CE14" t="str">
        <f t="shared" si="19"/>
        <v>septembre</v>
      </c>
      <c r="CF14" t="str">
        <f t="shared" si="19"/>
        <v>octobre</v>
      </c>
      <c r="CG14" t="str">
        <f t="shared" si="19"/>
        <v>octobre</v>
      </c>
      <c r="CH14" t="str">
        <f t="shared" si="19"/>
        <v>novembre</v>
      </c>
      <c r="CI14" t="str">
        <f t="shared" si="19"/>
        <v>novembre</v>
      </c>
      <c r="CJ14" t="str">
        <f t="shared" si="19"/>
        <v>décembre</v>
      </c>
      <c r="CK14" t="str">
        <f t="shared" si="19"/>
        <v>décembre</v>
      </c>
      <c r="CL14" t="str">
        <f t="shared" si="19"/>
        <v>janvier</v>
      </c>
      <c r="CM14" t="str">
        <f t="shared" si="19"/>
        <v>janvier</v>
      </c>
      <c r="CN14" t="str">
        <f t="shared" si="19"/>
        <v>février</v>
      </c>
      <c r="CO14" t="str">
        <f t="shared" si="19"/>
        <v>février</v>
      </c>
      <c r="CP14" t="str">
        <f t="shared" si="19"/>
        <v>mars</v>
      </c>
      <c r="CQ14" t="str">
        <f t="shared" si="19"/>
        <v>mars</v>
      </c>
      <c r="CR14" t="str">
        <f t="shared" si="19"/>
        <v>avril</v>
      </c>
      <c r="CS14" t="str">
        <f t="shared" si="19"/>
        <v>avril</v>
      </c>
      <c r="CT14" t="str">
        <f t="shared" si="19"/>
        <v>mai</v>
      </c>
      <c r="CU14" t="str">
        <f t="shared" si="19"/>
        <v>mai</v>
      </c>
      <c r="CV14" t="str">
        <f t="shared" si="19"/>
        <v>juin</v>
      </c>
      <c r="CW14" t="str">
        <f t="shared" si="19"/>
        <v>juin</v>
      </c>
      <c r="CX14" t="str">
        <f t="shared" si="19"/>
        <v>juillet</v>
      </c>
      <c r="CY14" t="str">
        <f t="shared" si="19"/>
        <v>juillet</v>
      </c>
      <c r="CZ14" t="str">
        <f t="shared" si="19"/>
        <v>août</v>
      </c>
      <c r="DA14" t="str">
        <f t="shared" si="19"/>
        <v>août</v>
      </c>
      <c r="DB14" t="str">
        <f t="shared" si="19"/>
        <v>septembre</v>
      </c>
      <c r="DC14" t="str">
        <f t="shared" si="19"/>
        <v>septembre</v>
      </c>
      <c r="DD14" t="str">
        <f t="shared" ref="DD14:FO14" si="20">TEXT("1/"&amp;DB$15+1,"mmmm")</f>
        <v>octobre</v>
      </c>
      <c r="DE14" t="str">
        <f t="shared" si="20"/>
        <v>octobre</v>
      </c>
      <c r="DF14" t="str">
        <f t="shared" si="20"/>
        <v>novembre</v>
      </c>
      <c r="DG14" t="str">
        <f t="shared" si="20"/>
        <v>novembre</v>
      </c>
      <c r="DH14" t="str">
        <f t="shared" si="20"/>
        <v>décembre</v>
      </c>
      <c r="DI14" t="str">
        <f t="shared" si="20"/>
        <v>décembre</v>
      </c>
      <c r="DJ14" t="str">
        <f t="shared" si="20"/>
        <v>janvier</v>
      </c>
      <c r="DK14" t="str">
        <f t="shared" si="20"/>
        <v>janvier</v>
      </c>
      <c r="DL14" t="str">
        <f t="shared" si="20"/>
        <v>février</v>
      </c>
      <c r="DM14" t="str">
        <f t="shared" si="20"/>
        <v>février</v>
      </c>
      <c r="DN14" t="str">
        <f t="shared" si="20"/>
        <v>mars</v>
      </c>
      <c r="DO14" t="str">
        <f t="shared" si="20"/>
        <v>mars</v>
      </c>
      <c r="DP14" t="str">
        <f t="shared" si="20"/>
        <v>avril</v>
      </c>
      <c r="DQ14" t="str">
        <f t="shared" si="20"/>
        <v>avril</v>
      </c>
      <c r="DR14" t="str">
        <f t="shared" si="20"/>
        <v>mai</v>
      </c>
      <c r="DS14" t="str">
        <f t="shared" si="20"/>
        <v>mai</v>
      </c>
      <c r="DT14" t="str">
        <f t="shared" si="20"/>
        <v>juin</v>
      </c>
      <c r="DU14" t="str">
        <f t="shared" si="20"/>
        <v>juin</v>
      </c>
      <c r="DV14" t="str">
        <f t="shared" si="20"/>
        <v>juillet</v>
      </c>
      <c r="DW14" t="str">
        <f t="shared" si="20"/>
        <v>juillet</v>
      </c>
      <c r="DX14" t="str">
        <f t="shared" si="20"/>
        <v>août</v>
      </c>
      <c r="DY14" t="str">
        <f t="shared" si="20"/>
        <v>août</v>
      </c>
      <c r="DZ14" t="str">
        <f t="shared" si="20"/>
        <v>septembre</v>
      </c>
      <c r="EA14" t="str">
        <f t="shared" si="20"/>
        <v>septembre</v>
      </c>
      <c r="EB14" t="str">
        <f t="shared" si="20"/>
        <v>octobre</v>
      </c>
      <c r="EC14" t="str">
        <f t="shared" si="20"/>
        <v>octobre</v>
      </c>
      <c r="ED14" t="str">
        <f t="shared" si="20"/>
        <v>novembre</v>
      </c>
      <c r="EE14" t="str">
        <f t="shared" si="20"/>
        <v>novembre</v>
      </c>
      <c r="EF14" t="str">
        <f t="shared" si="20"/>
        <v>décembre</v>
      </c>
      <c r="EG14" t="str">
        <f t="shared" si="20"/>
        <v>décembre</v>
      </c>
      <c r="EH14" t="str">
        <f t="shared" si="20"/>
        <v>janvier</v>
      </c>
      <c r="EI14" t="str">
        <f t="shared" si="20"/>
        <v>janvier</v>
      </c>
      <c r="EJ14" t="str">
        <f t="shared" si="20"/>
        <v>février</v>
      </c>
      <c r="EK14" t="str">
        <f t="shared" si="20"/>
        <v>février</v>
      </c>
      <c r="EL14" t="str">
        <f t="shared" si="20"/>
        <v>mars</v>
      </c>
      <c r="EM14" t="str">
        <f t="shared" si="20"/>
        <v>mars</v>
      </c>
      <c r="EN14" t="str">
        <f t="shared" si="20"/>
        <v>avril</v>
      </c>
      <c r="EO14" t="str">
        <f t="shared" si="20"/>
        <v>avril</v>
      </c>
      <c r="EP14" t="str">
        <f t="shared" si="20"/>
        <v>mai</v>
      </c>
      <c r="EQ14" t="str">
        <f t="shared" si="20"/>
        <v>mai</v>
      </c>
      <c r="ER14" t="str">
        <f t="shared" si="20"/>
        <v>juin</v>
      </c>
      <c r="ES14" t="str">
        <f t="shared" si="20"/>
        <v>juin</v>
      </c>
      <c r="ET14" t="str">
        <f t="shared" si="20"/>
        <v>juillet</v>
      </c>
      <c r="EU14" t="str">
        <f t="shared" si="20"/>
        <v>juillet</v>
      </c>
      <c r="EV14" t="str">
        <f t="shared" si="20"/>
        <v>août</v>
      </c>
      <c r="EW14" t="str">
        <f t="shared" si="20"/>
        <v>août</v>
      </c>
      <c r="EX14" t="str">
        <f t="shared" si="20"/>
        <v>septembre</v>
      </c>
      <c r="EY14" t="str">
        <f t="shared" si="20"/>
        <v>septembre</v>
      </c>
      <c r="EZ14" t="str">
        <f t="shared" si="20"/>
        <v>octobre</v>
      </c>
      <c r="FA14" t="str">
        <f t="shared" si="20"/>
        <v>octobre</v>
      </c>
      <c r="FB14" t="str">
        <f t="shared" si="20"/>
        <v>novembre</v>
      </c>
      <c r="FC14" t="str">
        <f t="shared" si="20"/>
        <v>novembre</v>
      </c>
      <c r="FD14" t="str">
        <f t="shared" si="20"/>
        <v>décembre</v>
      </c>
      <c r="FE14" t="str">
        <f t="shared" si="20"/>
        <v>décembre</v>
      </c>
      <c r="FF14" t="str">
        <f t="shared" si="20"/>
        <v>janvier</v>
      </c>
      <c r="FG14" t="str">
        <f t="shared" si="20"/>
        <v>janvier</v>
      </c>
      <c r="FH14" t="str">
        <f t="shared" si="20"/>
        <v>février</v>
      </c>
      <c r="FI14" t="str">
        <f t="shared" si="20"/>
        <v>février</v>
      </c>
      <c r="FJ14" t="str">
        <f t="shared" si="20"/>
        <v>mars</v>
      </c>
      <c r="FK14" t="str">
        <f t="shared" si="20"/>
        <v>mars</v>
      </c>
      <c r="FL14" t="str">
        <f t="shared" si="20"/>
        <v>avril</v>
      </c>
      <c r="FM14" t="str">
        <f t="shared" si="20"/>
        <v>avril</v>
      </c>
      <c r="FN14" t="str">
        <f t="shared" si="20"/>
        <v>mai</v>
      </c>
      <c r="FO14" t="str">
        <f t="shared" si="20"/>
        <v>mai</v>
      </c>
      <c r="FP14" t="str">
        <f t="shared" ref="FP14:IA14" si="21">TEXT("1/"&amp;FN$15+1,"mmmm")</f>
        <v>juin</v>
      </c>
      <c r="FQ14" t="str">
        <f t="shared" si="21"/>
        <v>juin</v>
      </c>
      <c r="FR14" t="str">
        <f t="shared" si="21"/>
        <v>juillet</v>
      </c>
      <c r="FS14" t="str">
        <f t="shared" si="21"/>
        <v>juillet</v>
      </c>
      <c r="FT14" t="str">
        <f t="shared" si="21"/>
        <v>août</v>
      </c>
      <c r="FU14" t="str">
        <f t="shared" si="21"/>
        <v>août</v>
      </c>
      <c r="FV14" t="str">
        <f t="shared" si="21"/>
        <v>septembre</v>
      </c>
      <c r="FW14" t="str">
        <f t="shared" si="21"/>
        <v>septembre</v>
      </c>
      <c r="FX14" t="str">
        <f t="shared" si="21"/>
        <v>octobre</v>
      </c>
      <c r="FY14" t="str">
        <f t="shared" si="21"/>
        <v>octobre</v>
      </c>
      <c r="FZ14" t="str">
        <f t="shared" si="21"/>
        <v>novembre</v>
      </c>
      <c r="GA14" t="str">
        <f t="shared" si="21"/>
        <v>novembre</v>
      </c>
      <c r="GB14" t="str">
        <f t="shared" si="21"/>
        <v>décembre</v>
      </c>
      <c r="GC14" t="str">
        <f t="shared" si="21"/>
        <v>décembre</v>
      </c>
      <c r="GD14" t="str">
        <f t="shared" si="21"/>
        <v>janvier</v>
      </c>
      <c r="GE14" t="str">
        <f t="shared" si="21"/>
        <v>janvier</v>
      </c>
      <c r="GF14" t="str">
        <f t="shared" si="21"/>
        <v>février</v>
      </c>
      <c r="GG14" t="str">
        <f t="shared" si="21"/>
        <v>février</v>
      </c>
      <c r="GH14" t="str">
        <f t="shared" si="21"/>
        <v>mars</v>
      </c>
      <c r="GI14" t="str">
        <f t="shared" si="21"/>
        <v>mars</v>
      </c>
      <c r="GJ14" t="str">
        <f t="shared" si="21"/>
        <v>avril</v>
      </c>
      <c r="GK14" t="str">
        <f t="shared" si="21"/>
        <v>avril</v>
      </c>
      <c r="GL14" t="str">
        <f t="shared" si="21"/>
        <v>mai</v>
      </c>
      <c r="GM14" t="str">
        <f t="shared" si="21"/>
        <v>mai</v>
      </c>
      <c r="GN14" t="str">
        <f t="shared" si="21"/>
        <v>juin</v>
      </c>
      <c r="GO14" t="str">
        <f t="shared" si="21"/>
        <v>juin</v>
      </c>
      <c r="GP14" t="str">
        <f t="shared" si="21"/>
        <v>juillet</v>
      </c>
      <c r="GQ14" t="str">
        <f t="shared" si="21"/>
        <v>juillet</v>
      </c>
      <c r="GR14" t="str">
        <f t="shared" si="21"/>
        <v>août</v>
      </c>
      <c r="GS14" t="str">
        <f t="shared" si="21"/>
        <v>août</v>
      </c>
      <c r="GT14" t="str">
        <f t="shared" si="21"/>
        <v>septembre</v>
      </c>
      <c r="GU14" t="str">
        <f t="shared" si="21"/>
        <v>septembre</v>
      </c>
      <c r="GV14" t="str">
        <f t="shared" si="21"/>
        <v>octobre</v>
      </c>
      <c r="GW14" t="str">
        <f t="shared" si="21"/>
        <v>octobre</v>
      </c>
      <c r="GX14" t="str">
        <f t="shared" si="21"/>
        <v>novembre</v>
      </c>
      <c r="GY14" t="str">
        <f t="shared" si="21"/>
        <v>novembre</v>
      </c>
      <c r="GZ14" t="str">
        <f t="shared" si="21"/>
        <v>décembre</v>
      </c>
      <c r="HA14" t="str">
        <f t="shared" si="21"/>
        <v>décembre</v>
      </c>
      <c r="HB14" t="str">
        <f t="shared" si="21"/>
        <v>janvier</v>
      </c>
      <c r="HC14" t="str">
        <f t="shared" si="21"/>
        <v>janvier</v>
      </c>
      <c r="HD14" t="str">
        <f t="shared" si="21"/>
        <v>février</v>
      </c>
      <c r="HE14" t="str">
        <f t="shared" si="21"/>
        <v>février</v>
      </c>
      <c r="HF14" t="str">
        <f t="shared" si="21"/>
        <v>mars</v>
      </c>
      <c r="HG14" t="str">
        <f t="shared" si="21"/>
        <v>mars</v>
      </c>
      <c r="HH14" t="str">
        <f t="shared" si="21"/>
        <v>avril</v>
      </c>
      <c r="HI14" t="str">
        <f t="shared" si="21"/>
        <v>avril</v>
      </c>
      <c r="HJ14" t="str">
        <f t="shared" si="21"/>
        <v>mai</v>
      </c>
      <c r="HK14" t="str">
        <f t="shared" si="21"/>
        <v>mai</v>
      </c>
      <c r="HL14" t="str">
        <f t="shared" si="21"/>
        <v>juin</v>
      </c>
      <c r="HM14" t="str">
        <f t="shared" si="21"/>
        <v>juin</v>
      </c>
      <c r="HN14" t="str">
        <f t="shared" si="21"/>
        <v>juillet</v>
      </c>
      <c r="HO14" t="str">
        <f t="shared" si="21"/>
        <v>juillet</v>
      </c>
      <c r="HP14" t="str">
        <f t="shared" si="21"/>
        <v>août</v>
      </c>
      <c r="HQ14" t="str">
        <f t="shared" si="21"/>
        <v>août</v>
      </c>
      <c r="HR14" t="str">
        <f t="shared" si="21"/>
        <v>septembre</v>
      </c>
      <c r="HS14" t="str">
        <f t="shared" si="21"/>
        <v>septembre</v>
      </c>
      <c r="HT14" t="str">
        <f t="shared" si="21"/>
        <v>octobre</v>
      </c>
      <c r="HU14" t="str">
        <f t="shared" si="21"/>
        <v>octobre</v>
      </c>
      <c r="HV14" t="str">
        <f t="shared" si="21"/>
        <v>novembre</v>
      </c>
      <c r="HW14" t="str">
        <f t="shared" si="21"/>
        <v>novembre</v>
      </c>
      <c r="HX14" t="str">
        <f t="shared" si="21"/>
        <v>décembre</v>
      </c>
      <c r="HY14" t="str">
        <f t="shared" si="21"/>
        <v>décembre</v>
      </c>
      <c r="HZ14" t="str">
        <f t="shared" si="21"/>
        <v>janvier</v>
      </c>
      <c r="IA14" t="str">
        <f t="shared" si="21"/>
        <v>janvier</v>
      </c>
      <c r="IB14" t="str">
        <f t="shared" ref="IB14:KM14" si="22">TEXT("1/"&amp;HZ$15+1,"mmmm")</f>
        <v>février</v>
      </c>
      <c r="IC14" t="str">
        <f t="shared" si="22"/>
        <v>février</v>
      </c>
      <c r="ID14" t="str">
        <f t="shared" si="22"/>
        <v>mars</v>
      </c>
      <c r="IE14" t="str">
        <f t="shared" si="22"/>
        <v>mars</v>
      </c>
      <c r="IF14" t="str">
        <f t="shared" si="22"/>
        <v>avril</v>
      </c>
      <c r="IG14" t="str">
        <f t="shared" si="22"/>
        <v>avril</v>
      </c>
      <c r="IH14" t="str">
        <f t="shared" si="22"/>
        <v>mai</v>
      </c>
      <c r="II14" t="str">
        <f t="shared" si="22"/>
        <v>mai</v>
      </c>
      <c r="IJ14" t="str">
        <f t="shared" si="22"/>
        <v>juin</v>
      </c>
      <c r="IK14" t="str">
        <f t="shared" si="22"/>
        <v>juin</v>
      </c>
      <c r="IL14" t="str">
        <f t="shared" si="22"/>
        <v>juillet</v>
      </c>
      <c r="IM14" t="str">
        <f t="shared" si="22"/>
        <v>juillet</v>
      </c>
      <c r="IN14" t="str">
        <f t="shared" si="22"/>
        <v>août</v>
      </c>
      <c r="IO14" t="str">
        <f t="shared" si="22"/>
        <v>août</v>
      </c>
      <c r="IP14" t="str">
        <f t="shared" si="22"/>
        <v>septembre</v>
      </c>
      <c r="IQ14" t="str">
        <f t="shared" si="22"/>
        <v>septembre</v>
      </c>
      <c r="IR14" t="str">
        <f t="shared" si="22"/>
        <v>octobre</v>
      </c>
      <c r="IS14" t="str">
        <f t="shared" si="22"/>
        <v>octobre</v>
      </c>
      <c r="IT14" t="str">
        <f t="shared" si="22"/>
        <v>novembre</v>
      </c>
      <c r="IU14" t="str">
        <f t="shared" si="22"/>
        <v>novembre</v>
      </c>
      <c r="IV14" t="str">
        <f t="shared" si="22"/>
        <v>décembre</v>
      </c>
      <c r="IW14" t="str">
        <f t="shared" si="22"/>
        <v>décembre</v>
      </c>
      <c r="IX14" t="str">
        <f t="shared" si="22"/>
        <v>janvier</v>
      </c>
      <c r="IY14" t="str">
        <f t="shared" si="22"/>
        <v>janvier</v>
      </c>
      <c r="IZ14" t="str">
        <f t="shared" si="22"/>
        <v>février</v>
      </c>
      <c r="JA14" t="str">
        <f t="shared" si="22"/>
        <v>février</v>
      </c>
      <c r="JB14" t="str">
        <f t="shared" si="22"/>
        <v>mars</v>
      </c>
      <c r="JC14" t="str">
        <f t="shared" si="22"/>
        <v>mars</v>
      </c>
      <c r="JD14" t="str">
        <f t="shared" si="22"/>
        <v>avril</v>
      </c>
      <c r="JE14" t="str">
        <f t="shared" si="22"/>
        <v>avril</v>
      </c>
      <c r="JF14" t="str">
        <f t="shared" si="22"/>
        <v>mai</v>
      </c>
      <c r="JG14" t="str">
        <f t="shared" si="22"/>
        <v>mai</v>
      </c>
      <c r="JH14" t="str">
        <f t="shared" si="22"/>
        <v>juin</v>
      </c>
      <c r="JI14" t="str">
        <f t="shared" si="22"/>
        <v>juin</v>
      </c>
      <c r="JJ14" t="str">
        <f t="shared" si="22"/>
        <v>juillet</v>
      </c>
      <c r="JK14" t="str">
        <f t="shared" si="22"/>
        <v>juillet</v>
      </c>
      <c r="JL14" t="str">
        <f t="shared" si="22"/>
        <v>août</v>
      </c>
      <c r="JM14" t="str">
        <f t="shared" si="22"/>
        <v>août</v>
      </c>
      <c r="JN14" t="str">
        <f t="shared" si="22"/>
        <v>septembre</v>
      </c>
      <c r="JO14" t="str">
        <f t="shared" si="22"/>
        <v>septembre</v>
      </c>
      <c r="JP14" t="str">
        <f t="shared" si="22"/>
        <v>octobre</v>
      </c>
      <c r="JQ14" t="str">
        <f t="shared" si="22"/>
        <v>octobre</v>
      </c>
      <c r="JR14" t="str">
        <f t="shared" si="22"/>
        <v>novembre</v>
      </c>
      <c r="JS14" t="str">
        <f t="shared" si="22"/>
        <v>novembre</v>
      </c>
      <c r="JT14" t="str">
        <f t="shared" si="22"/>
        <v>décembre</v>
      </c>
      <c r="JU14" t="str">
        <f t="shared" si="22"/>
        <v>décembre</v>
      </c>
      <c r="JV14" t="str">
        <f t="shared" si="22"/>
        <v>janvier</v>
      </c>
      <c r="JW14" t="str">
        <f t="shared" si="22"/>
        <v>janvier</v>
      </c>
      <c r="JX14" t="str">
        <f t="shared" si="22"/>
        <v>février</v>
      </c>
      <c r="JY14" t="str">
        <f t="shared" si="22"/>
        <v>février</v>
      </c>
      <c r="JZ14" t="str">
        <f t="shared" si="22"/>
        <v>mars</v>
      </c>
      <c r="KA14" t="str">
        <f t="shared" si="22"/>
        <v>mars</v>
      </c>
      <c r="KB14" t="str">
        <f t="shared" si="22"/>
        <v>avril</v>
      </c>
      <c r="KC14" t="str">
        <f t="shared" si="22"/>
        <v>avril</v>
      </c>
      <c r="KD14" t="str">
        <f t="shared" si="22"/>
        <v>mai</v>
      </c>
      <c r="KE14" t="str">
        <f t="shared" si="22"/>
        <v>mai</v>
      </c>
      <c r="KF14" t="str">
        <f t="shared" si="22"/>
        <v>juin</v>
      </c>
      <c r="KG14" t="str">
        <f t="shared" si="22"/>
        <v>juin</v>
      </c>
      <c r="KH14" t="str">
        <f t="shared" si="22"/>
        <v>juillet</v>
      </c>
      <c r="KI14" t="str">
        <f t="shared" si="22"/>
        <v>juillet</v>
      </c>
      <c r="KJ14" t="str">
        <f t="shared" si="22"/>
        <v>août</v>
      </c>
      <c r="KK14" t="str">
        <f t="shared" si="22"/>
        <v>août</v>
      </c>
      <c r="KL14" t="str">
        <f t="shared" si="22"/>
        <v>septembre</v>
      </c>
      <c r="KM14" t="str">
        <f t="shared" si="22"/>
        <v>septembre</v>
      </c>
      <c r="KN14" t="str">
        <f t="shared" ref="KN14:MY14" si="23">TEXT("1/"&amp;KL$15+1,"mmmm")</f>
        <v>octobre</v>
      </c>
      <c r="KO14" t="str">
        <f t="shared" si="23"/>
        <v>octobre</v>
      </c>
      <c r="KP14" t="str">
        <f t="shared" si="23"/>
        <v>novembre</v>
      </c>
      <c r="KQ14" t="str">
        <f t="shared" si="23"/>
        <v>novembre</v>
      </c>
      <c r="KR14" t="str">
        <f t="shared" si="23"/>
        <v>décembre</v>
      </c>
      <c r="KS14" t="str">
        <f t="shared" si="23"/>
        <v>décembre</v>
      </c>
      <c r="KT14" t="str">
        <f t="shared" si="23"/>
        <v>janvier</v>
      </c>
      <c r="KU14" t="str">
        <f t="shared" si="23"/>
        <v>janvier</v>
      </c>
      <c r="KV14" t="str">
        <f t="shared" si="23"/>
        <v>février</v>
      </c>
      <c r="KW14" t="str">
        <f t="shared" si="23"/>
        <v>février</v>
      </c>
      <c r="KX14" t="str">
        <f t="shared" si="23"/>
        <v>mars</v>
      </c>
      <c r="KY14" t="str">
        <f t="shared" si="23"/>
        <v>mars</v>
      </c>
      <c r="KZ14" t="str">
        <f t="shared" si="23"/>
        <v>avril</v>
      </c>
      <c r="LA14" t="str">
        <f t="shared" si="23"/>
        <v>avril</v>
      </c>
      <c r="LB14" t="str">
        <f t="shared" si="23"/>
        <v>mai</v>
      </c>
      <c r="LC14" t="str">
        <f t="shared" si="23"/>
        <v>mai</v>
      </c>
      <c r="LD14" t="str">
        <f t="shared" si="23"/>
        <v>juin</v>
      </c>
      <c r="LE14" t="str">
        <f t="shared" si="23"/>
        <v>juin</v>
      </c>
      <c r="LF14" t="str">
        <f t="shared" si="23"/>
        <v>juillet</v>
      </c>
      <c r="LG14" t="str">
        <f t="shared" si="23"/>
        <v>juillet</v>
      </c>
      <c r="LH14" t="str">
        <f t="shared" si="23"/>
        <v>août</v>
      </c>
      <c r="LI14" t="str">
        <f t="shared" si="23"/>
        <v>août</v>
      </c>
      <c r="LJ14" t="str">
        <f t="shared" si="23"/>
        <v>septembre</v>
      </c>
      <c r="LK14" t="str">
        <f t="shared" si="23"/>
        <v>septembre</v>
      </c>
      <c r="LL14" t="str">
        <f t="shared" si="23"/>
        <v>octobre</v>
      </c>
      <c r="LM14" t="str">
        <f t="shared" si="23"/>
        <v>octobre</v>
      </c>
      <c r="LN14" t="str">
        <f t="shared" si="23"/>
        <v>novembre</v>
      </c>
      <c r="LO14" t="str">
        <f t="shared" si="23"/>
        <v>novembre</v>
      </c>
      <c r="LP14" t="str">
        <f t="shared" si="23"/>
        <v>décembre</v>
      </c>
      <c r="LQ14" t="str">
        <f t="shared" si="23"/>
        <v>décembre</v>
      </c>
      <c r="LR14" t="str">
        <f t="shared" si="23"/>
        <v>janvier</v>
      </c>
      <c r="LS14" t="str">
        <f t="shared" si="23"/>
        <v>janvier</v>
      </c>
      <c r="LT14" t="str">
        <f t="shared" si="23"/>
        <v>février</v>
      </c>
      <c r="LU14" t="str">
        <f t="shared" si="23"/>
        <v>février</v>
      </c>
      <c r="LV14" t="str">
        <f t="shared" si="23"/>
        <v>mars</v>
      </c>
      <c r="LW14" t="str">
        <f t="shared" si="23"/>
        <v>mars</v>
      </c>
      <c r="LX14" t="str">
        <f t="shared" si="23"/>
        <v>avril</v>
      </c>
      <c r="LY14" t="str">
        <f t="shared" si="23"/>
        <v>avril</v>
      </c>
      <c r="LZ14" t="str">
        <f t="shared" si="23"/>
        <v>mai</v>
      </c>
      <c r="MA14" t="str">
        <f t="shared" si="23"/>
        <v>mai</v>
      </c>
      <c r="MB14" t="str">
        <f t="shared" si="23"/>
        <v>juin</v>
      </c>
      <c r="MC14" t="str">
        <f t="shared" si="23"/>
        <v>juin</v>
      </c>
      <c r="MD14" t="str">
        <f t="shared" si="23"/>
        <v>juillet</v>
      </c>
      <c r="ME14" t="str">
        <f t="shared" si="23"/>
        <v>juillet</v>
      </c>
      <c r="MF14" t="str">
        <f t="shared" si="23"/>
        <v>août</v>
      </c>
      <c r="MG14" t="str">
        <f t="shared" si="23"/>
        <v>août</v>
      </c>
      <c r="MH14" t="str">
        <f t="shared" si="23"/>
        <v>septembre</v>
      </c>
      <c r="MI14" t="str">
        <f t="shared" si="23"/>
        <v>septembre</v>
      </c>
      <c r="MJ14" t="str">
        <f t="shared" si="23"/>
        <v>octobre</v>
      </c>
      <c r="MK14" t="str">
        <f t="shared" si="23"/>
        <v>octobre</v>
      </c>
      <c r="ML14" t="str">
        <f t="shared" si="23"/>
        <v>novembre</v>
      </c>
      <c r="MM14" t="str">
        <f t="shared" si="23"/>
        <v>novembre</v>
      </c>
      <c r="MN14" t="str">
        <f t="shared" si="23"/>
        <v>décembre</v>
      </c>
      <c r="MO14" t="str">
        <f t="shared" si="23"/>
        <v>décembre</v>
      </c>
      <c r="MP14" t="str">
        <f t="shared" si="23"/>
        <v>janvier</v>
      </c>
      <c r="MQ14" t="str">
        <f t="shared" si="23"/>
        <v>janvier</v>
      </c>
      <c r="MR14" t="str">
        <f t="shared" si="23"/>
        <v>février</v>
      </c>
      <c r="MS14" t="str">
        <f t="shared" si="23"/>
        <v>février</v>
      </c>
      <c r="MT14" t="str">
        <f t="shared" si="23"/>
        <v>mars</v>
      </c>
      <c r="MU14" t="str">
        <f t="shared" si="23"/>
        <v>mars</v>
      </c>
      <c r="MV14" t="str">
        <f t="shared" si="23"/>
        <v>avril</v>
      </c>
      <c r="MW14" t="str">
        <f t="shared" si="23"/>
        <v>avril</v>
      </c>
      <c r="MX14" t="str">
        <f t="shared" si="23"/>
        <v>mai</v>
      </c>
      <c r="MY14" t="str">
        <f t="shared" si="23"/>
        <v>mai</v>
      </c>
      <c r="MZ14" t="str">
        <f t="shared" ref="MZ14:PK14" si="24">TEXT("1/"&amp;MX$15+1,"mmmm")</f>
        <v>juin</v>
      </c>
      <c r="NA14" t="str">
        <f t="shared" si="24"/>
        <v>juin</v>
      </c>
      <c r="NB14" t="str">
        <f t="shared" si="24"/>
        <v>juillet</v>
      </c>
      <c r="NC14" t="str">
        <f t="shared" si="24"/>
        <v>juillet</v>
      </c>
      <c r="ND14" t="str">
        <f t="shared" si="24"/>
        <v>août</v>
      </c>
      <c r="NE14" t="str">
        <f t="shared" si="24"/>
        <v>août</v>
      </c>
      <c r="NF14" t="str">
        <f t="shared" si="24"/>
        <v>septembre</v>
      </c>
      <c r="NG14" t="str">
        <f t="shared" si="24"/>
        <v>septembre</v>
      </c>
      <c r="NH14" t="str">
        <f t="shared" si="24"/>
        <v>octobre</v>
      </c>
      <c r="NI14" t="str">
        <f t="shared" si="24"/>
        <v>octobre</v>
      </c>
      <c r="NJ14" t="str">
        <f t="shared" si="24"/>
        <v>novembre</v>
      </c>
      <c r="NK14" t="str">
        <f t="shared" si="24"/>
        <v>novembre</v>
      </c>
      <c r="NL14" t="str">
        <f t="shared" si="24"/>
        <v>décembre</v>
      </c>
      <c r="NM14" t="str">
        <f t="shared" si="24"/>
        <v>décembre</v>
      </c>
      <c r="NN14" t="str">
        <f t="shared" si="24"/>
        <v>janvier</v>
      </c>
      <c r="NO14" t="str">
        <f t="shared" si="24"/>
        <v>janvier</v>
      </c>
      <c r="NP14" t="str">
        <f t="shared" si="24"/>
        <v>février</v>
      </c>
      <c r="NQ14" t="str">
        <f t="shared" si="24"/>
        <v>février</v>
      </c>
      <c r="NR14" t="str">
        <f t="shared" si="24"/>
        <v>mars</v>
      </c>
      <c r="NS14" t="str">
        <f t="shared" si="24"/>
        <v>mars</v>
      </c>
      <c r="NT14" t="str">
        <f t="shared" si="24"/>
        <v>avril</v>
      </c>
      <c r="NU14" t="str">
        <f t="shared" si="24"/>
        <v>avril</v>
      </c>
      <c r="NV14" t="str">
        <f t="shared" si="24"/>
        <v>mai</v>
      </c>
      <c r="NW14" t="str">
        <f t="shared" si="24"/>
        <v>mai</v>
      </c>
      <c r="NX14" t="str">
        <f t="shared" si="24"/>
        <v>juin</v>
      </c>
      <c r="NY14" t="str">
        <f t="shared" si="24"/>
        <v>juin</v>
      </c>
      <c r="NZ14" t="str">
        <f t="shared" si="24"/>
        <v>juillet</v>
      </c>
      <c r="OA14" t="str">
        <f t="shared" si="24"/>
        <v>juillet</v>
      </c>
      <c r="OB14" t="str">
        <f t="shared" si="24"/>
        <v>août</v>
      </c>
      <c r="OC14" t="str">
        <f t="shared" si="24"/>
        <v>août</v>
      </c>
      <c r="OD14" t="str">
        <f t="shared" si="24"/>
        <v>septembre</v>
      </c>
      <c r="OE14" t="str">
        <f t="shared" si="24"/>
        <v>septembre</v>
      </c>
      <c r="OF14" t="str">
        <f t="shared" si="24"/>
        <v>octobre</v>
      </c>
      <c r="OG14" t="str">
        <f t="shared" si="24"/>
        <v>octobre</v>
      </c>
      <c r="OH14" t="str">
        <f t="shared" si="24"/>
        <v>novembre</v>
      </c>
      <c r="OI14" t="str">
        <f t="shared" si="24"/>
        <v>novembre</v>
      </c>
      <c r="OJ14" t="str">
        <f t="shared" si="24"/>
        <v>décembre</v>
      </c>
      <c r="OK14" t="str">
        <f t="shared" si="24"/>
        <v>décembre</v>
      </c>
      <c r="OL14" t="str">
        <f t="shared" si="24"/>
        <v>janvier</v>
      </c>
      <c r="OM14" t="str">
        <f t="shared" si="24"/>
        <v>janvier</v>
      </c>
      <c r="ON14" t="str">
        <f t="shared" si="24"/>
        <v>février</v>
      </c>
      <c r="OO14" t="str">
        <f t="shared" si="24"/>
        <v>février</v>
      </c>
      <c r="OP14" t="str">
        <f t="shared" si="24"/>
        <v>mars</v>
      </c>
      <c r="OQ14" t="str">
        <f t="shared" si="24"/>
        <v>mars</v>
      </c>
      <c r="OR14" t="str">
        <f t="shared" si="24"/>
        <v>avril</v>
      </c>
      <c r="OS14" t="str">
        <f t="shared" si="24"/>
        <v>avril</v>
      </c>
      <c r="OT14" t="str">
        <f t="shared" si="24"/>
        <v>mai</v>
      </c>
      <c r="OU14" t="str">
        <f t="shared" si="24"/>
        <v>mai</v>
      </c>
      <c r="OV14" t="str">
        <f t="shared" si="24"/>
        <v>juin</v>
      </c>
      <c r="OW14" t="str">
        <f t="shared" si="24"/>
        <v>juin</v>
      </c>
      <c r="OX14" t="str">
        <f t="shared" si="24"/>
        <v>juillet</v>
      </c>
      <c r="OY14" t="str">
        <f t="shared" si="24"/>
        <v>juillet</v>
      </c>
      <c r="OZ14" t="str">
        <f t="shared" si="24"/>
        <v>août</v>
      </c>
      <c r="PA14" t="str">
        <f t="shared" si="24"/>
        <v>août</v>
      </c>
      <c r="PB14" t="str">
        <f t="shared" si="24"/>
        <v>septembre</v>
      </c>
      <c r="PC14" t="str">
        <f t="shared" si="24"/>
        <v>septembre</v>
      </c>
      <c r="PD14" t="str">
        <f t="shared" si="24"/>
        <v>octobre</v>
      </c>
      <c r="PE14" t="str">
        <f t="shared" si="24"/>
        <v>octobre</v>
      </c>
      <c r="PF14" t="str">
        <f t="shared" si="24"/>
        <v>novembre</v>
      </c>
      <c r="PG14" t="str">
        <f t="shared" si="24"/>
        <v>novembre</v>
      </c>
      <c r="PH14" t="str">
        <f t="shared" si="24"/>
        <v>décembre</v>
      </c>
      <c r="PI14" t="str">
        <f t="shared" si="24"/>
        <v>décembre</v>
      </c>
      <c r="PJ14" t="str">
        <f t="shared" si="24"/>
        <v>janvier</v>
      </c>
      <c r="PK14" t="str">
        <f t="shared" si="24"/>
        <v>janvier</v>
      </c>
      <c r="PL14" t="str">
        <f t="shared" ref="PL14:RW14" si="25">TEXT("1/"&amp;PJ$15+1,"mmmm")</f>
        <v>février</v>
      </c>
      <c r="PM14" t="str">
        <f t="shared" si="25"/>
        <v>février</v>
      </c>
      <c r="PN14" t="str">
        <f t="shared" si="25"/>
        <v>mars</v>
      </c>
      <c r="PO14" t="str">
        <f t="shared" si="25"/>
        <v>mars</v>
      </c>
      <c r="PP14" t="str">
        <f t="shared" si="25"/>
        <v>avril</v>
      </c>
      <c r="PQ14" t="str">
        <f t="shared" si="25"/>
        <v>avril</v>
      </c>
      <c r="PR14" t="str">
        <f t="shared" si="25"/>
        <v>mai</v>
      </c>
      <c r="PS14" t="str">
        <f t="shared" si="25"/>
        <v>mai</v>
      </c>
      <c r="PT14" t="str">
        <f t="shared" si="25"/>
        <v>juin</v>
      </c>
      <c r="PU14" t="str">
        <f t="shared" si="25"/>
        <v>juin</v>
      </c>
      <c r="PV14" t="str">
        <f t="shared" si="25"/>
        <v>juillet</v>
      </c>
      <c r="PW14" t="str">
        <f t="shared" si="25"/>
        <v>juillet</v>
      </c>
      <c r="PX14" t="str">
        <f t="shared" si="25"/>
        <v>août</v>
      </c>
      <c r="PY14" t="str">
        <f t="shared" si="25"/>
        <v>août</v>
      </c>
      <c r="PZ14" t="str">
        <f t="shared" si="25"/>
        <v>septembre</v>
      </c>
      <c r="QA14" t="str">
        <f t="shared" si="25"/>
        <v>septembre</v>
      </c>
      <c r="QB14" t="str">
        <f t="shared" si="25"/>
        <v>octobre</v>
      </c>
      <c r="QC14" t="str">
        <f t="shared" si="25"/>
        <v>octobre</v>
      </c>
      <c r="QD14" t="str">
        <f t="shared" si="25"/>
        <v>novembre</v>
      </c>
      <c r="QE14" t="str">
        <f t="shared" si="25"/>
        <v>novembre</v>
      </c>
      <c r="QF14" t="str">
        <f t="shared" si="25"/>
        <v>décembre</v>
      </c>
      <c r="QG14" t="str">
        <f t="shared" si="25"/>
        <v>décembre</v>
      </c>
      <c r="QH14" t="str">
        <f t="shared" si="25"/>
        <v>janvier</v>
      </c>
      <c r="QI14" t="str">
        <f t="shared" si="25"/>
        <v>janvier</v>
      </c>
      <c r="QJ14" t="str">
        <f t="shared" si="25"/>
        <v>février</v>
      </c>
      <c r="QK14" t="str">
        <f t="shared" si="25"/>
        <v>février</v>
      </c>
      <c r="QL14" t="str">
        <f t="shared" si="25"/>
        <v>mars</v>
      </c>
      <c r="QM14" t="str">
        <f t="shared" si="25"/>
        <v>mars</v>
      </c>
      <c r="QN14" t="str">
        <f t="shared" si="25"/>
        <v>avril</v>
      </c>
      <c r="QO14" t="str">
        <f t="shared" si="25"/>
        <v>avril</v>
      </c>
      <c r="QP14" t="str">
        <f t="shared" si="25"/>
        <v>mai</v>
      </c>
      <c r="QQ14" t="str">
        <f t="shared" si="25"/>
        <v>mai</v>
      </c>
      <c r="QR14" t="str">
        <f t="shared" si="25"/>
        <v>juin</v>
      </c>
      <c r="QS14" t="str">
        <f t="shared" si="25"/>
        <v>juin</v>
      </c>
      <c r="QT14" t="str">
        <f t="shared" si="25"/>
        <v>juillet</v>
      </c>
      <c r="QU14" t="str">
        <f t="shared" si="25"/>
        <v>juillet</v>
      </c>
      <c r="QV14" t="str">
        <f t="shared" si="25"/>
        <v>août</v>
      </c>
      <c r="QW14" t="str">
        <f t="shared" si="25"/>
        <v>août</v>
      </c>
      <c r="QX14" t="str">
        <f t="shared" si="25"/>
        <v>septembre</v>
      </c>
      <c r="QY14" t="str">
        <f t="shared" si="25"/>
        <v>septembre</v>
      </c>
      <c r="QZ14" t="str">
        <f t="shared" si="25"/>
        <v>octobre</v>
      </c>
      <c r="RA14" t="str">
        <f t="shared" si="25"/>
        <v>octobre</v>
      </c>
      <c r="RB14" t="str">
        <f t="shared" si="25"/>
        <v>novembre</v>
      </c>
      <c r="RC14" t="str">
        <f t="shared" si="25"/>
        <v>novembre</v>
      </c>
      <c r="RD14" t="str">
        <f t="shared" si="25"/>
        <v>décembre</v>
      </c>
      <c r="RE14" t="str">
        <f t="shared" si="25"/>
        <v>décembre</v>
      </c>
      <c r="RF14" t="str">
        <f t="shared" si="25"/>
        <v>janvier</v>
      </c>
      <c r="RG14" t="str">
        <f t="shared" si="25"/>
        <v>janvier</v>
      </c>
      <c r="RH14" t="str">
        <f t="shared" si="25"/>
        <v>février</v>
      </c>
      <c r="RI14" t="str">
        <f t="shared" si="25"/>
        <v>février</v>
      </c>
      <c r="RJ14" t="str">
        <f t="shared" si="25"/>
        <v>mars</v>
      </c>
      <c r="RK14" t="str">
        <f t="shared" si="25"/>
        <v>mars</v>
      </c>
      <c r="RL14" t="str">
        <f t="shared" si="25"/>
        <v>avril</v>
      </c>
      <c r="RM14" t="str">
        <f t="shared" si="25"/>
        <v>avril</v>
      </c>
      <c r="RN14" t="str">
        <f t="shared" si="25"/>
        <v>mai</v>
      </c>
      <c r="RO14" t="str">
        <f t="shared" si="25"/>
        <v>mai</v>
      </c>
      <c r="RP14" t="str">
        <f t="shared" si="25"/>
        <v>juin</v>
      </c>
      <c r="RQ14" t="str">
        <f t="shared" si="25"/>
        <v>juin</v>
      </c>
      <c r="RR14" t="str">
        <f t="shared" si="25"/>
        <v>juillet</v>
      </c>
      <c r="RS14" t="str">
        <f t="shared" si="25"/>
        <v>juillet</v>
      </c>
      <c r="RT14" t="str">
        <f t="shared" si="25"/>
        <v>août</v>
      </c>
      <c r="RU14" t="str">
        <f t="shared" si="25"/>
        <v>août</v>
      </c>
      <c r="RV14" t="str">
        <f t="shared" si="25"/>
        <v>septembre</v>
      </c>
      <c r="RW14" t="str">
        <f t="shared" si="25"/>
        <v>septembre</v>
      </c>
      <c r="RX14" t="str">
        <f t="shared" ref="RX14:TA14" si="26">TEXT("1/"&amp;RV$15+1,"mmmm")</f>
        <v>octobre</v>
      </c>
      <c r="RY14" t="str">
        <f t="shared" si="26"/>
        <v>octobre</v>
      </c>
      <c r="RZ14" t="str">
        <f t="shared" si="26"/>
        <v>novembre</v>
      </c>
      <c r="SA14" t="str">
        <f t="shared" si="26"/>
        <v>novembre</v>
      </c>
      <c r="SB14" t="str">
        <f t="shared" si="26"/>
        <v>décembre</v>
      </c>
      <c r="SC14" t="str">
        <f t="shared" si="26"/>
        <v>décembre</v>
      </c>
      <c r="SD14" t="str">
        <f t="shared" si="26"/>
        <v>janvier</v>
      </c>
      <c r="SE14" t="str">
        <f t="shared" si="26"/>
        <v>janvier</v>
      </c>
      <c r="SF14" t="str">
        <f t="shared" si="26"/>
        <v>février</v>
      </c>
      <c r="SG14" t="str">
        <f t="shared" si="26"/>
        <v>février</v>
      </c>
      <c r="SH14" t="str">
        <f t="shared" si="26"/>
        <v>mars</v>
      </c>
      <c r="SI14" t="str">
        <f t="shared" si="26"/>
        <v>mars</v>
      </c>
      <c r="SJ14" t="str">
        <f t="shared" si="26"/>
        <v>avril</v>
      </c>
      <c r="SK14" t="str">
        <f t="shared" si="26"/>
        <v>avril</v>
      </c>
      <c r="SL14" t="str">
        <f t="shared" si="26"/>
        <v>mai</v>
      </c>
      <c r="SM14" t="str">
        <f t="shared" si="26"/>
        <v>mai</v>
      </c>
      <c r="SN14" t="str">
        <f t="shared" si="26"/>
        <v>juin</v>
      </c>
      <c r="SO14" t="str">
        <f t="shared" si="26"/>
        <v>juin</v>
      </c>
      <c r="SP14" t="str">
        <f t="shared" si="26"/>
        <v>juillet</v>
      </c>
      <c r="SQ14" t="str">
        <f t="shared" si="26"/>
        <v>juillet</v>
      </c>
      <c r="SR14" t="str">
        <f t="shared" si="26"/>
        <v>août</v>
      </c>
      <c r="SS14" t="str">
        <f t="shared" si="26"/>
        <v>août</v>
      </c>
      <c r="ST14" t="str">
        <f t="shared" si="26"/>
        <v>septembre</v>
      </c>
      <c r="SU14" t="str">
        <f t="shared" si="26"/>
        <v>septembre</v>
      </c>
      <c r="SV14" t="str">
        <f t="shared" si="26"/>
        <v>octobre</v>
      </c>
      <c r="SW14" t="str">
        <f t="shared" si="26"/>
        <v>octobre</v>
      </c>
      <c r="SX14" t="str">
        <f t="shared" si="26"/>
        <v>novembre</v>
      </c>
      <c r="SY14" t="str">
        <f t="shared" si="26"/>
        <v>novembre</v>
      </c>
      <c r="SZ14" t="str">
        <f t="shared" si="26"/>
        <v>décembre</v>
      </c>
      <c r="TA14" t="str">
        <f t="shared" si="26"/>
        <v>décembre</v>
      </c>
      <c r="TB14" t="str">
        <f t="shared" ref="TB14" si="27">TEXT("1/"&amp;SZ$15+1,"mmmm")</f>
        <v>janvier</v>
      </c>
      <c r="TC14" t="str">
        <f t="shared" ref="TC14" si="28">TEXT("1/"&amp;TA$15+1,"mmmm")</f>
        <v>janvier</v>
      </c>
      <c r="TD14" t="str">
        <f t="shared" ref="TD14" si="29">TEXT("1/"&amp;TB$15+1,"mmmm")</f>
        <v>février</v>
      </c>
      <c r="TE14" t="str">
        <f t="shared" ref="TE14" si="30">TEXT("1/"&amp;TC$15+1,"mmmm")</f>
        <v>février</v>
      </c>
      <c r="TF14" t="str">
        <f t="shared" ref="TF14" si="31">TEXT("1/"&amp;TD$15+1,"mmmm")</f>
        <v>mars</v>
      </c>
      <c r="TG14" t="str">
        <f t="shared" ref="TG14" si="32">TEXT("1/"&amp;TE$15+1,"mmmm")</f>
        <v>mars</v>
      </c>
      <c r="TH14" t="str">
        <f t="shared" ref="TH14" si="33">TEXT("1/"&amp;TF$15+1,"mmmm")</f>
        <v>avril</v>
      </c>
      <c r="TI14" t="str">
        <f t="shared" ref="TI14" si="34">TEXT("1/"&amp;TG$15+1,"mmmm")</f>
        <v>avril</v>
      </c>
      <c r="TJ14" t="str">
        <f t="shared" ref="TJ14" si="35">TEXT("1/"&amp;TH$15+1,"mmmm")</f>
        <v>mai</v>
      </c>
      <c r="TK14" t="str">
        <f t="shared" ref="TK14" si="36">TEXT("1/"&amp;TI$15+1,"mmmm")</f>
        <v>mai</v>
      </c>
      <c r="TL14" t="str">
        <f t="shared" ref="TL14" si="37">TEXT("1/"&amp;TJ$15+1,"mmmm")</f>
        <v>juin</v>
      </c>
      <c r="TM14" t="str">
        <f t="shared" ref="TM14" si="38">TEXT("1/"&amp;TK$15+1,"mmmm")</f>
        <v>juin</v>
      </c>
      <c r="TN14" t="str">
        <f t="shared" ref="TN14" si="39">TEXT("1/"&amp;TL$15+1,"mmmm")</f>
        <v>juillet</v>
      </c>
      <c r="TO14" t="str">
        <f t="shared" ref="TO14" si="40">TEXT("1/"&amp;TM$15+1,"mmmm")</f>
        <v>juillet</v>
      </c>
      <c r="TP14" t="str">
        <f t="shared" ref="TP14" si="41">TEXT("1/"&amp;TN$15+1,"mmmm")</f>
        <v>août</v>
      </c>
      <c r="TQ14" t="str">
        <f t="shared" ref="TQ14" si="42">TEXT("1/"&amp;TO$15+1,"mmmm")</f>
        <v>août</v>
      </c>
      <c r="TR14" t="str">
        <f t="shared" ref="TR14" si="43">TEXT("1/"&amp;TP$15+1,"mmmm")</f>
        <v>septembre</v>
      </c>
      <c r="TS14" t="str">
        <f t="shared" ref="TS14" si="44">TEXT("1/"&amp;TQ$15+1,"mmmm")</f>
        <v>septembre</v>
      </c>
      <c r="TT14" t="str">
        <f t="shared" ref="TT14" si="45">TEXT("1/"&amp;TR$15+1,"mmmm")</f>
        <v>octobre</v>
      </c>
      <c r="TU14" t="str">
        <f t="shared" ref="TU14" si="46">TEXT("1/"&amp;TS$15+1,"mmmm")</f>
        <v>octobre</v>
      </c>
      <c r="TV14" t="str">
        <f t="shared" ref="TV14" si="47">TEXT("1/"&amp;TT$15+1,"mmmm")</f>
        <v>novembre</v>
      </c>
      <c r="TW14" t="str">
        <f t="shared" ref="TW14" si="48">TEXT("1/"&amp;TU$15+1,"mmmm")</f>
        <v>novembre</v>
      </c>
      <c r="TX14" t="str">
        <f t="shared" ref="TX14" si="49">TEXT("1/"&amp;TV$15+1,"mmmm")</f>
        <v>décembre</v>
      </c>
      <c r="TY14" t="str">
        <f t="shared" ref="TY14" si="50">TEXT("1/"&amp;TW$15+1,"mmmm")</f>
        <v>décembre</v>
      </c>
      <c r="TZ14" t="str">
        <f t="shared" ref="TZ14" si="51">TEXT("1/"&amp;TX$15+1,"mmmm")</f>
        <v>janvier</v>
      </c>
      <c r="UA14" t="str">
        <f t="shared" ref="UA14" si="52">TEXT("1/"&amp;TY$15+1,"mmmm")</f>
        <v>janvier</v>
      </c>
      <c r="UB14" t="str">
        <f t="shared" ref="UB14" si="53">TEXT("1/"&amp;TZ$15+1,"mmmm")</f>
        <v>février</v>
      </c>
      <c r="UC14" t="str">
        <f t="shared" ref="UC14" si="54">TEXT("1/"&amp;UA$15+1,"mmmm")</f>
        <v>février</v>
      </c>
      <c r="UD14" t="str">
        <f t="shared" ref="UD14" si="55">TEXT("1/"&amp;UB$15+1,"mmmm")</f>
        <v>mars</v>
      </c>
      <c r="UE14" t="str">
        <f t="shared" ref="UE14" si="56">TEXT("1/"&amp;UC$15+1,"mmmm")</f>
        <v>mars</v>
      </c>
      <c r="UF14" t="str">
        <f t="shared" ref="UF14" si="57">TEXT("1/"&amp;UD$15+1,"mmmm")</f>
        <v>avril</v>
      </c>
      <c r="UG14" t="str">
        <f t="shared" ref="UG14" si="58">TEXT("1/"&amp;UE$15+1,"mmmm")</f>
        <v>avril</v>
      </c>
      <c r="UH14" t="str">
        <f t="shared" ref="UH14" si="59">TEXT("1/"&amp;UF$15+1,"mmmm")</f>
        <v>mai</v>
      </c>
      <c r="UI14" t="str">
        <f t="shared" ref="UI14" si="60">TEXT("1/"&amp;UG$15+1,"mmmm")</f>
        <v>mai</v>
      </c>
      <c r="UJ14" t="str">
        <f t="shared" ref="UJ14" si="61">TEXT("1/"&amp;UH$15+1,"mmmm")</f>
        <v>juin</v>
      </c>
      <c r="UK14" t="str">
        <f t="shared" ref="UK14" si="62">TEXT("1/"&amp;UI$15+1,"mmmm")</f>
        <v>juin</v>
      </c>
      <c r="UL14" t="str">
        <f t="shared" ref="UL14" si="63">TEXT("1/"&amp;UJ$15+1,"mmmm")</f>
        <v>juillet</v>
      </c>
      <c r="UM14" t="str">
        <f t="shared" ref="UM14" si="64">TEXT("1/"&amp;UK$15+1,"mmmm")</f>
        <v>juillet</v>
      </c>
      <c r="UN14" t="str">
        <f t="shared" ref="UN14" si="65">TEXT("1/"&amp;UL$15+1,"mmmm")</f>
        <v>août</v>
      </c>
      <c r="UO14" t="str">
        <f t="shared" ref="UO14" si="66">TEXT("1/"&amp;UM$15+1,"mmmm")</f>
        <v>août</v>
      </c>
      <c r="UP14" t="str">
        <f t="shared" ref="UP14" si="67">TEXT("1/"&amp;UN$15+1,"mmmm")</f>
        <v>septembre</v>
      </c>
      <c r="UQ14" t="str">
        <f t="shared" ref="UQ14" si="68">TEXT("1/"&amp;UO$15+1,"mmmm")</f>
        <v>septembre</v>
      </c>
      <c r="UR14" t="str">
        <f t="shared" ref="UR14" si="69">TEXT("1/"&amp;UP$15+1,"mmmm")</f>
        <v>octobre</v>
      </c>
      <c r="US14" t="str">
        <f t="shared" ref="US14" si="70">TEXT("1/"&amp;UQ$15+1,"mmmm")</f>
        <v>octobre</v>
      </c>
      <c r="UT14" t="str">
        <f t="shared" ref="UT14" si="71">TEXT("1/"&amp;UR$15+1,"mmmm")</f>
        <v>novembre</v>
      </c>
      <c r="UU14" t="str">
        <f t="shared" ref="UU14" si="72">TEXT("1/"&amp;US$15+1,"mmmm")</f>
        <v>novembre</v>
      </c>
      <c r="UV14" t="str">
        <f t="shared" ref="UV14" si="73">TEXT("1/"&amp;UT$15+1,"mmmm")</f>
        <v>décembre</v>
      </c>
      <c r="UW14" t="str">
        <f t="shared" ref="UW14" si="74">TEXT("1/"&amp;UU$15+1,"mmmm")</f>
        <v>décembre</v>
      </c>
      <c r="UX14" t="str">
        <f t="shared" ref="UX14" si="75">TEXT("1/"&amp;UV$15+1,"mmmm")</f>
        <v>janvier</v>
      </c>
      <c r="UY14" t="str">
        <f t="shared" ref="UY14" si="76">TEXT("1/"&amp;UW$15+1,"mmmm")</f>
        <v>janvier</v>
      </c>
      <c r="UZ14" t="str">
        <f t="shared" ref="UZ14" si="77">TEXT("1/"&amp;UX$15+1,"mmmm")</f>
        <v>février</v>
      </c>
      <c r="VA14" t="str">
        <f t="shared" ref="VA14" si="78">TEXT("1/"&amp;UY$15+1,"mmmm")</f>
        <v>février</v>
      </c>
      <c r="VB14" t="str">
        <f t="shared" ref="VB14" si="79">TEXT("1/"&amp;UZ$15+1,"mmmm")</f>
        <v>mars</v>
      </c>
      <c r="VC14" t="str">
        <f t="shared" ref="VC14" si="80">TEXT("1/"&amp;VA$15+1,"mmmm")</f>
        <v>mars</v>
      </c>
      <c r="VD14" t="str">
        <f t="shared" ref="VD14" si="81">TEXT("1/"&amp;VB$15+1,"mmmm")</f>
        <v>avril</v>
      </c>
      <c r="VE14" t="str">
        <f t="shared" ref="VE14" si="82">TEXT("1/"&amp;VC$15+1,"mmmm")</f>
        <v>avril</v>
      </c>
      <c r="VF14" t="str">
        <f t="shared" ref="VF14" si="83">TEXT("1/"&amp;VD$15+1,"mmmm")</f>
        <v>mai</v>
      </c>
      <c r="VG14" t="str">
        <f t="shared" ref="VG14" si="84">TEXT("1/"&amp;VE$15+1,"mmmm")</f>
        <v>mai</v>
      </c>
      <c r="VH14" t="str">
        <f t="shared" ref="VH14" si="85">TEXT("1/"&amp;VF$15+1,"mmmm")</f>
        <v>juin</v>
      </c>
      <c r="VI14" t="str">
        <f t="shared" ref="VI14" si="86">TEXT("1/"&amp;VG$15+1,"mmmm")</f>
        <v>juin</v>
      </c>
      <c r="VJ14" t="str">
        <f t="shared" ref="VJ14" si="87">TEXT("1/"&amp;VH$15+1,"mmmm")</f>
        <v>juillet</v>
      </c>
      <c r="VK14" t="str">
        <f t="shared" ref="VK14" si="88">TEXT("1/"&amp;VI$15+1,"mmmm")</f>
        <v>juillet</v>
      </c>
      <c r="VL14" t="str">
        <f t="shared" ref="VL14" si="89">TEXT("1/"&amp;VJ$15+1,"mmmm")</f>
        <v>août</v>
      </c>
      <c r="VM14" t="str">
        <f t="shared" ref="VM14" si="90">TEXT("1/"&amp;VK$15+1,"mmmm")</f>
        <v>août</v>
      </c>
      <c r="VN14" t="str">
        <f t="shared" ref="VN14" si="91">TEXT("1/"&amp;VL$15+1,"mmmm")</f>
        <v>septembre</v>
      </c>
      <c r="VO14" t="str">
        <f t="shared" ref="VO14" si="92">TEXT("1/"&amp;VM$15+1,"mmmm")</f>
        <v>septembre</v>
      </c>
      <c r="VP14" t="str">
        <f t="shared" ref="VP14" si="93">TEXT("1/"&amp;VN$15+1,"mmmm")</f>
        <v>octobre</v>
      </c>
      <c r="VQ14" t="str">
        <f t="shared" ref="VQ14" si="94">TEXT("1/"&amp;VO$15+1,"mmmm")</f>
        <v>octobre</v>
      </c>
      <c r="VR14" t="str">
        <f t="shared" ref="VR14" si="95">TEXT("1/"&amp;VP$15+1,"mmmm")</f>
        <v>novembre</v>
      </c>
      <c r="VS14" t="str">
        <f t="shared" ref="VS14" si="96">TEXT("1/"&amp;VQ$15+1,"mmmm")</f>
        <v>novembre</v>
      </c>
      <c r="VT14" t="str">
        <f t="shared" ref="VT14" si="97">TEXT("1/"&amp;VR$15+1,"mmmm")</f>
        <v>décembre</v>
      </c>
      <c r="VU14" t="str">
        <f t="shared" ref="VU14" si="98">TEXT("1/"&amp;VS$15+1,"mmmm")</f>
        <v>décembre</v>
      </c>
      <c r="VV14" t="str">
        <f t="shared" ref="VV14" si="99">TEXT("1/"&amp;VT$15+1,"mmmm")</f>
        <v>janvier</v>
      </c>
      <c r="VW14" t="str">
        <f t="shared" ref="VW14" si="100">TEXT("1/"&amp;VU$15+1,"mmmm")</f>
        <v>janvier</v>
      </c>
      <c r="VX14" t="str">
        <f t="shared" ref="VX14" si="101">TEXT("1/"&amp;VV$15+1,"mmmm")</f>
        <v>février</v>
      </c>
      <c r="VY14" t="str">
        <f t="shared" ref="VY14" si="102">TEXT("1/"&amp;VW$15+1,"mmmm")</f>
        <v>février</v>
      </c>
      <c r="VZ14" t="str">
        <f t="shared" ref="VZ14" si="103">TEXT("1/"&amp;VX$15+1,"mmmm")</f>
        <v>mars</v>
      </c>
      <c r="WA14" t="str">
        <f t="shared" ref="WA14" si="104">TEXT("1/"&amp;VY$15+1,"mmmm")</f>
        <v>mars</v>
      </c>
      <c r="WB14" t="str">
        <f t="shared" ref="WB14" si="105">TEXT("1/"&amp;VZ$15+1,"mmmm")</f>
        <v>avril</v>
      </c>
      <c r="WC14" t="str">
        <f t="shared" ref="WC14" si="106">TEXT("1/"&amp;WA$15+1,"mmmm")</f>
        <v>avril</v>
      </c>
      <c r="WD14" t="str">
        <f t="shared" ref="WD14" si="107">TEXT("1/"&amp;WB$15+1,"mmmm")</f>
        <v>mai</v>
      </c>
      <c r="WE14" t="str">
        <f t="shared" ref="WE14" si="108">TEXT("1/"&amp;WC$15+1,"mmmm")</f>
        <v>mai</v>
      </c>
      <c r="WF14" t="str">
        <f t="shared" ref="WF14" si="109">TEXT("1/"&amp;WD$15+1,"mmmm")</f>
        <v>juin</v>
      </c>
      <c r="WG14" t="str">
        <f t="shared" ref="WG14" si="110">TEXT("1/"&amp;WE$15+1,"mmmm")</f>
        <v>juin</v>
      </c>
      <c r="WH14" t="str">
        <f t="shared" ref="WH14" si="111">TEXT("1/"&amp;WF$15+1,"mmmm")</f>
        <v>juillet</v>
      </c>
      <c r="WI14" t="str">
        <f t="shared" ref="WI14" si="112">TEXT("1/"&amp;WG$15+1,"mmmm")</f>
        <v>juillet</v>
      </c>
      <c r="WJ14" t="str">
        <f t="shared" ref="WJ14" si="113">TEXT("1/"&amp;WH$15+1,"mmmm")</f>
        <v>août</v>
      </c>
      <c r="WK14" t="str">
        <f t="shared" ref="WK14" si="114">TEXT("1/"&amp;WI$15+1,"mmmm")</f>
        <v>août</v>
      </c>
      <c r="WL14" t="str">
        <f t="shared" ref="WL14" si="115">TEXT("1/"&amp;WJ$15+1,"mmmm")</f>
        <v>septembre</v>
      </c>
      <c r="WM14" t="str">
        <f t="shared" ref="WM14" si="116">TEXT("1/"&amp;WK$15+1,"mmmm")</f>
        <v>septembre</v>
      </c>
      <c r="WN14" t="str">
        <f t="shared" ref="WN14" si="117">TEXT("1/"&amp;WL$15+1,"mmmm")</f>
        <v>octobre</v>
      </c>
      <c r="WO14" t="str">
        <f t="shared" ref="WO14" si="118">TEXT("1/"&amp;WM$15+1,"mmmm")</f>
        <v>octobre</v>
      </c>
      <c r="WP14" t="str">
        <f t="shared" ref="WP14" si="119">TEXT("1/"&amp;WN$15+1,"mmmm")</f>
        <v>novembre</v>
      </c>
      <c r="WQ14" t="str">
        <f t="shared" ref="WQ14" si="120">TEXT("1/"&amp;WO$15+1,"mmmm")</f>
        <v>novembre</v>
      </c>
      <c r="WR14" t="str">
        <f t="shared" ref="WR14" si="121">TEXT("1/"&amp;WP$15+1,"mmmm")</f>
        <v>décembre</v>
      </c>
      <c r="WS14" t="str">
        <f t="shared" ref="WS14" si="122">TEXT("1/"&amp;WQ$15+1,"mmmm")</f>
        <v>décembre</v>
      </c>
      <c r="WT14" t="str">
        <f t="shared" ref="WT14" si="123">TEXT("1/"&amp;WR$15+1,"mmmm")</f>
        <v>janvier</v>
      </c>
      <c r="WU14" t="str">
        <f t="shared" ref="WU14" si="124">TEXT("1/"&amp;WS$15+1,"mmmm")</f>
        <v>janvier</v>
      </c>
      <c r="WV14" t="str">
        <f t="shared" ref="WV14" si="125">TEXT("1/"&amp;WT$15+1,"mmmm")</f>
        <v>février</v>
      </c>
      <c r="WW14" t="str">
        <f t="shared" ref="WW14" si="126">TEXT("1/"&amp;WU$15+1,"mmmm")</f>
        <v>février</v>
      </c>
      <c r="WX14" t="str">
        <f t="shared" ref="WX14" si="127">TEXT("1/"&amp;WV$15+1,"mmmm")</f>
        <v>mars</v>
      </c>
      <c r="WY14" t="str">
        <f t="shared" ref="WY14" si="128">TEXT("1/"&amp;WW$15+1,"mmmm")</f>
        <v>mars</v>
      </c>
      <c r="WZ14" t="str">
        <f t="shared" ref="WZ14" si="129">TEXT("1/"&amp;WX$15+1,"mmmm")</f>
        <v>avril</v>
      </c>
      <c r="XA14" t="str">
        <f t="shared" ref="XA14" si="130">TEXT("1/"&amp;WY$15+1,"mmmm")</f>
        <v>avril</v>
      </c>
      <c r="XB14" t="str">
        <f t="shared" ref="XB14" si="131">TEXT("1/"&amp;WZ$15+1,"mmmm")</f>
        <v>mai</v>
      </c>
      <c r="XC14" t="str">
        <f t="shared" ref="XC14" si="132">TEXT("1/"&amp;XA$15+1,"mmmm")</f>
        <v>mai</v>
      </c>
      <c r="XD14" t="str">
        <f t="shared" ref="XD14" si="133">TEXT("1/"&amp;XB$15+1,"mmmm")</f>
        <v>juin</v>
      </c>
      <c r="XE14" t="str">
        <f t="shared" ref="XE14" si="134">TEXT("1/"&amp;XC$15+1,"mmmm")</f>
        <v>juin</v>
      </c>
      <c r="XF14" t="str">
        <f t="shared" ref="XF14" si="135">TEXT("1/"&amp;XD$15+1,"mmmm")</f>
        <v>juillet</v>
      </c>
      <c r="XG14" t="str">
        <f t="shared" ref="XG14" si="136">TEXT("1/"&amp;XE$15+1,"mmmm")</f>
        <v>juillet</v>
      </c>
      <c r="XH14" t="str">
        <f t="shared" ref="XH14" si="137">TEXT("1/"&amp;XF$15+1,"mmmm")</f>
        <v>août</v>
      </c>
      <c r="XI14" t="str">
        <f t="shared" ref="XI14" si="138">TEXT("1/"&amp;XG$15+1,"mmmm")</f>
        <v>août</v>
      </c>
      <c r="XJ14" t="str">
        <f t="shared" ref="XJ14" si="139">TEXT("1/"&amp;XH$15+1,"mmmm")</f>
        <v>septembre</v>
      </c>
      <c r="XK14" t="str">
        <f t="shared" ref="XK14" si="140">TEXT("1/"&amp;XI$15+1,"mmmm")</f>
        <v>septembre</v>
      </c>
      <c r="XL14" t="str">
        <f t="shared" ref="XL14" si="141">TEXT("1/"&amp;XJ$15+1,"mmmm")</f>
        <v>octobre</v>
      </c>
      <c r="XM14" t="str">
        <f t="shared" ref="XM14" si="142">TEXT("1/"&amp;XK$15+1,"mmmm")</f>
        <v>octobre</v>
      </c>
      <c r="XN14" t="str">
        <f t="shared" ref="XN14" si="143">TEXT("1/"&amp;XL$15+1,"mmmm")</f>
        <v>novembre</v>
      </c>
      <c r="XO14" t="str">
        <f t="shared" ref="XO14" si="144">TEXT("1/"&amp;XM$15+1,"mmmm")</f>
        <v>novembre</v>
      </c>
      <c r="XP14" t="str">
        <f t="shared" ref="XP14" si="145">TEXT("1/"&amp;XN$15+1,"mmmm")</f>
        <v>décembre</v>
      </c>
      <c r="XQ14" t="str">
        <f t="shared" ref="XQ14" si="146">TEXT("1/"&amp;XO$15+1,"mmmm")</f>
        <v>décembre</v>
      </c>
      <c r="XR14" t="str">
        <f t="shared" ref="XR14" si="147">TEXT("1/"&amp;XP$15+1,"mmmm")</f>
        <v>janvier</v>
      </c>
      <c r="XS14" t="str">
        <f t="shared" ref="XS14" si="148">TEXT("1/"&amp;XQ$15+1,"mmmm")</f>
        <v>janvier</v>
      </c>
      <c r="XT14" t="str">
        <f t="shared" ref="XT14" si="149">TEXT("1/"&amp;XR$15+1,"mmmm")</f>
        <v>février</v>
      </c>
      <c r="XU14" t="str">
        <f t="shared" ref="XU14" si="150">TEXT("1/"&amp;XS$15+1,"mmmm")</f>
        <v>février</v>
      </c>
      <c r="XV14" t="str">
        <f t="shared" ref="XV14" si="151">TEXT("1/"&amp;XT$15+1,"mmmm")</f>
        <v>mars</v>
      </c>
      <c r="XW14" t="str">
        <f t="shared" ref="XW14" si="152">TEXT("1/"&amp;XU$15+1,"mmmm")</f>
        <v>mars</v>
      </c>
      <c r="XX14" t="str">
        <f t="shared" ref="XX14" si="153">TEXT("1/"&amp;XV$15+1,"mmmm")</f>
        <v>avril</v>
      </c>
      <c r="XY14" t="str">
        <f t="shared" ref="XY14" si="154">TEXT("1/"&amp;XW$15+1,"mmmm")</f>
        <v>avril</v>
      </c>
      <c r="XZ14" t="str">
        <f t="shared" ref="XZ14" si="155">TEXT("1/"&amp;XX$15+1,"mmmm")</f>
        <v>mai</v>
      </c>
      <c r="YA14" t="str">
        <f t="shared" ref="YA14" si="156">TEXT("1/"&amp;XY$15+1,"mmmm")</f>
        <v>mai</v>
      </c>
      <c r="YB14" t="str">
        <f t="shared" ref="YB14" si="157">TEXT("1/"&amp;XZ$15+1,"mmmm")</f>
        <v>juin</v>
      </c>
      <c r="YC14" t="str">
        <f t="shared" ref="YC14" si="158">TEXT("1/"&amp;YA$15+1,"mmmm")</f>
        <v>juin</v>
      </c>
      <c r="YD14" t="str">
        <f t="shared" ref="YD14" si="159">TEXT("1/"&amp;YB$15+1,"mmmm")</f>
        <v>juillet</v>
      </c>
      <c r="YE14" t="str">
        <f t="shared" ref="YE14" si="160">TEXT("1/"&amp;YC$15+1,"mmmm")</f>
        <v>juillet</v>
      </c>
      <c r="YF14" t="str">
        <f t="shared" ref="YF14" si="161">TEXT("1/"&amp;YD$15+1,"mmmm")</f>
        <v>août</v>
      </c>
      <c r="YG14" t="str">
        <f t="shared" ref="YG14" si="162">TEXT("1/"&amp;YE$15+1,"mmmm")</f>
        <v>août</v>
      </c>
      <c r="YH14" t="str">
        <f t="shared" ref="YH14" si="163">TEXT("1/"&amp;YF$15+1,"mmmm")</f>
        <v>septembre</v>
      </c>
      <c r="YI14" t="str">
        <f t="shared" ref="YI14" si="164">TEXT("1/"&amp;YG$15+1,"mmmm")</f>
        <v>septembre</v>
      </c>
      <c r="YJ14" t="str">
        <f t="shared" ref="YJ14" si="165">TEXT("1/"&amp;YH$15+1,"mmmm")</f>
        <v>octobre</v>
      </c>
      <c r="YK14" t="str">
        <f t="shared" ref="YK14" si="166">TEXT("1/"&amp;YI$15+1,"mmmm")</f>
        <v>octobre</v>
      </c>
      <c r="YL14" t="str">
        <f t="shared" ref="YL14" si="167">TEXT("1/"&amp;YJ$15+1,"mmmm")</f>
        <v>novembre</v>
      </c>
      <c r="YM14" t="str">
        <f t="shared" ref="YM14" si="168">TEXT("1/"&amp;YK$15+1,"mmmm")</f>
        <v>novembre</v>
      </c>
      <c r="YN14" t="str">
        <f t="shared" ref="YN14" si="169">TEXT("1/"&amp;YL$15+1,"mmmm")</f>
        <v>décembre</v>
      </c>
      <c r="YO14" t="str">
        <f t="shared" ref="YO14" si="170">TEXT("1/"&amp;YM$15+1,"mmmm")</f>
        <v>décembre</v>
      </c>
      <c r="YP14" t="str">
        <f t="shared" ref="YP14" si="171">TEXT("1/"&amp;YN$15+1,"mmmm")</f>
        <v>janvier</v>
      </c>
      <c r="YQ14" t="str">
        <f t="shared" ref="YQ14" si="172">TEXT("1/"&amp;YO$15+1,"mmmm")</f>
        <v>janvier</v>
      </c>
      <c r="YR14" t="str">
        <f t="shared" ref="YR14" si="173">TEXT("1/"&amp;YP$15+1,"mmmm")</f>
        <v>février</v>
      </c>
      <c r="YS14" t="str">
        <f t="shared" ref="YS14" si="174">TEXT("1/"&amp;YQ$15+1,"mmmm")</f>
        <v>février</v>
      </c>
      <c r="YT14" t="str">
        <f t="shared" ref="YT14" si="175">TEXT("1/"&amp;YR$15+1,"mmmm")</f>
        <v>mars</v>
      </c>
      <c r="YU14" t="str">
        <f t="shared" ref="YU14" si="176">TEXT("1/"&amp;YS$15+1,"mmmm")</f>
        <v>mars</v>
      </c>
      <c r="YV14" t="str">
        <f t="shared" ref="YV14" si="177">TEXT("1/"&amp;YT$15+1,"mmmm")</f>
        <v>avril</v>
      </c>
      <c r="YW14" t="str">
        <f t="shared" ref="YW14" si="178">TEXT("1/"&amp;YU$15+1,"mmmm")</f>
        <v>avril</v>
      </c>
      <c r="YX14" t="str">
        <f t="shared" ref="YX14" si="179">TEXT("1/"&amp;YV$15+1,"mmmm")</f>
        <v>mai</v>
      </c>
      <c r="YY14" t="str">
        <f t="shared" ref="YY14" si="180">TEXT("1/"&amp;YW$15+1,"mmmm")</f>
        <v>mai</v>
      </c>
      <c r="YZ14" t="str">
        <f t="shared" ref="YZ14" si="181">TEXT("1/"&amp;YX$15+1,"mmmm")</f>
        <v>juin</v>
      </c>
      <c r="ZA14" t="str">
        <f t="shared" ref="ZA14" si="182">TEXT("1/"&amp;YY$15+1,"mmmm")</f>
        <v>juin</v>
      </c>
      <c r="ZB14" t="str">
        <f t="shared" ref="ZB14" si="183">TEXT("1/"&amp;YZ$15+1,"mmmm")</f>
        <v>juillet</v>
      </c>
      <c r="ZC14" t="str">
        <f t="shared" ref="ZC14" si="184">TEXT("1/"&amp;ZA$15+1,"mmmm")</f>
        <v>juillet</v>
      </c>
      <c r="ZD14" t="str">
        <f t="shared" ref="ZD14" si="185">TEXT("1/"&amp;ZB$15+1,"mmmm")</f>
        <v>août</v>
      </c>
      <c r="ZE14" t="str">
        <f t="shared" ref="ZE14" si="186">TEXT("1/"&amp;ZC$15+1,"mmmm")</f>
        <v>août</v>
      </c>
      <c r="ZF14" t="str">
        <f t="shared" ref="ZF14" si="187">TEXT("1/"&amp;ZD$15+1,"mmmm")</f>
        <v>septembre</v>
      </c>
      <c r="ZG14" t="str">
        <f t="shared" ref="ZG14" si="188">TEXT("1/"&amp;ZE$15+1,"mmmm")</f>
        <v>septembre</v>
      </c>
      <c r="ZH14" t="str">
        <f t="shared" ref="ZH14" si="189">TEXT("1/"&amp;ZF$15+1,"mmmm")</f>
        <v>octobre</v>
      </c>
      <c r="ZI14" t="str">
        <f t="shared" ref="ZI14" si="190">TEXT("1/"&amp;ZG$15+1,"mmmm")</f>
        <v>octobre</v>
      </c>
      <c r="ZJ14" t="str">
        <f t="shared" ref="ZJ14" si="191">TEXT("1/"&amp;ZH$15+1,"mmmm")</f>
        <v>novembre</v>
      </c>
      <c r="ZK14" t="str">
        <f t="shared" ref="ZK14" si="192">TEXT("1/"&amp;ZI$15+1,"mmmm")</f>
        <v>novembre</v>
      </c>
      <c r="ZL14" t="str">
        <f t="shared" ref="ZL14" si="193">TEXT("1/"&amp;ZJ$15+1,"mmmm")</f>
        <v>décembre</v>
      </c>
      <c r="ZM14" t="str">
        <f t="shared" ref="ZM14" si="194">TEXT("1/"&amp;ZK$15+1,"mmmm")</f>
        <v>décembre</v>
      </c>
      <c r="ZN14" t="str">
        <f t="shared" ref="ZN14" si="195">TEXT("1/"&amp;ZL$15+1,"mmmm")</f>
        <v>janvier</v>
      </c>
      <c r="ZO14" t="str">
        <f t="shared" ref="ZO14" si="196">TEXT("1/"&amp;ZM$15+1,"mmmm")</f>
        <v>janvier</v>
      </c>
      <c r="ZP14" t="str">
        <f t="shared" ref="ZP14" si="197">TEXT("1/"&amp;ZN$15+1,"mmmm")</f>
        <v>février</v>
      </c>
      <c r="ZQ14" t="str">
        <f t="shared" ref="ZQ14" si="198">TEXT("1/"&amp;ZO$15+1,"mmmm")</f>
        <v>février</v>
      </c>
      <c r="ZR14" t="str">
        <f t="shared" ref="ZR14" si="199">TEXT("1/"&amp;ZP$15+1,"mmmm")</f>
        <v>mars</v>
      </c>
      <c r="ZS14" t="str">
        <f t="shared" ref="ZS14" si="200">TEXT("1/"&amp;ZQ$15+1,"mmmm")</f>
        <v>mars</v>
      </c>
      <c r="ZT14" t="str">
        <f t="shared" ref="ZT14" si="201">TEXT("1/"&amp;ZR$15+1,"mmmm")</f>
        <v>avril</v>
      </c>
      <c r="ZU14" t="str">
        <f t="shared" ref="ZU14" si="202">TEXT("1/"&amp;ZS$15+1,"mmmm")</f>
        <v>avril</v>
      </c>
      <c r="ZV14" t="str">
        <f t="shared" ref="ZV14" si="203">TEXT("1/"&amp;ZT$15+1,"mmmm")</f>
        <v>mai</v>
      </c>
      <c r="ZW14" t="str">
        <f t="shared" ref="ZW14" si="204">TEXT("1/"&amp;ZU$15+1,"mmmm")</f>
        <v>mai</v>
      </c>
      <c r="ZX14" t="str">
        <f t="shared" ref="ZX14" si="205">TEXT("1/"&amp;ZV$15+1,"mmmm")</f>
        <v>juin</v>
      </c>
      <c r="ZY14" t="str">
        <f t="shared" ref="ZY14" si="206">TEXT("1/"&amp;ZW$15+1,"mmmm")</f>
        <v>juin</v>
      </c>
      <c r="ZZ14" t="str">
        <f t="shared" ref="ZZ14" si="207">TEXT("1/"&amp;ZX$15+1,"mmmm")</f>
        <v>juillet</v>
      </c>
      <c r="AAA14" t="str">
        <f t="shared" ref="AAA14" si="208">TEXT("1/"&amp;ZY$15+1,"mmmm")</f>
        <v>juillet</v>
      </c>
      <c r="AAB14" t="str">
        <f t="shared" ref="AAB14" si="209">TEXT("1/"&amp;ZZ$15+1,"mmmm")</f>
        <v>août</v>
      </c>
      <c r="AAC14" t="str">
        <f t="shared" ref="AAC14" si="210">TEXT("1/"&amp;AAA$15+1,"mmmm")</f>
        <v>août</v>
      </c>
      <c r="AAD14" t="str">
        <f t="shared" ref="AAD14" si="211">TEXT("1/"&amp;AAB$15+1,"mmmm")</f>
        <v>septembre</v>
      </c>
      <c r="AAE14" t="str">
        <f t="shared" ref="AAE14" si="212">TEXT("1/"&amp;AAC$15+1,"mmmm")</f>
        <v>septembre</v>
      </c>
      <c r="AAF14" t="str">
        <f t="shared" ref="AAF14" si="213">TEXT("1/"&amp;AAD$15+1,"mmmm")</f>
        <v>octobre</v>
      </c>
      <c r="AAG14" t="str">
        <f t="shared" ref="AAG14" si="214">TEXT("1/"&amp;AAE$15+1,"mmmm")</f>
        <v>octobre</v>
      </c>
      <c r="AAH14" t="str">
        <f t="shared" ref="AAH14" si="215">TEXT("1/"&amp;AAF$15+1,"mmmm")</f>
        <v>novembre</v>
      </c>
      <c r="AAI14" t="str">
        <f t="shared" ref="AAI14" si="216">TEXT("1/"&amp;AAG$15+1,"mmmm")</f>
        <v>novembre</v>
      </c>
      <c r="AAJ14" t="str">
        <f t="shared" ref="AAJ14" si="217">TEXT("1/"&amp;AAH$15+1,"mmmm")</f>
        <v>décembre</v>
      </c>
      <c r="AAK14" t="str">
        <f t="shared" ref="AAK14" si="218">TEXT("1/"&amp;AAI$15+1,"mmmm")</f>
        <v>décembre</v>
      </c>
      <c r="AAL14" t="str">
        <f t="shared" ref="AAL14" si="219">TEXT("1/"&amp;AAJ$15+1,"mmmm")</f>
        <v>janvier</v>
      </c>
      <c r="AAM14" t="str">
        <f t="shared" ref="AAM14" si="220">TEXT("1/"&amp;AAK$15+1,"mmmm")</f>
        <v>janvier</v>
      </c>
      <c r="AAN14" t="str">
        <f t="shared" ref="AAN14" si="221">TEXT("1/"&amp;AAL$15+1,"mmmm")</f>
        <v>février</v>
      </c>
      <c r="AAO14" t="str">
        <f t="shared" ref="AAO14" si="222">TEXT("1/"&amp;AAM$15+1,"mmmm")</f>
        <v>février</v>
      </c>
      <c r="AAP14" t="str">
        <f t="shared" ref="AAP14" si="223">TEXT("1/"&amp;AAN$15+1,"mmmm")</f>
        <v>mars</v>
      </c>
      <c r="AAQ14" t="str">
        <f t="shared" ref="AAQ14" si="224">TEXT("1/"&amp;AAO$15+1,"mmmm")</f>
        <v>mars</v>
      </c>
      <c r="AAR14" t="str">
        <f t="shared" ref="AAR14" si="225">TEXT("1/"&amp;AAP$15+1,"mmmm")</f>
        <v>avril</v>
      </c>
      <c r="AAS14" t="str">
        <f t="shared" ref="AAS14" si="226">TEXT("1/"&amp;AAQ$15+1,"mmmm")</f>
        <v>avril</v>
      </c>
      <c r="AAT14" t="str">
        <f t="shared" ref="AAT14" si="227">TEXT("1/"&amp;AAR$15+1,"mmmm")</f>
        <v>mai</v>
      </c>
      <c r="AAU14" t="str">
        <f t="shared" ref="AAU14" si="228">TEXT("1/"&amp;AAS$15+1,"mmmm")</f>
        <v>mai</v>
      </c>
      <c r="AAV14" t="str">
        <f t="shared" ref="AAV14" si="229">TEXT("1/"&amp;AAT$15+1,"mmmm")</f>
        <v>juin</v>
      </c>
      <c r="AAW14" t="str">
        <f t="shared" ref="AAW14" si="230">TEXT("1/"&amp;AAU$15+1,"mmmm")</f>
        <v>juin</v>
      </c>
      <c r="AAX14" t="str">
        <f t="shared" ref="AAX14" si="231">TEXT("1/"&amp;AAV$15+1,"mmmm")</f>
        <v>juillet</v>
      </c>
      <c r="AAY14" t="str">
        <f t="shared" ref="AAY14" si="232">TEXT("1/"&amp;AAW$15+1,"mmmm")</f>
        <v>juillet</v>
      </c>
      <c r="AAZ14" t="str">
        <f t="shared" ref="AAZ14" si="233">TEXT("1/"&amp;AAX$15+1,"mmmm")</f>
        <v>août</v>
      </c>
      <c r="ABA14" t="str">
        <f t="shared" ref="ABA14" si="234">TEXT("1/"&amp;AAY$15+1,"mmmm")</f>
        <v>août</v>
      </c>
      <c r="ABB14" t="str">
        <f t="shared" ref="ABB14" si="235">TEXT("1/"&amp;AAZ$15+1,"mmmm")</f>
        <v>septembre</v>
      </c>
      <c r="ABC14" t="str">
        <f t="shared" ref="ABC14" si="236">TEXT("1/"&amp;ABA$15+1,"mmmm")</f>
        <v>septembre</v>
      </c>
      <c r="ABD14" t="str">
        <f t="shared" ref="ABD14" si="237">TEXT("1/"&amp;ABB$15+1,"mmmm")</f>
        <v>octobre</v>
      </c>
      <c r="ABE14" t="str">
        <f t="shared" ref="ABE14" si="238">TEXT("1/"&amp;ABC$15+1,"mmmm")</f>
        <v>octobre</v>
      </c>
      <c r="ABF14" t="str">
        <f t="shared" ref="ABF14" si="239">TEXT("1/"&amp;ABD$15+1,"mmmm")</f>
        <v>novembre</v>
      </c>
      <c r="ABG14" t="str">
        <f t="shared" ref="ABG14" si="240">TEXT("1/"&amp;ABE$15+1,"mmmm")</f>
        <v>novembre</v>
      </c>
      <c r="ABH14" t="str">
        <f t="shared" ref="ABH14" si="241">TEXT("1/"&amp;ABF$15+1,"mmmm")</f>
        <v>décembre</v>
      </c>
      <c r="ABI14" t="str">
        <f t="shared" ref="ABI14" si="242">TEXT("1/"&amp;ABG$15+1,"mmmm")</f>
        <v>décembre</v>
      </c>
      <c r="ABJ14" t="str">
        <f t="shared" ref="ABJ14" si="243">TEXT("1/"&amp;ABH$15+1,"mmmm")</f>
        <v>janvier</v>
      </c>
      <c r="ABK14" t="str">
        <f t="shared" ref="ABK14" si="244">TEXT("1/"&amp;ABI$15+1,"mmmm")</f>
        <v>janvier</v>
      </c>
      <c r="ABL14" t="str">
        <f t="shared" ref="ABL14" si="245">TEXT("1/"&amp;ABJ$15+1,"mmmm")</f>
        <v>février</v>
      </c>
      <c r="ABM14" t="str">
        <f t="shared" ref="ABM14" si="246">TEXT("1/"&amp;ABK$15+1,"mmmm")</f>
        <v>février</v>
      </c>
      <c r="ABN14" t="str">
        <f t="shared" ref="ABN14" si="247">TEXT("1/"&amp;ABL$15+1,"mmmm")</f>
        <v>mars</v>
      </c>
      <c r="ABO14" t="str">
        <f t="shared" ref="ABO14" si="248">TEXT("1/"&amp;ABM$15+1,"mmmm")</f>
        <v>mars</v>
      </c>
      <c r="ABP14" t="str">
        <f t="shared" ref="ABP14" si="249">TEXT("1/"&amp;ABN$15+1,"mmmm")</f>
        <v>avril</v>
      </c>
      <c r="ABQ14" t="str">
        <f t="shared" ref="ABQ14" si="250">TEXT("1/"&amp;ABO$15+1,"mmmm")</f>
        <v>avril</v>
      </c>
      <c r="ABR14" t="str">
        <f t="shared" ref="ABR14" si="251">TEXT("1/"&amp;ABP$15+1,"mmmm")</f>
        <v>mai</v>
      </c>
      <c r="ABS14" t="str">
        <f t="shared" ref="ABS14" si="252">TEXT("1/"&amp;ABQ$15+1,"mmmm")</f>
        <v>mai</v>
      </c>
      <c r="ABT14" t="str">
        <f t="shared" ref="ABT14" si="253">TEXT("1/"&amp;ABR$15+1,"mmmm")</f>
        <v>juin</v>
      </c>
      <c r="ABU14" t="str">
        <f t="shared" ref="ABU14" si="254">TEXT("1/"&amp;ABS$15+1,"mmmm")</f>
        <v>juin</v>
      </c>
      <c r="ABV14" t="str">
        <f t="shared" ref="ABV14" si="255">TEXT("1/"&amp;ABT$15+1,"mmmm")</f>
        <v>juillet</v>
      </c>
      <c r="ABW14" t="str">
        <f t="shared" ref="ABW14" si="256">TEXT("1/"&amp;ABU$15+1,"mmmm")</f>
        <v>juillet</v>
      </c>
      <c r="ABX14" t="str">
        <f t="shared" ref="ABX14" si="257">TEXT("1/"&amp;ABV$15+1,"mmmm")</f>
        <v>août</v>
      </c>
      <c r="ABY14" t="str">
        <f t="shared" ref="ABY14" si="258">TEXT("1/"&amp;ABW$15+1,"mmmm")</f>
        <v>août</v>
      </c>
      <c r="ABZ14" t="str">
        <f t="shared" ref="ABZ14" si="259">TEXT("1/"&amp;ABX$15+1,"mmmm")</f>
        <v>septembre</v>
      </c>
      <c r="ACA14" t="str">
        <f t="shared" ref="ACA14" si="260">TEXT("1/"&amp;ABY$15+1,"mmmm")</f>
        <v>septembre</v>
      </c>
      <c r="ACB14" t="str">
        <f t="shared" ref="ACB14" si="261">TEXT("1/"&amp;ABZ$15+1,"mmmm")</f>
        <v>octobre</v>
      </c>
      <c r="ACC14" t="str">
        <f t="shared" ref="ACC14" si="262">TEXT("1/"&amp;ACA$15+1,"mmmm")</f>
        <v>octobre</v>
      </c>
      <c r="ACD14" t="str">
        <f t="shared" ref="ACD14" si="263">TEXT("1/"&amp;ACB$15+1,"mmmm")</f>
        <v>novembre</v>
      </c>
      <c r="ACE14" t="str">
        <f t="shared" ref="ACE14" si="264">TEXT("1/"&amp;ACC$15+1,"mmmm")</f>
        <v>novembre</v>
      </c>
      <c r="ACF14" t="str">
        <f t="shared" ref="ACF14" si="265">TEXT("1/"&amp;ACD$15+1,"mmmm")</f>
        <v>décembre</v>
      </c>
      <c r="ACG14" t="str">
        <f t="shared" ref="ACG14" si="266">TEXT("1/"&amp;ACE$15+1,"mmmm")</f>
        <v>décembre</v>
      </c>
      <c r="ACH14" t="str">
        <f t="shared" ref="ACH14" si="267">TEXT("1/"&amp;ACF$15+1,"mmmm")</f>
        <v>janvier</v>
      </c>
      <c r="ACI14" t="str">
        <f t="shared" ref="ACI14" si="268">TEXT("1/"&amp;ACG$15+1,"mmmm")</f>
        <v>janvier</v>
      </c>
      <c r="ACJ14" t="str">
        <f t="shared" ref="ACJ14" si="269">TEXT("1/"&amp;ACH$15+1,"mmmm")</f>
        <v>février</v>
      </c>
      <c r="ACK14" t="str">
        <f t="shared" ref="ACK14" si="270">TEXT("1/"&amp;ACI$15+1,"mmmm")</f>
        <v>février</v>
      </c>
      <c r="ACL14" t="str">
        <f t="shared" ref="ACL14" si="271">TEXT("1/"&amp;ACJ$15+1,"mmmm")</f>
        <v>mars</v>
      </c>
      <c r="ACM14" t="str">
        <f t="shared" ref="ACM14" si="272">TEXT("1/"&amp;ACK$15+1,"mmmm")</f>
        <v>mars</v>
      </c>
      <c r="ACN14" t="str">
        <f t="shared" ref="ACN14" si="273">TEXT("1/"&amp;ACL$15+1,"mmmm")</f>
        <v>avril</v>
      </c>
      <c r="ACO14" t="str">
        <f t="shared" ref="ACO14" si="274">TEXT("1/"&amp;ACM$15+1,"mmmm")</f>
        <v>avril</v>
      </c>
      <c r="ACP14" t="str">
        <f t="shared" ref="ACP14" si="275">TEXT("1/"&amp;ACN$15+1,"mmmm")</f>
        <v>mai</v>
      </c>
      <c r="ACQ14" t="str">
        <f t="shared" ref="ACQ14" si="276">TEXT("1/"&amp;ACO$15+1,"mmmm")</f>
        <v>mai</v>
      </c>
      <c r="ACR14" t="str">
        <f t="shared" ref="ACR14" si="277">TEXT("1/"&amp;ACP$15+1,"mmmm")</f>
        <v>juin</v>
      </c>
      <c r="ACS14" t="str">
        <f t="shared" ref="ACS14" si="278">TEXT("1/"&amp;ACQ$15+1,"mmmm")</f>
        <v>juin</v>
      </c>
      <c r="ACT14" t="str">
        <f t="shared" ref="ACT14" si="279">TEXT("1/"&amp;ACR$15+1,"mmmm")</f>
        <v>juillet</v>
      </c>
      <c r="ACU14" t="str">
        <f t="shared" ref="ACU14" si="280">TEXT("1/"&amp;ACS$15+1,"mmmm")</f>
        <v>juillet</v>
      </c>
      <c r="ACV14" t="str">
        <f t="shared" ref="ACV14" si="281">TEXT("1/"&amp;ACT$15+1,"mmmm")</f>
        <v>août</v>
      </c>
      <c r="ACW14" t="str">
        <f t="shared" ref="ACW14" si="282">TEXT("1/"&amp;ACU$15+1,"mmmm")</f>
        <v>août</v>
      </c>
      <c r="ACX14" t="str">
        <f t="shared" ref="ACX14" si="283">TEXT("1/"&amp;ACV$15+1,"mmmm")</f>
        <v>septembre</v>
      </c>
      <c r="ACY14" t="str">
        <f t="shared" ref="ACY14" si="284">TEXT("1/"&amp;ACW$15+1,"mmmm")</f>
        <v>septembre</v>
      </c>
      <c r="ACZ14" t="str">
        <f t="shared" ref="ACZ14" si="285">TEXT("1/"&amp;ACX$15+1,"mmmm")</f>
        <v>octobre</v>
      </c>
      <c r="ADA14" t="str">
        <f t="shared" ref="ADA14" si="286">TEXT("1/"&amp;ACY$15+1,"mmmm")</f>
        <v>octobre</v>
      </c>
      <c r="ADB14" t="str">
        <f t="shared" ref="ADB14" si="287">TEXT("1/"&amp;ACZ$15+1,"mmmm")</f>
        <v>novembre</v>
      </c>
      <c r="ADC14" t="str">
        <f t="shared" ref="ADC14" si="288">TEXT("1/"&amp;ADA$15+1,"mmmm")</f>
        <v>novembre</v>
      </c>
      <c r="ADD14" t="str">
        <f t="shared" ref="ADD14" si="289">TEXT("1/"&amp;ADB$15+1,"mmmm")</f>
        <v>décembre</v>
      </c>
      <c r="ADE14" t="str">
        <f t="shared" ref="ADE14" si="290">TEXT("1/"&amp;ADC$15+1,"mmmm")</f>
        <v>décembre</v>
      </c>
      <c r="ADF14" t="str">
        <f t="shared" ref="ADF14" si="291">TEXT("1/"&amp;ADD$15+1,"mmmm")</f>
        <v>janvier</v>
      </c>
      <c r="ADG14" t="str">
        <f t="shared" ref="ADG14" si="292">TEXT("1/"&amp;ADE$15+1,"mmmm")</f>
        <v>janvier</v>
      </c>
      <c r="ADH14" t="str">
        <f t="shared" ref="ADH14" si="293">TEXT("1/"&amp;ADF$15+1,"mmmm")</f>
        <v>février</v>
      </c>
      <c r="ADI14" t="str">
        <f t="shared" ref="ADI14" si="294">TEXT("1/"&amp;ADG$15+1,"mmmm")</f>
        <v>février</v>
      </c>
      <c r="ADJ14" t="str">
        <f t="shared" ref="ADJ14" si="295">TEXT("1/"&amp;ADH$15+1,"mmmm")</f>
        <v>mars</v>
      </c>
      <c r="ADK14" t="str">
        <f t="shared" ref="ADK14" si="296">TEXT("1/"&amp;ADI$15+1,"mmmm")</f>
        <v>mars</v>
      </c>
      <c r="ADL14" t="str">
        <f t="shared" ref="ADL14" si="297">TEXT("1/"&amp;ADJ$15+1,"mmmm")</f>
        <v>avril</v>
      </c>
      <c r="ADM14" t="str">
        <f t="shared" ref="ADM14" si="298">TEXT("1/"&amp;ADK$15+1,"mmmm")</f>
        <v>avril</v>
      </c>
      <c r="ADN14" t="str">
        <f t="shared" ref="ADN14" si="299">TEXT("1/"&amp;ADL$15+1,"mmmm")</f>
        <v>mai</v>
      </c>
      <c r="ADO14" t="str">
        <f t="shared" ref="ADO14" si="300">TEXT("1/"&amp;ADM$15+1,"mmmm")</f>
        <v>mai</v>
      </c>
      <c r="ADP14" t="str">
        <f t="shared" ref="ADP14" si="301">TEXT("1/"&amp;ADN$15+1,"mmmm")</f>
        <v>juin</v>
      </c>
      <c r="ADQ14" t="str">
        <f t="shared" ref="ADQ14" si="302">TEXT("1/"&amp;ADO$15+1,"mmmm")</f>
        <v>juin</v>
      </c>
      <c r="ADR14" t="str">
        <f t="shared" ref="ADR14" si="303">TEXT("1/"&amp;ADP$15+1,"mmmm")</f>
        <v>juillet</v>
      </c>
      <c r="ADS14" t="str">
        <f t="shared" ref="ADS14" si="304">TEXT("1/"&amp;ADQ$15+1,"mmmm")</f>
        <v>juillet</v>
      </c>
      <c r="ADT14" t="str">
        <f t="shared" ref="ADT14" si="305">TEXT("1/"&amp;ADR$15+1,"mmmm")</f>
        <v>août</v>
      </c>
      <c r="ADU14" t="str">
        <f t="shared" ref="ADU14" si="306">TEXT("1/"&amp;ADS$15+1,"mmmm")</f>
        <v>août</v>
      </c>
      <c r="ADV14" t="str">
        <f t="shared" ref="ADV14" si="307">TEXT("1/"&amp;ADT$15+1,"mmmm")</f>
        <v>septembre</v>
      </c>
      <c r="ADW14" t="str">
        <f t="shared" ref="ADW14" si="308">TEXT("1/"&amp;ADU$15+1,"mmmm")</f>
        <v>septembre</v>
      </c>
      <c r="ADX14" t="str">
        <f t="shared" ref="ADX14" si="309">TEXT("1/"&amp;ADV$15+1,"mmmm")</f>
        <v>octobre</v>
      </c>
      <c r="ADY14" t="str">
        <f t="shared" ref="ADY14" si="310">TEXT("1/"&amp;ADW$15+1,"mmmm")</f>
        <v>octobre</v>
      </c>
      <c r="ADZ14" t="str">
        <f t="shared" ref="ADZ14" si="311">TEXT("1/"&amp;ADX$15+1,"mmmm")</f>
        <v>novembre</v>
      </c>
      <c r="AEA14" t="str">
        <f t="shared" ref="AEA14" si="312">TEXT("1/"&amp;ADY$15+1,"mmmm")</f>
        <v>novembre</v>
      </c>
      <c r="AEB14" t="str">
        <f t="shared" ref="AEB14" si="313">TEXT("1/"&amp;ADZ$15+1,"mmmm")</f>
        <v>décembre</v>
      </c>
      <c r="AEC14" t="str">
        <f t="shared" ref="AEC14" si="314">TEXT("1/"&amp;AEA$15+1,"mmmm")</f>
        <v>décembre</v>
      </c>
      <c r="AED14" t="str">
        <f t="shared" ref="AED14" si="315">TEXT("1/"&amp;AEB$15+1,"mmmm")</f>
        <v>janvier</v>
      </c>
      <c r="AEE14" t="str">
        <f t="shared" ref="AEE14" si="316">TEXT("1/"&amp;AEC$15+1,"mmmm")</f>
        <v>janvier</v>
      </c>
      <c r="AEF14" t="str">
        <f t="shared" ref="AEF14" si="317">TEXT("1/"&amp;AED$15+1,"mmmm")</f>
        <v>février</v>
      </c>
      <c r="AEG14" t="str">
        <f t="shared" ref="AEG14" si="318">TEXT("1/"&amp;AEE$15+1,"mmmm")</f>
        <v>février</v>
      </c>
      <c r="AEH14" t="str">
        <f t="shared" ref="AEH14" si="319">TEXT("1/"&amp;AEF$15+1,"mmmm")</f>
        <v>mars</v>
      </c>
      <c r="AEI14" t="str">
        <f t="shared" ref="AEI14" si="320">TEXT("1/"&amp;AEG$15+1,"mmmm")</f>
        <v>mars</v>
      </c>
      <c r="AEJ14" t="str">
        <f t="shared" ref="AEJ14" si="321">TEXT("1/"&amp;AEH$15+1,"mmmm")</f>
        <v>avril</v>
      </c>
      <c r="AEK14" t="str">
        <f t="shared" ref="AEK14" si="322">TEXT("1/"&amp;AEI$15+1,"mmmm")</f>
        <v>avril</v>
      </c>
      <c r="AEL14" t="str">
        <f t="shared" ref="AEL14" si="323">TEXT("1/"&amp;AEJ$15+1,"mmmm")</f>
        <v>mai</v>
      </c>
      <c r="AEM14" t="str">
        <f t="shared" ref="AEM14" si="324">TEXT("1/"&amp;AEK$15+1,"mmmm")</f>
        <v>mai</v>
      </c>
      <c r="AEN14" t="str">
        <f t="shared" ref="AEN14" si="325">TEXT("1/"&amp;AEL$15+1,"mmmm")</f>
        <v>juin</v>
      </c>
      <c r="AEO14" t="str">
        <f t="shared" ref="AEO14" si="326">TEXT("1/"&amp;AEM$15+1,"mmmm")</f>
        <v>juin</v>
      </c>
      <c r="AEP14" t="str">
        <f t="shared" ref="AEP14" si="327">TEXT("1/"&amp;AEN$15+1,"mmmm")</f>
        <v>juillet</v>
      </c>
      <c r="AEQ14" t="str">
        <f t="shared" ref="AEQ14" si="328">TEXT("1/"&amp;AEO$15+1,"mmmm")</f>
        <v>juillet</v>
      </c>
      <c r="AER14" t="str">
        <f t="shared" ref="AER14" si="329">TEXT("1/"&amp;AEP$15+1,"mmmm")</f>
        <v>août</v>
      </c>
      <c r="AES14" t="str">
        <f t="shared" ref="AES14" si="330">TEXT("1/"&amp;AEQ$15+1,"mmmm")</f>
        <v>août</v>
      </c>
      <c r="AET14" t="str">
        <f t="shared" ref="AET14" si="331">TEXT("1/"&amp;AER$15+1,"mmmm")</f>
        <v>septembre</v>
      </c>
      <c r="AEU14" t="str">
        <f t="shared" ref="AEU14" si="332">TEXT("1/"&amp;AES$15+1,"mmmm")</f>
        <v>septembre</v>
      </c>
      <c r="AEV14" t="str">
        <f t="shared" ref="AEV14" si="333">TEXT("1/"&amp;AET$15+1,"mmmm")</f>
        <v>octobre</v>
      </c>
      <c r="AEW14" t="str">
        <f t="shared" ref="AEW14" si="334">TEXT("1/"&amp;AEU$15+1,"mmmm")</f>
        <v>octobre</v>
      </c>
      <c r="AEX14" t="str">
        <f t="shared" ref="AEX14" si="335">TEXT("1/"&amp;AEV$15+1,"mmmm")</f>
        <v>novembre</v>
      </c>
      <c r="AEY14" t="str">
        <f t="shared" ref="AEY14" si="336">TEXT("1/"&amp;AEW$15+1,"mmmm")</f>
        <v>novembre</v>
      </c>
      <c r="AEZ14" t="str">
        <f t="shared" ref="AEZ14" si="337">TEXT("1/"&amp;AEX$15+1,"mmmm")</f>
        <v>décembre</v>
      </c>
      <c r="AFA14" t="str">
        <f t="shared" ref="AFA14" si="338">TEXT("1/"&amp;AEY$15+1,"mmmm")</f>
        <v>décembre</v>
      </c>
      <c r="AFB14" t="str">
        <f t="shared" ref="AFB14" si="339">TEXT("1/"&amp;AEZ$15+1,"mmmm")</f>
        <v>janvier</v>
      </c>
      <c r="AFC14" t="str">
        <f t="shared" ref="AFC14" si="340">TEXT("1/"&amp;AFA$15+1,"mmmm")</f>
        <v>janvier</v>
      </c>
      <c r="AFD14" t="str">
        <f t="shared" ref="AFD14" si="341">TEXT("1/"&amp;AFB$15+1,"mmmm")</f>
        <v>février</v>
      </c>
      <c r="AFE14" t="str">
        <f t="shared" ref="AFE14" si="342">TEXT("1/"&amp;AFC$15+1,"mmmm")</f>
        <v>février</v>
      </c>
      <c r="AFF14" t="str">
        <f t="shared" ref="AFF14" si="343">TEXT("1/"&amp;AFD$15+1,"mmmm")</f>
        <v>mars</v>
      </c>
      <c r="AFG14" t="str">
        <f t="shared" ref="AFG14" si="344">TEXT("1/"&amp;AFE$15+1,"mmmm")</f>
        <v>mars</v>
      </c>
      <c r="AFH14" t="str">
        <f t="shared" ref="AFH14" si="345">TEXT("1/"&amp;AFF$15+1,"mmmm")</f>
        <v>avril</v>
      </c>
      <c r="AFI14" t="str">
        <f t="shared" ref="AFI14" si="346">TEXT("1/"&amp;AFG$15+1,"mmmm")</f>
        <v>avril</v>
      </c>
      <c r="AFJ14" t="str">
        <f t="shared" ref="AFJ14" si="347">TEXT("1/"&amp;AFH$15+1,"mmmm")</f>
        <v>mai</v>
      </c>
      <c r="AFK14" t="str">
        <f t="shared" ref="AFK14" si="348">TEXT("1/"&amp;AFI$15+1,"mmmm")</f>
        <v>mai</v>
      </c>
      <c r="AFL14" t="str">
        <f t="shared" ref="AFL14" si="349">TEXT("1/"&amp;AFJ$15+1,"mmmm")</f>
        <v>juin</v>
      </c>
      <c r="AFM14" t="str">
        <f t="shared" ref="AFM14" si="350">TEXT("1/"&amp;AFK$15+1,"mmmm")</f>
        <v>juin</v>
      </c>
      <c r="AFN14" t="str">
        <f t="shared" ref="AFN14" si="351">TEXT("1/"&amp;AFL$15+1,"mmmm")</f>
        <v>juillet</v>
      </c>
      <c r="AFO14" t="str">
        <f t="shared" ref="AFO14" si="352">TEXT("1/"&amp;AFM$15+1,"mmmm")</f>
        <v>juillet</v>
      </c>
      <c r="AFP14" t="str">
        <f t="shared" ref="AFP14" si="353">TEXT("1/"&amp;AFN$15+1,"mmmm")</f>
        <v>août</v>
      </c>
      <c r="AFQ14" t="str">
        <f t="shared" ref="AFQ14" si="354">TEXT("1/"&amp;AFO$15+1,"mmmm")</f>
        <v>août</v>
      </c>
      <c r="AFR14" t="str">
        <f t="shared" ref="AFR14" si="355">TEXT("1/"&amp;AFP$15+1,"mmmm")</f>
        <v>septembre</v>
      </c>
      <c r="AFS14" t="str">
        <f t="shared" ref="AFS14" si="356">TEXT("1/"&amp;AFQ$15+1,"mmmm")</f>
        <v>septembre</v>
      </c>
      <c r="AFT14" t="str">
        <f t="shared" ref="AFT14" si="357">TEXT("1/"&amp;AFR$15+1,"mmmm")</f>
        <v>octobre</v>
      </c>
      <c r="AFU14" t="str">
        <f t="shared" ref="AFU14" si="358">TEXT("1/"&amp;AFS$15+1,"mmmm")</f>
        <v>octobre</v>
      </c>
      <c r="AFV14" t="str">
        <f t="shared" ref="AFV14" si="359">TEXT("1/"&amp;AFT$15+1,"mmmm")</f>
        <v>novembre</v>
      </c>
      <c r="AFW14" t="str">
        <f t="shared" ref="AFW14" si="360">TEXT("1/"&amp;AFU$15+1,"mmmm")</f>
        <v>novembre</v>
      </c>
      <c r="AFX14" t="str">
        <f t="shared" ref="AFX14" si="361">TEXT("1/"&amp;AFV$15+1,"mmmm")</f>
        <v>décembre</v>
      </c>
      <c r="AFY14" t="str">
        <f t="shared" ref="AFY14" si="362">TEXT("1/"&amp;AFW$15+1,"mmmm")</f>
        <v>décembre</v>
      </c>
      <c r="AFZ14" t="str">
        <f t="shared" ref="AFZ14" si="363">TEXT("1/"&amp;AFX$15+1,"mmmm")</f>
        <v>janvier</v>
      </c>
      <c r="AGA14" t="str">
        <f t="shared" ref="AGA14" si="364">TEXT("1/"&amp;AFY$15+1,"mmmm")</f>
        <v>janvier</v>
      </c>
      <c r="AGB14" t="str">
        <f t="shared" ref="AGB14" si="365">TEXT("1/"&amp;AFZ$15+1,"mmmm")</f>
        <v>février</v>
      </c>
      <c r="AGC14" t="str">
        <f t="shared" ref="AGC14" si="366">TEXT("1/"&amp;AGA$15+1,"mmmm")</f>
        <v>février</v>
      </c>
      <c r="AGD14" t="str">
        <f t="shared" ref="AGD14" si="367">TEXT("1/"&amp;AGB$15+1,"mmmm")</f>
        <v>mars</v>
      </c>
      <c r="AGE14" t="str">
        <f t="shared" ref="AGE14" si="368">TEXT("1/"&amp;AGC$15+1,"mmmm")</f>
        <v>mars</v>
      </c>
      <c r="AGF14" t="str">
        <f t="shared" ref="AGF14" si="369">TEXT("1/"&amp;AGD$15+1,"mmmm")</f>
        <v>avril</v>
      </c>
      <c r="AGG14" t="str">
        <f t="shared" ref="AGG14" si="370">TEXT("1/"&amp;AGE$15+1,"mmmm")</f>
        <v>avril</v>
      </c>
      <c r="AGH14" t="str">
        <f t="shared" ref="AGH14" si="371">TEXT("1/"&amp;AGF$15+1,"mmmm")</f>
        <v>mai</v>
      </c>
      <c r="AGI14" t="str">
        <f t="shared" ref="AGI14" si="372">TEXT("1/"&amp;AGG$15+1,"mmmm")</f>
        <v>mai</v>
      </c>
      <c r="AGJ14" t="str">
        <f t="shared" ref="AGJ14" si="373">TEXT("1/"&amp;AGH$15+1,"mmmm")</f>
        <v>juin</v>
      </c>
      <c r="AGK14" t="str">
        <f t="shared" ref="AGK14" si="374">TEXT("1/"&amp;AGI$15+1,"mmmm")</f>
        <v>juin</v>
      </c>
      <c r="AGL14" t="str">
        <f t="shared" ref="AGL14" si="375">TEXT("1/"&amp;AGJ$15+1,"mmmm")</f>
        <v>juillet</v>
      </c>
      <c r="AGM14" t="str">
        <f t="shared" ref="AGM14" si="376">TEXT("1/"&amp;AGK$15+1,"mmmm")</f>
        <v>juillet</v>
      </c>
      <c r="AGN14" t="str">
        <f t="shared" ref="AGN14" si="377">TEXT("1/"&amp;AGL$15+1,"mmmm")</f>
        <v>août</v>
      </c>
      <c r="AGO14" t="str">
        <f t="shared" ref="AGO14" si="378">TEXT("1/"&amp;AGM$15+1,"mmmm")</f>
        <v>août</v>
      </c>
      <c r="AGP14" t="str">
        <f t="shared" ref="AGP14" si="379">TEXT("1/"&amp;AGN$15+1,"mmmm")</f>
        <v>septembre</v>
      </c>
      <c r="AGQ14" t="str">
        <f t="shared" ref="AGQ14" si="380">TEXT("1/"&amp;AGO$15+1,"mmmm")</f>
        <v>septembre</v>
      </c>
      <c r="AGR14" t="str">
        <f t="shared" ref="AGR14" si="381">TEXT("1/"&amp;AGP$15+1,"mmmm")</f>
        <v>octobre</v>
      </c>
      <c r="AGS14" t="str">
        <f t="shared" ref="AGS14" si="382">TEXT("1/"&amp;AGQ$15+1,"mmmm")</f>
        <v>octobre</v>
      </c>
      <c r="AGT14" t="str">
        <f t="shared" ref="AGT14" si="383">TEXT("1/"&amp;AGR$15+1,"mmmm")</f>
        <v>novembre</v>
      </c>
      <c r="AGU14" t="str">
        <f t="shared" ref="AGU14" si="384">TEXT("1/"&amp;AGS$15+1,"mmmm")</f>
        <v>novembre</v>
      </c>
      <c r="AGV14" t="str">
        <f t="shared" ref="AGV14" si="385">TEXT("1/"&amp;AGT$15+1,"mmmm")</f>
        <v>décembre</v>
      </c>
      <c r="AGW14" t="str">
        <f t="shared" ref="AGW14" si="386">TEXT("1/"&amp;AGU$15+1,"mmmm")</f>
        <v>décembre</v>
      </c>
      <c r="AGX14" t="str">
        <f t="shared" ref="AGX14" si="387">TEXT("1/"&amp;AGV$15+1,"mmmm")</f>
        <v>janvier</v>
      </c>
      <c r="AGY14" t="str">
        <f t="shared" ref="AGY14" si="388">TEXT("1/"&amp;AGW$15+1,"mmmm")</f>
        <v>janvier</v>
      </c>
      <c r="AGZ14" t="str">
        <f t="shared" ref="AGZ14" si="389">TEXT("1/"&amp;AGX$15+1,"mmmm")</f>
        <v>février</v>
      </c>
      <c r="AHA14" t="str">
        <f t="shared" ref="AHA14" si="390">TEXT("1/"&amp;AGY$15+1,"mmmm")</f>
        <v>février</v>
      </c>
      <c r="AHB14" t="str">
        <f t="shared" ref="AHB14" si="391">TEXT("1/"&amp;AGZ$15+1,"mmmm")</f>
        <v>mars</v>
      </c>
      <c r="AHC14" t="str">
        <f t="shared" ref="AHC14" si="392">TEXT("1/"&amp;AHA$15+1,"mmmm")</f>
        <v>mars</v>
      </c>
      <c r="AHD14" t="str">
        <f t="shared" ref="AHD14" si="393">TEXT("1/"&amp;AHB$15+1,"mmmm")</f>
        <v>avril</v>
      </c>
      <c r="AHE14" t="str">
        <f t="shared" ref="AHE14" si="394">TEXT("1/"&amp;AHC$15+1,"mmmm")</f>
        <v>avril</v>
      </c>
      <c r="AHF14" t="str">
        <f t="shared" ref="AHF14" si="395">TEXT("1/"&amp;AHD$15+1,"mmmm")</f>
        <v>mai</v>
      </c>
      <c r="AHG14" t="str">
        <f t="shared" ref="AHG14" si="396">TEXT("1/"&amp;AHE$15+1,"mmmm")</f>
        <v>mai</v>
      </c>
      <c r="AHH14" t="str">
        <f t="shared" ref="AHH14" si="397">TEXT("1/"&amp;AHF$15+1,"mmmm")</f>
        <v>juin</v>
      </c>
      <c r="AHI14" t="str">
        <f t="shared" ref="AHI14" si="398">TEXT("1/"&amp;AHG$15+1,"mmmm")</f>
        <v>juin</v>
      </c>
      <c r="AHJ14" t="str">
        <f t="shared" ref="AHJ14" si="399">TEXT("1/"&amp;AHH$15+1,"mmmm")</f>
        <v>juillet</v>
      </c>
      <c r="AHK14" t="str">
        <f t="shared" ref="AHK14" si="400">TEXT("1/"&amp;AHI$15+1,"mmmm")</f>
        <v>juillet</v>
      </c>
      <c r="AHL14" t="str">
        <f t="shared" ref="AHL14" si="401">TEXT("1/"&amp;AHJ$15+1,"mmmm")</f>
        <v>août</v>
      </c>
      <c r="AHM14" t="str">
        <f t="shared" ref="AHM14" si="402">TEXT("1/"&amp;AHK$15+1,"mmmm")</f>
        <v>août</v>
      </c>
      <c r="AHN14" t="str">
        <f t="shared" ref="AHN14" si="403">TEXT("1/"&amp;AHL$15+1,"mmmm")</f>
        <v>septembre</v>
      </c>
      <c r="AHO14" t="str">
        <f t="shared" ref="AHO14" si="404">TEXT("1/"&amp;AHM$15+1,"mmmm")</f>
        <v>septembre</v>
      </c>
      <c r="AHP14" t="str">
        <f t="shared" ref="AHP14" si="405">TEXT("1/"&amp;AHN$15+1,"mmmm")</f>
        <v>octobre</v>
      </c>
      <c r="AHQ14" t="str">
        <f t="shared" ref="AHQ14" si="406">TEXT("1/"&amp;AHO$15+1,"mmmm")</f>
        <v>octobre</v>
      </c>
      <c r="AHR14" t="str">
        <f t="shared" ref="AHR14" si="407">TEXT("1/"&amp;AHP$15+1,"mmmm")</f>
        <v>novembre</v>
      </c>
      <c r="AHS14" t="str">
        <f t="shared" ref="AHS14" si="408">TEXT("1/"&amp;AHQ$15+1,"mmmm")</f>
        <v>novembre</v>
      </c>
      <c r="AHT14" t="str">
        <f t="shared" ref="AHT14" si="409">TEXT("1/"&amp;AHR$15+1,"mmmm")</f>
        <v>décembre</v>
      </c>
      <c r="AHU14" t="str">
        <f t="shared" ref="AHU14" si="410">TEXT("1/"&amp;AHS$15+1,"mmmm")</f>
        <v>décembre</v>
      </c>
      <c r="AHV14" t="str">
        <f t="shared" ref="AHV14" si="411">TEXT("1/"&amp;AHT$15+1,"mmmm")</f>
        <v>janvier</v>
      </c>
      <c r="AHW14" t="str">
        <f t="shared" ref="AHW14" si="412">TEXT("1/"&amp;AHU$15+1,"mmmm")</f>
        <v>janvier</v>
      </c>
      <c r="AHX14" t="str">
        <f t="shared" ref="AHX14" si="413">TEXT("1/"&amp;AHV$15+1,"mmmm")</f>
        <v>février</v>
      </c>
      <c r="AHY14" t="str">
        <f t="shared" ref="AHY14" si="414">TEXT("1/"&amp;AHW$15+1,"mmmm")</f>
        <v>février</v>
      </c>
      <c r="AHZ14" t="str">
        <f t="shared" ref="AHZ14" si="415">TEXT("1/"&amp;AHX$15+1,"mmmm")</f>
        <v>mars</v>
      </c>
      <c r="AIA14" t="str">
        <f t="shared" ref="AIA14" si="416">TEXT("1/"&amp;AHY$15+1,"mmmm")</f>
        <v>mars</v>
      </c>
      <c r="AIB14" t="str">
        <f t="shared" ref="AIB14" si="417">TEXT("1/"&amp;AHZ$15+1,"mmmm")</f>
        <v>avril</v>
      </c>
      <c r="AIC14" t="str">
        <f t="shared" ref="AIC14" si="418">TEXT("1/"&amp;AIA$15+1,"mmmm")</f>
        <v>avril</v>
      </c>
      <c r="AID14" t="str">
        <f t="shared" ref="AID14" si="419">TEXT("1/"&amp;AIB$15+1,"mmmm")</f>
        <v>mai</v>
      </c>
      <c r="AIE14" t="str">
        <f t="shared" ref="AIE14" si="420">TEXT("1/"&amp;AIC$15+1,"mmmm")</f>
        <v>mai</v>
      </c>
      <c r="AIF14" t="str">
        <f t="shared" ref="AIF14" si="421">TEXT("1/"&amp;AID$15+1,"mmmm")</f>
        <v>juin</v>
      </c>
      <c r="AIG14" t="str">
        <f t="shared" ref="AIG14" si="422">TEXT("1/"&amp;AIE$15+1,"mmmm")</f>
        <v>juin</v>
      </c>
      <c r="AIH14" t="str">
        <f t="shared" ref="AIH14" si="423">TEXT("1/"&amp;AIF$15+1,"mmmm")</f>
        <v>juillet</v>
      </c>
      <c r="AII14" t="str">
        <f t="shared" ref="AII14" si="424">TEXT("1/"&amp;AIG$15+1,"mmmm")</f>
        <v>juillet</v>
      </c>
      <c r="AIJ14" t="str">
        <f t="shared" ref="AIJ14" si="425">TEXT("1/"&amp;AIH$15+1,"mmmm")</f>
        <v>août</v>
      </c>
      <c r="AIK14" t="str">
        <f t="shared" ref="AIK14" si="426">TEXT("1/"&amp;AII$15+1,"mmmm")</f>
        <v>août</v>
      </c>
      <c r="AIL14" t="str">
        <f t="shared" ref="AIL14" si="427">TEXT("1/"&amp;AIJ$15+1,"mmmm")</f>
        <v>septembre</v>
      </c>
      <c r="AIM14" t="str">
        <f t="shared" ref="AIM14" si="428">TEXT("1/"&amp;AIK$15+1,"mmmm")</f>
        <v>septembre</v>
      </c>
      <c r="AIN14" t="str">
        <f t="shared" ref="AIN14" si="429">TEXT("1/"&amp;AIL$15+1,"mmmm")</f>
        <v>octobre</v>
      </c>
      <c r="AIO14" t="str">
        <f t="shared" ref="AIO14" si="430">TEXT("1/"&amp;AIM$15+1,"mmmm")</f>
        <v>octobre</v>
      </c>
      <c r="AIP14" t="str">
        <f t="shared" ref="AIP14" si="431">TEXT("1/"&amp;AIN$15+1,"mmmm")</f>
        <v>novembre</v>
      </c>
      <c r="AIQ14" t="str">
        <f t="shared" ref="AIQ14" si="432">TEXT("1/"&amp;AIO$15+1,"mmmm")</f>
        <v>novembre</v>
      </c>
      <c r="AIR14" t="str">
        <f t="shared" ref="AIR14" si="433">TEXT("1/"&amp;AIP$15+1,"mmmm")</f>
        <v>décembre</v>
      </c>
      <c r="AIS14" t="str">
        <f t="shared" ref="AIS14" si="434">TEXT("1/"&amp;AIQ$15+1,"mmmm")</f>
        <v>décembre</v>
      </c>
      <c r="AIT14" t="str">
        <f t="shared" ref="AIT14" si="435">TEXT("1/"&amp;AIR$15+1,"mmmm")</f>
        <v>janvier</v>
      </c>
      <c r="AIU14" t="str">
        <f t="shared" ref="AIU14" si="436">TEXT("1/"&amp;AIS$15+1,"mmmm")</f>
        <v>janvier</v>
      </c>
      <c r="AIV14" t="str">
        <f t="shared" ref="AIV14" si="437">TEXT("1/"&amp;AIT$15+1,"mmmm")</f>
        <v>février</v>
      </c>
      <c r="AIW14" t="str">
        <f t="shared" ref="AIW14" si="438">TEXT("1/"&amp;AIU$15+1,"mmmm")</f>
        <v>février</v>
      </c>
      <c r="AIX14" t="str">
        <f t="shared" ref="AIX14" si="439">TEXT("1/"&amp;AIV$15+1,"mmmm")</f>
        <v>mars</v>
      </c>
      <c r="AIY14" t="str">
        <f t="shared" ref="AIY14" si="440">TEXT("1/"&amp;AIW$15+1,"mmmm")</f>
        <v>mars</v>
      </c>
      <c r="AIZ14" t="str">
        <f t="shared" ref="AIZ14" si="441">TEXT("1/"&amp;AIX$15+1,"mmmm")</f>
        <v>avril</v>
      </c>
      <c r="AJA14" t="str">
        <f t="shared" ref="AJA14" si="442">TEXT("1/"&amp;AIY$15+1,"mmmm")</f>
        <v>avril</v>
      </c>
      <c r="AJB14" t="str">
        <f t="shared" ref="AJB14" si="443">TEXT("1/"&amp;AIZ$15+1,"mmmm")</f>
        <v>mai</v>
      </c>
      <c r="AJC14" t="str">
        <f t="shared" ref="AJC14" si="444">TEXT("1/"&amp;AJA$15+1,"mmmm")</f>
        <v>mai</v>
      </c>
      <c r="AJD14" t="str">
        <f t="shared" ref="AJD14" si="445">TEXT("1/"&amp;AJB$15+1,"mmmm")</f>
        <v>juin</v>
      </c>
      <c r="AJE14" t="str">
        <f t="shared" ref="AJE14" si="446">TEXT("1/"&amp;AJC$15+1,"mmmm")</f>
        <v>juin</v>
      </c>
      <c r="AJF14" t="str">
        <f t="shared" ref="AJF14" si="447">TEXT("1/"&amp;AJD$15+1,"mmmm")</f>
        <v>juillet</v>
      </c>
      <c r="AJG14" t="str">
        <f t="shared" ref="AJG14" si="448">TEXT("1/"&amp;AJE$15+1,"mmmm")</f>
        <v>juillet</v>
      </c>
      <c r="AJH14" t="str">
        <f t="shared" ref="AJH14" si="449">TEXT("1/"&amp;AJF$15+1,"mmmm")</f>
        <v>août</v>
      </c>
      <c r="AJI14" t="str">
        <f t="shared" ref="AJI14" si="450">TEXT("1/"&amp;AJG$15+1,"mmmm")</f>
        <v>août</v>
      </c>
      <c r="AJJ14" t="str">
        <f t="shared" ref="AJJ14" si="451">TEXT("1/"&amp;AJH$15+1,"mmmm")</f>
        <v>septembre</v>
      </c>
      <c r="AJK14" t="str">
        <f t="shared" ref="AJK14" si="452">TEXT("1/"&amp;AJI$15+1,"mmmm")</f>
        <v>septembre</v>
      </c>
      <c r="AJL14" t="str">
        <f t="shared" ref="AJL14" si="453">TEXT("1/"&amp;AJJ$15+1,"mmmm")</f>
        <v>octobre</v>
      </c>
      <c r="AJM14" t="str">
        <f t="shared" ref="AJM14" si="454">TEXT("1/"&amp;AJK$15+1,"mmmm")</f>
        <v>octobre</v>
      </c>
      <c r="AJN14" t="str">
        <f t="shared" ref="AJN14" si="455">TEXT("1/"&amp;AJL$15+1,"mmmm")</f>
        <v>novembre</v>
      </c>
      <c r="AJO14" t="str">
        <f t="shared" ref="AJO14" si="456">TEXT("1/"&amp;AJM$15+1,"mmmm")</f>
        <v>novembre</v>
      </c>
      <c r="AJP14" t="str">
        <f t="shared" ref="AJP14" si="457">TEXT("1/"&amp;AJN$15+1,"mmmm")</f>
        <v>décembre</v>
      </c>
      <c r="AJQ14" t="str">
        <f t="shared" ref="AJQ14" si="458">TEXT("1/"&amp;AJO$15+1,"mmmm")</f>
        <v>décembre</v>
      </c>
      <c r="AJR14" t="str">
        <f t="shared" ref="AJR14" si="459">TEXT("1/"&amp;AJP$15+1,"mmmm")</f>
        <v>janvier</v>
      </c>
      <c r="AJS14" t="str">
        <f t="shared" ref="AJS14" si="460">TEXT("1/"&amp;AJQ$15+1,"mmmm")</f>
        <v>janvier</v>
      </c>
      <c r="AJT14" t="str">
        <f t="shared" ref="AJT14" si="461">TEXT("1/"&amp;AJR$15+1,"mmmm")</f>
        <v>février</v>
      </c>
      <c r="AJU14" t="str">
        <f t="shared" ref="AJU14" si="462">TEXT("1/"&amp;AJS$15+1,"mmmm")</f>
        <v>février</v>
      </c>
      <c r="AJV14" t="str">
        <f t="shared" ref="AJV14" si="463">TEXT("1/"&amp;AJT$15+1,"mmmm")</f>
        <v>mars</v>
      </c>
      <c r="AJW14" t="str">
        <f t="shared" ref="AJW14" si="464">TEXT("1/"&amp;AJU$15+1,"mmmm")</f>
        <v>mars</v>
      </c>
      <c r="AJX14" t="str">
        <f t="shared" ref="AJX14" si="465">TEXT("1/"&amp;AJV$15+1,"mmmm")</f>
        <v>avril</v>
      </c>
      <c r="AJY14" t="str">
        <f t="shared" ref="AJY14" si="466">TEXT("1/"&amp;AJW$15+1,"mmmm")</f>
        <v>avril</v>
      </c>
      <c r="AJZ14" t="str">
        <f t="shared" ref="AJZ14" si="467">TEXT("1/"&amp;AJX$15+1,"mmmm")</f>
        <v>mai</v>
      </c>
      <c r="AKA14" t="str">
        <f t="shared" ref="AKA14" si="468">TEXT("1/"&amp;AJY$15+1,"mmmm")</f>
        <v>mai</v>
      </c>
      <c r="AKB14" t="str">
        <f t="shared" ref="AKB14" si="469">TEXT("1/"&amp;AJZ$15+1,"mmmm")</f>
        <v>juin</v>
      </c>
      <c r="AKC14" t="str">
        <f t="shared" ref="AKC14" si="470">TEXT("1/"&amp;AKA$15+1,"mmmm")</f>
        <v>juin</v>
      </c>
      <c r="AKD14" t="str">
        <f t="shared" ref="AKD14" si="471">TEXT("1/"&amp;AKB$15+1,"mmmm")</f>
        <v>juillet</v>
      </c>
      <c r="AKE14" t="str">
        <f t="shared" ref="AKE14" si="472">TEXT("1/"&amp;AKC$15+1,"mmmm")</f>
        <v>juillet</v>
      </c>
      <c r="AKF14" t="str">
        <f t="shared" ref="AKF14" si="473">TEXT("1/"&amp;AKD$15+1,"mmmm")</f>
        <v>août</v>
      </c>
      <c r="AKG14" t="str">
        <f t="shared" ref="AKG14" si="474">TEXT("1/"&amp;AKE$15+1,"mmmm")</f>
        <v>août</v>
      </c>
      <c r="AKH14" t="str">
        <f t="shared" ref="AKH14" si="475">TEXT("1/"&amp;AKF$15+1,"mmmm")</f>
        <v>septembre</v>
      </c>
      <c r="AKI14" t="str">
        <f t="shared" ref="AKI14" si="476">TEXT("1/"&amp;AKG$15+1,"mmmm")</f>
        <v>septembre</v>
      </c>
      <c r="AKJ14" t="str">
        <f t="shared" ref="AKJ14" si="477">TEXT("1/"&amp;AKH$15+1,"mmmm")</f>
        <v>octobre</v>
      </c>
      <c r="AKK14" t="str">
        <f t="shared" ref="AKK14" si="478">TEXT("1/"&amp;AKI$15+1,"mmmm")</f>
        <v>octobre</v>
      </c>
      <c r="AKL14" t="str">
        <f t="shared" ref="AKL14" si="479">TEXT("1/"&amp;AKJ$15+1,"mmmm")</f>
        <v>novembre</v>
      </c>
      <c r="AKM14" t="str">
        <f t="shared" ref="AKM14" si="480">TEXT("1/"&amp;AKK$15+1,"mmmm")</f>
        <v>novembre</v>
      </c>
      <c r="AKN14" t="str">
        <f t="shared" ref="AKN14" si="481">TEXT("1/"&amp;AKL$15+1,"mmmm")</f>
        <v>décembre</v>
      </c>
      <c r="AKO14" t="str">
        <f t="shared" ref="AKO14" si="482">TEXT("1/"&amp;AKM$15+1,"mmmm")</f>
        <v>décembre</v>
      </c>
      <c r="AKP14" t="str">
        <f t="shared" ref="AKP14" si="483">TEXT("1/"&amp;AKN$15+1,"mmmm")</f>
        <v>janvier</v>
      </c>
      <c r="AKQ14" t="str">
        <f t="shared" ref="AKQ14" si="484">TEXT("1/"&amp;AKO$15+1,"mmmm")</f>
        <v>janvier</v>
      </c>
      <c r="AKR14" t="str">
        <f t="shared" ref="AKR14" si="485">TEXT("1/"&amp;AKP$15+1,"mmmm")</f>
        <v>février</v>
      </c>
      <c r="AKS14" t="str">
        <f t="shared" ref="AKS14" si="486">TEXT("1/"&amp;AKQ$15+1,"mmmm")</f>
        <v>février</v>
      </c>
      <c r="AKT14" t="str">
        <f t="shared" ref="AKT14" si="487">TEXT("1/"&amp;AKR$15+1,"mmmm")</f>
        <v>mars</v>
      </c>
      <c r="AKU14" t="str">
        <f t="shared" ref="AKU14" si="488">TEXT("1/"&amp;AKS$15+1,"mmmm")</f>
        <v>mars</v>
      </c>
      <c r="AKV14" t="str">
        <f t="shared" ref="AKV14" si="489">TEXT("1/"&amp;AKT$15+1,"mmmm")</f>
        <v>avril</v>
      </c>
      <c r="AKW14" t="str">
        <f t="shared" ref="AKW14" si="490">TEXT("1/"&amp;AKU$15+1,"mmmm")</f>
        <v>avril</v>
      </c>
      <c r="AKX14" t="str">
        <f t="shared" ref="AKX14" si="491">TEXT("1/"&amp;AKV$15+1,"mmmm")</f>
        <v>mai</v>
      </c>
      <c r="AKY14" t="str">
        <f t="shared" ref="AKY14" si="492">TEXT("1/"&amp;AKW$15+1,"mmmm")</f>
        <v>mai</v>
      </c>
      <c r="AKZ14" t="str">
        <f t="shared" ref="AKZ14" si="493">TEXT("1/"&amp;AKX$15+1,"mmmm")</f>
        <v>juin</v>
      </c>
      <c r="ALA14" t="str">
        <f t="shared" ref="ALA14" si="494">TEXT("1/"&amp;AKY$15+1,"mmmm")</f>
        <v>juin</v>
      </c>
      <c r="ALB14" t="str">
        <f t="shared" ref="ALB14" si="495">TEXT("1/"&amp;AKZ$15+1,"mmmm")</f>
        <v>juillet</v>
      </c>
      <c r="ALC14" t="str">
        <f t="shared" ref="ALC14" si="496">TEXT("1/"&amp;ALA$15+1,"mmmm")</f>
        <v>juillet</v>
      </c>
      <c r="ALD14" t="str">
        <f t="shared" ref="ALD14" si="497">TEXT("1/"&amp;ALB$15+1,"mmmm")</f>
        <v>août</v>
      </c>
      <c r="ALE14" t="str">
        <f t="shared" ref="ALE14" si="498">TEXT("1/"&amp;ALC$15+1,"mmmm")</f>
        <v>août</v>
      </c>
      <c r="ALF14" t="str">
        <f t="shared" ref="ALF14" si="499">TEXT("1/"&amp;ALD$15+1,"mmmm")</f>
        <v>septembre</v>
      </c>
      <c r="ALG14" t="str">
        <f t="shared" ref="ALG14" si="500">TEXT("1/"&amp;ALE$15+1,"mmmm")</f>
        <v>septembre</v>
      </c>
      <c r="ALH14" t="str">
        <f t="shared" ref="ALH14" si="501">TEXT("1/"&amp;ALF$15+1,"mmmm")</f>
        <v>octobre</v>
      </c>
      <c r="ALI14" t="str">
        <f t="shared" ref="ALI14" si="502">TEXT("1/"&amp;ALG$15+1,"mmmm")</f>
        <v>octobre</v>
      </c>
      <c r="ALJ14" t="str">
        <f t="shared" ref="ALJ14" si="503">TEXT("1/"&amp;ALH$15+1,"mmmm")</f>
        <v>novembre</v>
      </c>
      <c r="ALK14" t="str">
        <f t="shared" ref="ALK14" si="504">TEXT("1/"&amp;ALI$15+1,"mmmm")</f>
        <v>novembre</v>
      </c>
      <c r="ALL14" t="str">
        <f t="shared" ref="ALL14" si="505">TEXT("1/"&amp;ALJ$15+1,"mmmm")</f>
        <v>décembre</v>
      </c>
      <c r="ALM14" t="str">
        <f t="shared" ref="ALM14" si="506">TEXT("1/"&amp;ALK$15+1,"mmmm")</f>
        <v>décembre</v>
      </c>
      <c r="ALN14" t="str">
        <f t="shared" ref="ALN14" si="507">TEXT("1/"&amp;ALL$15+1,"mmmm")</f>
        <v>janvier</v>
      </c>
      <c r="ALO14" t="str">
        <f t="shared" ref="ALO14" si="508">TEXT("1/"&amp;ALM$15+1,"mmmm")</f>
        <v>janvier</v>
      </c>
      <c r="ALP14" t="str">
        <f t="shared" ref="ALP14" si="509">TEXT("1/"&amp;ALN$15+1,"mmmm")</f>
        <v>février</v>
      </c>
      <c r="ALQ14" t="str">
        <f t="shared" ref="ALQ14" si="510">TEXT("1/"&amp;ALO$15+1,"mmmm")</f>
        <v>février</v>
      </c>
      <c r="ALR14" t="str">
        <f t="shared" ref="ALR14" si="511">TEXT("1/"&amp;ALP$15+1,"mmmm")</f>
        <v>mars</v>
      </c>
      <c r="ALS14" t="str">
        <f t="shared" ref="ALS14" si="512">TEXT("1/"&amp;ALQ$15+1,"mmmm")</f>
        <v>mars</v>
      </c>
      <c r="ALT14" t="str">
        <f t="shared" ref="ALT14" si="513">TEXT("1/"&amp;ALR$15+1,"mmmm")</f>
        <v>avril</v>
      </c>
      <c r="ALU14" t="str">
        <f t="shared" ref="ALU14" si="514">TEXT("1/"&amp;ALS$15+1,"mmmm")</f>
        <v>avril</v>
      </c>
      <c r="ALV14" t="str">
        <f t="shared" ref="ALV14" si="515">TEXT("1/"&amp;ALT$15+1,"mmmm")</f>
        <v>mai</v>
      </c>
      <c r="ALW14" t="str">
        <f t="shared" ref="ALW14" si="516">TEXT("1/"&amp;ALU$15+1,"mmmm")</f>
        <v>mai</v>
      </c>
      <c r="ALX14" t="str">
        <f t="shared" ref="ALX14" si="517">TEXT("1/"&amp;ALV$15+1,"mmmm")</f>
        <v>juin</v>
      </c>
      <c r="ALY14" t="str">
        <f t="shared" ref="ALY14" si="518">TEXT("1/"&amp;ALW$15+1,"mmmm")</f>
        <v>juin</v>
      </c>
      <c r="ALZ14" t="str">
        <f t="shared" ref="ALZ14" si="519">TEXT("1/"&amp;ALX$15+1,"mmmm")</f>
        <v>juillet</v>
      </c>
      <c r="AMA14" t="str">
        <f t="shared" ref="AMA14" si="520">TEXT("1/"&amp;ALY$15+1,"mmmm")</f>
        <v>juillet</v>
      </c>
      <c r="AMB14" t="str">
        <f t="shared" ref="AMB14" si="521">TEXT("1/"&amp;ALZ$15+1,"mmmm")</f>
        <v>août</v>
      </c>
      <c r="AMC14" t="str">
        <f t="shared" ref="AMC14" si="522">TEXT("1/"&amp;AMA$15+1,"mmmm")</f>
        <v>août</v>
      </c>
      <c r="AMD14" t="str">
        <f t="shared" ref="AMD14" si="523">TEXT("1/"&amp;AMB$15+1,"mmmm")</f>
        <v>septembre</v>
      </c>
      <c r="AME14" t="str">
        <f t="shared" ref="AME14" si="524">TEXT("1/"&amp;AMC$15+1,"mmmm")</f>
        <v>septembre</v>
      </c>
      <c r="AMF14" t="str">
        <f t="shared" ref="AMF14" si="525">TEXT("1/"&amp;AMD$15+1,"mmmm")</f>
        <v>octobre</v>
      </c>
      <c r="AMG14" t="str">
        <f t="shared" ref="AMG14" si="526">TEXT("1/"&amp;AME$15+1,"mmmm")</f>
        <v>octobre</v>
      </c>
      <c r="AMH14" t="str">
        <f t="shared" ref="AMH14" si="527">TEXT("1/"&amp;AMF$15+1,"mmmm")</f>
        <v>novembre</v>
      </c>
      <c r="AMI14" t="str">
        <f t="shared" ref="AMI14" si="528">TEXT("1/"&amp;AMG$15+1,"mmmm")</f>
        <v>novembre</v>
      </c>
      <c r="AMJ14" t="str">
        <f t="shared" ref="AMJ14" si="529">TEXT("1/"&amp;AMH$15+1,"mmmm")</f>
        <v>décembre</v>
      </c>
      <c r="AMK14" t="str">
        <f t="shared" ref="AMK14" si="530">TEXT("1/"&amp;AMI$15+1,"mmmm")</f>
        <v>décembre</v>
      </c>
      <c r="AML14" t="str">
        <f t="shared" ref="AML14" si="531">TEXT("1/"&amp;AMJ$15+1,"mmmm")</f>
        <v>janvier</v>
      </c>
      <c r="AMM14" t="str">
        <f t="shared" ref="AMM14" si="532">TEXT("1/"&amp;AMK$15+1,"mmmm")</f>
        <v>janvier</v>
      </c>
      <c r="AMN14" t="str">
        <f t="shared" ref="AMN14" si="533">TEXT("1/"&amp;AML$15+1,"mmmm")</f>
        <v>février</v>
      </c>
      <c r="AMO14" t="str">
        <f t="shared" ref="AMO14" si="534">TEXT("1/"&amp;AMM$15+1,"mmmm")</f>
        <v>février</v>
      </c>
      <c r="AMP14" t="str">
        <f t="shared" ref="AMP14" si="535">TEXT("1/"&amp;AMN$15+1,"mmmm")</f>
        <v>mars</v>
      </c>
      <c r="AMQ14" t="str">
        <f t="shared" ref="AMQ14" si="536">TEXT("1/"&amp;AMO$15+1,"mmmm")</f>
        <v>mars</v>
      </c>
      <c r="AMR14" t="str">
        <f t="shared" ref="AMR14" si="537">TEXT("1/"&amp;AMP$15+1,"mmmm")</f>
        <v>avril</v>
      </c>
      <c r="AMS14" t="str">
        <f t="shared" ref="AMS14" si="538">TEXT("1/"&amp;AMQ$15+1,"mmmm")</f>
        <v>avril</v>
      </c>
      <c r="AMT14" t="str">
        <f t="shared" ref="AMT14" si="539">TEXT("1/"&amp;AMR$15+1,"mmmm")</f>
        <v>mai</v>
      </c>
      <c r="AMU14" t="str">
        <f t="shared" ref="AMU14" si="540">TEXT("1/"&amp;AMS$15+1,"mmmm")</f>
        <v>mai</v>
      </c>
      <c r="AMV14" t="str">
        <f t="shared" ref="AMV14" si="541">TEXT("1/"&amp;AMT$15+1,"mmmm")</f>
        <v>juin</v>
      </c>
      <c r="AMW14" t="str">
        <f t="shared" ref="AMW14" si="542">TEXT("1/"&amp;AMU$15+1,"mmmm")</f>
        <v>juin</v>
      </c>
      <c r="AMX14" t="str">
        <f t="shared" ref="AMX14" si="543">TEXT("1/"&amp;AMV$15+1,"mmmm")</f>
        <v>juillet</v>
      </c>
      <c r="AMY14" t="str">
        <f t="shared" ref="AMY14" si="544">TEXT("1/"&amp;AMW$15+1,"mmmm")</f>
        <v>juillet</v>
      </c>
      <c r="AMZ14" t="str">
        <f t="shared" ref="AMZ14" si="545">TEXT("1/"&amp;AMX$15+1,"mmmm")</f>
        <v>août</v>
      </c>
      <c r="ANA14" t="str">
        <f t="shared" ref="ANA14" si="546">TEXT("1/"&amp;AMY$15+1,"mmmm")</f>
        <v>août</v>
      </c>
      <c r="ANB14" t="str">
        <f t="shared" ref="ANB14" si="547">TEXT("1/"&amp;AMZ$15+1,"mmmm")</f>
        <v>septembre</v>
      </c>
      <c r="ANC14" t="str">
        <f t="shared" ref="ANC14" si="548">TEXT("1/"&amp;ANA$15+1,"mmmm")</f>
        <v>septembre</v>
      </c>
      <c r="AND14" t="str">
        <f t="shared" ref="AND14" si="549">TEXT("1/"&amp;ANB$15+1,"mmmm")</f>
        <v>octobre</v>
      </c>
      <c r="ANE14" t="str">
        <f t="shared" ref="ANE14" si="550">TEXT("1/"&amp;ANC$15+1,"mmmm")</f>
        <v>octobre</v>
      </c>
      <c r="ANF14" t="str">
        <f t="shared" ref="ANF14" si="551">TEXT("1/"&amp;AND$15+1,"mmmm")</f>
        <v>novembre</v>
      </c>
      <c r="ANG14" t="str">
        <f t="shared" ref="ANG14" si="552">TEXT("1/"&amp;ANE$15+1,"mmmm")</f>
        <v>novembre</v>
      </c>
      <c r="ANH14" t="str">
        <f t="shared" ref="ANH14" si="553">TEXT("1/"&amp;ANF$15+1,"mmmm")</f>
        <v>décembre</v>
      </c>
      <c r="ANI14" t="str">
        <f t="shared" ref="ANI14" si="554">TEXT("1/"&amp;ANG$15+1,"mmmm")</f>
        <v>décembre</v>
      </c>
      <c r="ANJ14" t="str">
        <f t="shared" ref="ANJ14" si="555">TEXT("1/"&amp;ANH$15+1,"mmmm")</f>
        <v>janvier</v>
      </c>
      <c r="ANK14" t="str">
        <f t="shared" ref="ANK14" si="556">TEXT("1/"&amp;ANI$15+1,"mmmm")</f>
        <v>janvier</v>
      </c>
      <c r="ANL14" t="str">
        <f t="shared" ref="ANL14" si="557">TEXT("1/"&amp;ANJ$15+1,"mmmm")</f>
        <v>février</v>
      </c>
      <c r="ANM14" t="str">
        <f t="shared" ref="ANM14" si="558">TEXT("1/"&amp;ANK$15+1,"mmmm")</f>
        <v>février</v>
      </c>
      <c r="ANN14" t="str">
        <f t="shared" ref="ANN14" si="559">TEXT("1/"&amp;ANL$15+1,"mmmm")</f>
        <v>mars</v>
      </c>
      <c r="ANO14" t="str">
        <f t="shared" ref="ANO14" si="560">TEXT("1/"&amp;ANM$15+1,"mmmm")</f>
        <v>mars</v>
      </c>
      <c r="ANP14" t="str">
        <f t="shared" ref="ANP14" si="561">TEXT("1/"&amp;ANN$15+1,"mmmm")</f>
        <v>avril</v>
      </c>
      <c r="ANQ14" t="str">
        <f t="shared" ref="ANQ14" si="562">TEXT("1/"&amp;ANO$15+1,"mmmm")</f>
        <v>avril</v>
      </c>
      <c r="ANR14" t="str">
        <f t="shared" ref="ANR14" si="563">TEXT("1/"&amp;ANP$15+1,"mmmm")</f>
        <v>mai</v>
      </c>
      <c r="ANS14" t="str">
        <f t="shared" ref="ANS14" si="564">TEXT("1/"&amp;ANQ$15+1,"mmmm")</f>
        <v>mai</v>
      </c>
      <c r="ANT14" t="str">
        <f t="shared" ref="ANT14" si="565">TEXT("1/"&amp;ANR$15+1,"mmmm")</f>
        <v>juin</v>
      </c>
      <c r="ANU14" t="str">
        <f t="shared" ref="ANU14" si="566">TEXT("1/"&amp;ANS$15+1,"mmmm")</f>
        <v>juin</v>
      </c>
      <c r="ANV14" t="str">
        <f t="shared" ref="ANV14" si="567">TEXT("1/"&amp;ANT$15+1,"mmmm")</f>
        <v>juillet</v>
      </c>
      <c r="ANW14" t="str">
        <f t="shared" ref="ANW14" si="568">TEXT("1/"&amp;ANU$15+1,"mmmm")</f>
        <v>juillet</v>
      </c>
      <c r="ANX14" t="str">
        <f t="shared" ref="ANX14" si="569">TEXT("1/"&amp;ANV$15+1,"mmmm")</f>
        <v>août</v>
      </c>
      <c r="ANY14" t="str">
        <f t="shared" ref="ANY14" si="570">TEXT("1/"&amp;ANW$15+1,"mmmm")</f>
        <v>août</v>
      </c>
      <c r="ANZ14" t="str">
        <f t="shared" ref="ANZ14" si="571">TEXT("1/"&amp;ANX$15+1,"mmmm")</f>
        <v>septembre</v>
      </c>
      <c r="AOA14" t="str">
        <f t="shared" ref="AOA14" si="572">TEXT("1/"&amp;ANY$15+1,"mmmm")</f>
        <v>septembre</v>
      </c>
      <c r="AOB14" t="str">
        <f t="shared" ref="AOB14" si="573">TEXT("1/"&amp;ANZ$15+1,"mmmm")</f>
        <v>octobre</v>
      </c>
      <c r="AOC14" t="str">
        <f t="shared" ref="AOC14" si="574">TEXT("1/"&amp;AOA$15+1,"mmmm")</f>
        <v>octobre</v>
      </c>
      <c r="AOD14" t="str">
        <f t="shared" ref="AOD14" si="575">TEXT("1/"&amp;AOB$15+1,"mmmm")</f>
        <v>novembre</v>
      </c>
      <c r="AOE14" t="str">
        <f t="shared" ref="AOE14" si="576">TEXT("1/"&amp;AOC$15+1,"mmmm")</f>
        <v>novembre</v>
      </c>
      <c r="AOF14" t="str">
        <f t="shared" ref="AOF14" si="577">TEXT("1/"&amp;AOD$15+1,"mmmm")</f>
        <v>décembre</v>
      </c>
      <c r="AOG14" t="str">
        <f t="shared" ref="AOG14" si="578">TEXT("1/"&amp;AOE$15+1,"mmmm")</f>
        <v>décembre</v>
      </c>
      <c r="AOH14" t="str">
        <f t="shared" ref="AOH14" si="579">TEXT("1/"&amp;AOF$15+1,"mmmm")</f>
        <v>janvier</v>
      </c>
      <c r="AOI14" t="str">
        <f t="shared" ref="AOI14" si="580">TEXT("1/"&amp;AOG$15+1,"mmmm")</f>
        <v>janvier</v>
      </c>
      <c r="AOJ14" t="str">
        <f t="shared" ref="AOJ14" si="581">TEXT("1/"&amp;AOH$15+1,"mmmm")</f>
        <v>février</v>
      </c>
      <c r="AOK14" t="str">
        <f t="shared" ref="AOK14" si="582">TEXT("1/"&amp;AOI$15+1,"mmmm")</f>
        <v>février</v>
      </c>
      <c r="AOL14" t="str">
        <f t="shared" ref="AOL14" si="583">TEXT("1/"&amp;AOJ$15+1,"mmmm")</f>
        <v>mars</v>
      </c>
      <c r="AOM14" t="str">
        <f t="shared" ref="AOM14" si="584">TEXT("1/"&amp;AOK$15+1,"mmmm")</f>
        <v>mars</v>
      </c>
      <c r="AON14" t="str">
        <f t="shared" ref="AON14" si="585">TEXT("1/"&amp;AOL$15+1,"mmmm")</f>
        <v>avril</v>
      </c>
      <c r="AOO14" t="str">
        <f t="shared" ref="AOO14" si="586">TEXT("1/"&amp;AOM$15+1,"mmmm")</f>
        <v>avril</v>
      </c>
      <c r="AOP14" t="str">
        <f t="shared" ref="AOP14" si="587">TEXT("1/"&amp;AON$15+1,"mmmm")</f>
        <v>mai</v>
      </c>
      <c r="AOQ14" t="str">
        <f t="shared" ref="AOQ14" si="588">TEXT("1/"&amp;AOO$15+1,"mmmm")</f>
        <v>mai</v>
      </c>
      <c r="AOR14" t="str">
        <f t="shared" ref="AOR14" si="589">TEXT("1/"&amp;AOP$15+1,"mmmm")</f>
        <v>juin</v>
      </c>
      <c r="AOS14" t="str">
        <f t="shared" ref="AOS14" si="590">TEXT("1/"&amp;AOQ$15+1,"mmmm")</f>
        <v>juin</v>
      </c>
      <c r="AOT14" t="str">
        <f t="shared" ref="AOT14" si="591">TEXT("1/"&amp;AOR$15+1,"mmmm")</f>
        <v>juillet</v>
      </c>
      <c r="AOU14" t="str">
        <f t="shared" ref="AOU14" si="592">TEXT("1/"&amp;AOS$15+1,"mmmm")</f>
        <v>juillet</v>
      </c>
      <c r="AOV14" t="str">
        <f t="shared" ref="AOV14" si="593">TEXT("1/"&amp;AOT$15+1,"mmmm")</f>
        <v>août</v>
      </c>
      <c r="AOW14" t="str">
        <f t="shared" ref="AOW14" si="594">TEXT("1/"&amp;AOU$15+1,"mmmm")</f>
        <v>août</v>
      </c>
      <c r="AOX14" t="str">
        <f t="shared" ref="AOX14" si="595">TEXT("1/"&amp;AOV$15+1,"mmmm")</f>
        <v>septembre</v>
      </c>
      <c r="AOY14" t="str">
        <f t="shared" ref="AOY14" si="596">TEXT("1/"&amp;AOW$15+1,"mmmm")</f>
        <v>septembre</v>
      </c>
      <c r="AOZ14" t="str">
        <f t="shared" ref="AOZ14" si="597">TEXT("1/"&amp;AOX$15+1,"mmmm")</f>
        <v>octobre</v>
      </c>
      <c r="APA14" t="str">
        <f t="shared" ref="APA14" si="598">TEXT("1/"&amp;AOY$15+1,"mmmm")</f>
        <v>octobre</v>
      </c>
      <c r="APB14" t="str">
        <f t="shared" ref="APB14" si="599">TEXT("1/"&amp;AOZ$15+1,"mmmm")</f>
        <v>novembre</v>
      </c>
      <c r="APC14" t="str">
        <f t="shared" ref="APC14" si="600">TEXT("1/"&amp;APA$15+1,"mmmm")</f>
        <v>novembre</v>
      </c>
      <c r="APD14" t="str">
        <f t="shared" ref="APD14" si="601">TEXT("1/"&amp;APB$15+1,"mmmm")</f>
        <v>décembre</v>
      </c>
      <c r="APE14" t="str">
        <f t="shared" ref="APE14" si="602">TEXT("1/"&amp;APC$15+1,"mmmm")</f>
        <v>décembre</v>
      </c>
      <c r="APF14" t="str">
        <f t="shared" ref="APF14" si="603">TEXT("1/"&amp;APD$15+1,"mmmm")</f>
        <v>janvier</v>
      </c>
      <c r="APG14" t="str">
        <f t="shared" ref="APG14" si="604">TEXT("1/"&amp;APE$15+1,"mmmm")</f>
        <v>janvier</v>
      </c>
      <c r="APH14" t="str">
        <f t="shared" ref="APH14" si="605">TEXT("1/"&amp;APF$15+1,"mmmm")</f>
        <v>février</v>
      </c>
      <c r="API14" t="str">
        <f t="shared" ref="API14" si="606">TEXT("1/"&amp;APG$15+1,"mmmm")</f>
        <v>février</v>
      </c>
      <c r="APJ14" t="str">
        <f t="shared" ref="APJ14" si="607">TEXT("1/"&amp;APH$15+1,"mmmm")</f>
        <v>mars</v>
      </c>
      <c r="APK14" t="str">
        <f t="shared" ref="APK14" si="608">TEXT("1/"&amp;API$15+1,"mmmm")</f>
        <v>mars</v>
      </c>
      <c r="APL14" t="str">
        <f t="shared" ref="APL14" si="609">TEXT("1/"&amp;APJ$15+1,"mmmm")</f>
        <v>avril</v>
      </c>
      <c r="APM14" t="str">
        <f t="shared" ref="APM14" si="610">TEXT("1/"&amp;APK$15+1,"mmmm")</f>
        <v>avril</v>
      </c>
      <c r="APN14" t="str">
        <f t="shared" ref="APN14" si="611">TEXT("1/"&amp;APL$15+1,"mmmm")</f>
        <v>mai</v>
      </c>
      <c r="APO14" t="str">
        <f t="shared" ref="APO14" si="612">TEXT("1/"&amp;APM$15+1,"mmmm")</f>
        <v>mai</v>
      </c>
      <c r="APP14" t="str">
        <f t="shared" ref="APP14" si="613">TEXT("1/"&amp;APN$15+1,"mmmm")</f>
        <v>juin</v>
      </c>
      <c r="APQ14" t="str">
        <f t="shared" ref="APQ14" si="614">TEXT("1/"&amp;APO$15+1,"mmmm")</f>
        <v>juin</v>
      </c>
      <c r="APR14" t="str">
        <f t="shared" ref="APR14" si="615">TEXT("1/"&amp;APP$15+1,"mmmm")</f>
        <v>juillet</v>
      </c>
      <c r="APS14" t="str">
        <f t="shared" ref="APS14" si="616">TEXT("1/"&amp;APQ$15+1,"mmmm")</f>
        <v>juillet</v>
      </c>
      <c r="APT14" t="str">
        <f t="shared" ref="APT14" si="617">TEXT("1/"&amp;APR$15+1,"mmmm")</f>
        <v>août</v>
      </c>
      <c r="APU14" t="str">
        <f t="shared" ref="APU14" si="618">TEXT("1/"&amp;APS$15+1,"mmmm")</f>
        <v>août</v>
      </c>
      <c r="APV14" t="str">
        <f t="shared" ref="APV14" si="619">TEXT("1/"&amp;APT$15+1,"mmmm")</f>
        <v>septembre</v>
      </c>
      <c r="APW14" t="str">
        <f t="shared" ref="APW14" si="620">TEXT("1/"&amp;APU$15+1,"mmmm")</f>
        <v>septembre</v>
      </c>
      <c r="APX14" t="str">
        <f t="shared" ref="APX14" si="621">TEXT("1/"&amp;APV$15+1,"mmmm")</f>
        <v>octobre</v>
      </c>
      <c r="APY14" t="str">
        <f t="shared" ref="APY14" si="622">TEXT("1/"&amp;APW$15+1,"mmmm")</f>
        <v>octobre</v>
      </c>
      <c r="APZ14" t="str">
        <f t="shared" ref="APZ14" si="623">TEXT("1/"&amp;APX$15+1,"mmmm")</f>
        <v>novembre</v>
      </c>
      <c r="AQA14" t="str">
        <f t="shared" ref="AQA14" si="624">TEXT("1/"&amp;APY$15+1,"mmmm")</f>
        <v>novembre</v>
      </c>
      <c r="AQB14" t="str">
        <f t="shared" ref="AQB14" si="625">TEXT("1/"&amp;APZ$15+1,"mmmm")</f>
        <v>décembre</v>
      </c>
      <c r="AQC14" t="str">
        <f t="shared" ref="AQC14" si="626">TEXT("1/"&amp;AQA$15+1,"mmmm")</f>
        <v>décembre</v>
      </c>
      <c r="AQD14" t="str">
        <f t="shared" ref="AQD14" si="627">TEXT("1/"&amp;AQB$15+1,"mmmm")</f>
        <v>janvier</v>
      </c>
      <c r="AQE14" t="str">
        <f t="shared" ref="AQE14" si="628">TEXT("1/"&amp;AQC$15+1,"mmmm")</f>
        <v>janvier</v>
      </c>
      <c r="AQF14" t="str">
        <f t="shared" ref="AQF14" si="629">TEXT("1/"&amp;AQD$15+1,"mmmm")</f>
        <v>février</v>
      </c>
      <c r="AQG14" t="str">
        <f t="shared" ref="AQG14" si="630">TEXT("1/"&amp;AQE$15+1,"mmmm")</f>
        <v>février</v>
      </c>
      <c r="AQH14" t="str">
        <f t="shared" ref="AQH14" si="631">TEXT("1/"&amp;AQF$15+1,"mmmm")</f>
        <v>mars</v>
      </c>
      <c r="AQI14" t="str">
        <f t="shared" ref="AQI14" si="632">TEXT("1/"&amp;AQG$15+1,"mmmm")</f>
        <v>mars</v>
      </c>
      <c r="AQJ14" t="str">
        <f t="shared" ref="AQJ14" si="633">TEXT("1/"&amp;AQH$15+1,"mmmm")</f>
        <v>avril</v>
      </c>
      <c r="AQK14" t="str">
        <f t="shared" ref="AQK14" si="634">TEXT("1/"&amp;AQI$15+1,"mmmm")</f>
        <v>avril</v>
      </c>
      <c r="AQL14" t="str">
        <f t="shared" ref="AQL14" si="635">TEXT("1/"&amp;AQJ$15+1,"mmmm")</f>
        <v>mai</v>
      </c>
      <c r="AQM14" t="str">
        <f t="shared" ref="AQM14" si="636">TEXT("1/"&amp;AQK$15+1,"mmmm")</f>
        <v>mai</v>
      </c>
      <c r="AQN14" t="str">
        <f t="shared" ref="AQN14" si="637">TEXT("1/"&amp;AQL$15+1,"mmmm")</f>
        <v>juin</v>
      </c>
      <c r="AQO14" t="str">
        <f t="shared" ref="AQO14" si="638">TEXT("1/"&amp;AQM$15+1,"mmmm")</f>
        <v>juin</v>
      </c>
      <c r="AQP14" t="str">
        <f t="shared" ref="AQP14" si="639">TEXT("1/"&amp;AQN$15+1,"mmmm")</f>
        <v>juillet</v>
      </c>
      <c r="AQQ14" t="str">
        <f t="shared" ref="AQQ14" si="640">TEXT("1/"&amp;AQO$15+1,"mmmm")</f>
        <v>juillet</v>
      </c>
      <c r="AQR14" t="str">
        <f t="shared" ref="AQR14" si="641">TEXT("1/"&amp;AQP$15+1,"mmmm")</f>
        <v>août</v>
      </c>
      <c r="AQS14" t="str">
        <f t="shared" ref="AQS14" si="642">TEXT("1/"&amp;AQQ$15+1,"mmmm")</f>
        <v>août</v>
      </c>
      <c r="AQT14" t="str">
        <f t="shared" ref="AQT14" si="643">TEXT("1/"&amp;AQR$15+1,"mmmm")</f>
        <v>septembre</v>
      </c>
      <c r="AQU14" t="str">
        <f t="shared" ref="AQU14" si="644">TEXT("1/"&amp;AQS$15+1,"mmmm")</f>
        <v>septembre</v>
      </c>
      <c r="AQV14" t="str">
        <f t="shared" ref="AQV14" si="645">TEXT("1/"&amp;AQT$15+1,"mmmm")</f>
        <v>octobre</v>
      </c>
      <c r="AQW14" t="str">
        <f t="shared" ref="AQW14" si="646">TEXT("1/"&amp;AQU$15+1,"mmmm")</f>
        <v>octobre</v>
      </c>
      <c r="AQX14" t="str">
        <f t="shared" ref="AQX14" si="647">TEXT("1/"&amp;AQV$15+1,"mmmm")</f>
        <v>novembre</v>
      </c>
      <c r="AQY14" t="str">
        <f t="shared" ref="AQY14" si="648">TEXT("1/"&amp;AQW$15+1,"mmmm")</f>
        <v>novembre</v>
      </c>
      <c r="AQZ14" t="str">
        <f t="shared" ref="AQZ14" si="649">TEXT("1/"&amp;AQX$15+1,"mmmm")</f>
        <v>décembre</v>
      </c>
      <c r="ARA14" t="str">
        <f t="shared" ref="ARA14" si="650">TEXT("1/"&amp;AQY$15+1,"mmmm")</f>
        <v>décembre</v>
      </c>
      <c r="ARB14" t="str">
        <f t="shared" ref="ARB14" si="651">TEXT("1/"&amp;AQZ$15+1,"mmmm")</f>
        <v>janvier</v>
      </c>
      <c r="ARC14" t="str">
        <f t="shared" ref="ARC14" si="652">TEXT("1/"&amp;ARA$15+1,"mmmm")</f>
        <v>janvier</v>
      </c>
      <c r="ARD14" t="str">
        <f t="shared" ref="ARD14" si="653">TEXT("1/"&amp;ARB$15+1,"mmmm")</f>
        <v>février</v>
      </c>
      <c r="ARE14" t="str">
        <f t="shared" ref="ARE14" si="654">TEXT("1/"&amp;ARC$15+1,"mmmm")</f>
        <v>février</v>
      </c>
      <c r="ARF14" t="str">
        <f t="shared" ref="ARF14" si="655">TEXT("1/"&amp;ARD$15+1,"mmmm")</f>
        <v>mars</v>
      </c>
      <c r="ARG14" t="str">
        <f t="shared" ref="ARG14" si="656">TEXT("1/"&amp;ARE$15+1,"mmmm")</f>
        <v>mars</v>
      </c>
      <c r="ARH14" t="str">
        <f t="shared" ref="ARH14" si="657">TEXT("1/"&amp;ARF$15+1,"mmmm")</f>
        <v>avril</v>
      </c>
      <c r="ARI14" t="str">
        <f t="shared" ref="ARI14" si="658">TEXT("1/"&amp;ARG$15+1,"mmmm")</f>
        <v>avril</v>
      </c>
      <c r="ARJ14" t="str">
        <f t="shared" ref="ARJ14" si="659">TEXT("1/"&amp;ARH$15+1,"mmmm")</f>
        <v>mai</v>
      </c>
      <c r="ARK14" t="str">
        <f t="shared" ref="ARK14" si="660">TEXT("1/"&amp;ARI$15+1,"mmmm")</f>
        <v>mai</v>
      </c>
      <c r="ARL14" t="str">
        <f t="shared" ref="ARL14" si="661">TEXT("1/"&amp;ARJ$15+1,"mmmm")</f>
        <v>juin</v>
      </c>
      <c r="ARM14" t="str">
        <f t="shared" ref="ARM14" si="662">TEXT("1/"&amp;ARK$15+1,"mmmm")</f>
        <v>juin</v>
      </c>
      <c r="ARN14" t="str">
        <f t="shared" ref="ARN14" si="663">TEXT("1/"&amp;ARL$15+1,"mmmm")</f>
        <v>juillet</v>
      </c>
      <c r="ARO14" t="str">
        <f t="shared" ref="ARO14" si="664">TEXT("1/"&amp;ARM$15+1,"mmmm")</f>
        <v>juillet</v>
      </c>
      <c r="ARP14" t="str">
        <f t="shared" ref="ARP14" si="665">TEXT("1/"&amp;ARN$15+1,"mmmm")</f>
        <v>août</v>
      </c>
      <c r="ARQ14" t="str">
        <f t="shared" ref="ARQ14" si="666">TEXT("1/"&amp;ARO$15+1,"mmmm")</f>
        <v>août</v>
      </c>
      <c r="ARR14" t="str">
        <f t="shared" ref="ARR14" si="667">TEXT("1/"&amp;ARP$15+1,"mmmm")</f>
        <v>septembre</v>
      </c>
      <c r="ARS14" t="str">
        <f t="shared" ref="ARS14" si="668">TEXT("1/"&amp;ARQ$15+1,"mmmm")</f>
        <v>septembre</v>
      </c>
      <c r="ART14" t="str">
        <f t="shared" ref="ART14" si="669">TEXT("1/"&amp;ARR$15+1,"mmmm")</f>
        <v>octobre</v>
      </c>
      <c r="ARU14" t="str">
        <f t="shared" ref="ARU14" si="670">TEXT("1/"&amp;ARS$15+1,"mmmm")</f>
        <v>octobre</v>
      </c>
      <c r="ARV14" t="str">
        <f t="shared" ref="ARV14" si="671">TEXT("1/"&amp;ART$15+1,"mmmm")</f>
        <v>novembre</v>
      </c>
      <c r="ARW14" t="str">
        <f t="shared" ref="ARW14" si="672">TEXT("1/"&amp;ARU$15+1,"mmmm")</f>
        <v>novembre</v>
      </c>
      <c r="ARX14" t="str">
        <f t="shared" ref="ARX14" si="673">TEXT("1/"&amp;ARV$15+1,"mmmm")</f>
        <v>décembre</v>
      </c>
      <c r="ARY14" t="str">
        <f t="shared" ref="ARY14" si="674">TEXT("1/"&amp;ARW$15+1,"mmmm")</f>
        <v>décembre</v>
      </c>
      <c r="ARZ14" t="str">
        <f t="shared" ref="ARZ14" si="675">TEXT("1/"&amp;ARX$15+1,"mmmm")</f>
        <v>janvier</v>
      </c>
      <c r="ASA14" t="str">
        <f t="shared" ref="ASA14" si="676">TEXT("1/"&amp;ARY$15+1,"mmmm")</f>
        <v>janvier</v>
      </c>
      <c r="ASB14" t="str">
        <f t="shared" ref="ASB14" si="677">TEXT("1/"&amp;ARZ$15+1,"mmmm")</f>
        <v>février</v>
      </c>
      <c r="ASC14" t="str">
        <f t="shared" ref="ASC14" si="678">TEXT("1/"&amp;ASA$15+1,"mmmm")</f>
        <v>février</v>
      </c>
      <c r="ASD14" t="str">
        <f t="shared" ref="ASD14" si="679">TEXT("1/"&amp;ASB$15+1,"mmmm")</f>
        <v>mars</v>
      </c>
      <c r="ASE14" t="str">
        <f t="shared" ref="ASE14" si="680">TEXT("1/"&amp;ASC$15+1,"mmmm")</f>
        <v>mars</v>
      </c>
      <c r="ASF14" t="str">
        <f t="shared" ref="ASF14" si="681">TEXT("1/"&amp;ASD$15+1,"mmmm")</f>
        <v>avril</v>
      </c>
      <c r="ASG14" t="str">
        <f t="shared" ref="ASG14" si="682">TEXT("1/"&amp;ASE$15+1,"mmmm")</f>
        <v>avril</v>
      </c>
      <c r="ASH14" t="str">
        <f t="shared" ref="ASH14" si="683">TEXT("1/"&amp;ASF$15+1,"mmmm")</f>
        <v>mai</v>
      </c>
      <c r="ASI14" t="str">
        <f t="shared" ref="ASI14" si="684">TEXT("1/"&amp;ASG$15+1,"mmmm")</f>
        <v>mai</v>
      </c>
      <c r="ASJ14" t="str">
        <f t="shared" ref="ASJ14" si="685">TEXT("1/"&amp;ASH$15+1,"mmmm")</f>
        <v>juin</v>
      </c>
      <c r="ASK14" t="str">
        <f t="shared" ref="ASK14" si="686">TEXT("1/"&amp;ASI$15+1,"mmmm")</f>
        <v>juin</v>
      </c>
      <c r="ASL14" t="str">
        <f t="shared" ref="ASL14" si="687">TEXT("1/"&amp;ASJ$15+1,"mmmm")</f>
        <v>juillet</v>
      </c>
      <c r="ASM14" t="str">
        <f t="shared" ref="ASM14" si="688">TEXT("1/"&amp;ASK$15+1,"mmmm")</f>
        <v>juillet</v>
      </c>
      <c r="ASN14" t="str">
        <f t="shared" ref="ASN14" si="689">TEXT("1/"&amp;ASL$15+1,"mmmm")</f>
        <v>août</v>
      </c>
      <c r="ASO14" t="str">
        <f t="shared" ref="ASO14" si="690">TEXT("1/"&amp;ASM$15+1,"mmmm")</f>
        <v>août</v>
      </c>
      <c r="ASP14" t="str">
        <f t="shared" ref="ASP14" si="691">TEXT("1/"&amp;ASN$15+1,"mmmm")</f>
        <v>septembre</v>
      </c>
      <c r="ASQ14" t="str">
        <f t="shared" ref="ASQ14" si="692">TEXT("1/"&amp;ASO$15+1,"mmmm")</f>
        <v>septembre</v>
      </c>
      <c r="ASR14" t="str">
        <f t="shared" ref="ASR14" si="693">TEXT("1/"&amp;ASP$15+1,"mmmm")</f>
        <v>octobre</v>
      </c>
      <c r="ASS14" t="str">
        <f t="shared" ref="ASS14" si="694">TEXT("1/"&amp;ASQ$15+1,"mmmm")</f>
        <v>octobre</v>
      </c>
      <c r="AST14" t="str">
        <f t="shared" ref="AST14" si="695">TEXT("1/"&amp;ASR$15+1,"mmmm")</f>
        <v>novembre</v>
      </c>
      <c r="ASU14" t="str">
        <f t="shared" ref="ASU14" si="696">TEXT("1/"&amp;ASS$15+1,"mmmm")</f>
        <v>novembre</v>
      </c>
      <c r="ASV14" t="str">
        <f t="shared" ref="ASV14" si="697">TEXT("1/"&amp;AST$15+1,"mmmm")</f>
        <v>décembre</v>
      </c>
      <c r="ASW14" t="str">
        <f t="shared" ref="ASW14" si="698">TEXT("1/"&amp;ASU$15+1,"mmmm")</f>
        <v>décembre</v>
      </c>
      <c r="ASX14" t="str">
        <f t="shared" ref="ASX14" si="699">TEXT("1/"&amp;ASV$15+1,"mmmm")</f>
        <v>janvier</v>
      </c>
      <c r="ASY14" t="str">
        <f t="shared" ref="ASY14" si="700">TEXT("1/"&amp;ASW$15+1,"mmmm")</f>
        <v>janvier</v>
      </c>
      <c r="ASZ14" t="str">
        <f t="shared" ref="ASZ14" si="701">TEXT("1/"&amp;ASX$15+1,"mmmm")</f>
        <v>février</v>
      </c>
      <c r="ATA14" t="str">
        <f t="shared" ref="ATA14" si="702">TEXT("1/"&amp;ASY$15+1,"mmmm")</f>
        <v>février</v>
      </c>
      <c r="ATB14" t="str">
        <f t="shared" ref="ATB14" si="703">TEXT("1/"&amp;ASZ$15+1,"mmmm")</f>
        <v>mars</v>
      </c>
      <c r="ATC14" t="str">
        <f t="shared" ref="ATC14" si="704">TEXT("1/"&amp;ATA$15+1,"mmmm")</f>
        <v>mars</v>
      </c>
      <c r="ATD14" t="str">
        <f t="shared" ref="ATD14" si="705">TEXT("1/"&amp;ATB$15+1,"mmmm")</f>
        <v>avril</v>
      </c>
      <c r="ATE14" t="str">
        <f t="shared" ref="ATE14" si="706">TEXT("1/"&amp;ATC$15+1,"mmmm")</f>
        <v>avril</v>
      </c>
      <c r="ATF14" t="str">
        <f t="shared" ref="ATF14" si="707">TEXT("1/"&amp;ATD$15+1,"mmmm")</f>
        <v>mai</v>
      </c>
      <c r="ATG14" t="str">
        <f t="shared" ref="ATG14" si="708">TEXT("1/"&amp;ATE$15+1,"mmmm")</f>
        <v>mai</v>
      </c>
      <c r="ATH14" t="str">
        <f t="shared" ref="ATH14" si="709">TEXT("1/"&amp;ATF$15+1,"mmmm")</f>
        <v>juin</v>
      </c>
      <c r="ATI14" t="str">
        <f t="shared" ref="ATI14" si="710">TEXT("1/"&amp;ATG$15+1,"mmmm")</f>
        <v>juin</v>
      </c>
      <c r="ATJ14" t="str">
        <f t="shared" ref="ATJ14" si="711">TEXT("1/"&amp;ATH$15+1,"mmmm")</f>
        <v>juillet</v>
      </c>
      <c r="ATK14" t="str">
        <f t="shared" ref="ATK14" si="712">TEXT("1/"&amp;ATI$15+1,"mmmm")</f>
        <v>juillet</v>
      </c>
      <c r="ATL14" t="str">
        <f t="shared" ref="ATL14" si="713">TEXT("1/"&amp;ATJ$15+1,"mmmm")</f>
        <v>août</v>
      </c>
      <c r="ATM14" t="str">
        <f t="shared" ref="ATM14" si="714">TEXT("1/"&amp;ATK$15+1,"mmmm")</f>
        <v>août</v>
      </c>
      <c r="ATN14" t="str">
        <f t="shared" ref="ATN14" si="715">TEXT("1/"&amp;ATL$15+1,"mmmm")</f>
        <v>septembre</v>
      </c>
      <c r="ATO14" t="str">
        <f t="shared" ref="ATO14" si="716">TEXT("1/"&amp;ATM$15+1,"mmmm")</f>
        <v>septembre</v>
      </c>
      <c r="ATP14" t="str">
        <f t="shared" ref="ATP14" si="717">TEXT("1/"&amp;ATN$15+1,"mmmm")</f>
        <v>octobre</v>
      </c>
      <c r="ATQ14" t="str">
        <f t="shared" ref="ATQ14" si="718">TEXT("1/"&amp;ATO$15+1,"mmmm")</f>
        <v>octobre</v>
      </c>
      <c r="ATR14" t="str">
        <f t="shared" ref="ATR14" si="719">TEXT("1/"&amp;ATP$15+1,"mmmm")</f>
        <v>novembre</v>
      </c>
      <c r="ATS14" t="str">
        <f t="shared" ref="ATS14" si="720">TEXT("1/"&amp;ATQ$15+1,"mmmm")</f>
        <v>novembre</v>
      </c>
      <c r="ATT14" t="str">
        <f t="shared" ref="ATT14" si="721">TEXT("1/"&amp;ATR$15+1,"mmmm")</f>
        <v>décembre</v>
      </c>
      <c r="ATU14" t="str">
        <f t="shared" ref="ATU14" si="722">TEXT("1/"&amp;ATS$15+1,"mmmm")</f>
        <v>décembre</v>
      </c>
      <c r="ATV14" t="str">
        <f t="shared" ref="ATV14" si="723">TEXT("1/"&amp;ATT$15+1,"mmmm")</f>
        <v>janvier</v>
      </c>
      <c r="ATW14" t="str">
        <f t="shared" ref="ATW14" si="724">TEXT("1/"&amp;ATU$15+1,"mmmm")</f>
        <v>janvier</v>
      </c>
      <c r="ATX14" t="str">
        <f t="shared" ref="ATX14" si="725">TEXT("1/"&amp;ATV$15+1,"mmmm")</f>
        <v>février</v>
      </c>
      <c r="ATY14" t="str">
        <f t="shared" ref="ATY14" si="726">TEXT("1/"&amp;ATW$15+1,"mmmm")</f>
        <v>février</v>
      </c>
      <c r="ATZ14" t="str">
        <f t="shared" ref="ATZ14" si="727">TEXT("1/"&amp;ATX$15+1,"mmmm")</f>
        <v>mars</v>
      </c>
      <c r="AUA14" t="str">
        <f t="shared" ref="AUA14" si="728">TEXT("1/"&amp;ATY$15+1,"mmmm")</f>
        <v>mars</v>
      </c>
      <c r="AUB14" t="str">
        <f t="shared" ref="AUB14" si="729">TEXT("1/"&amp;ATZ$15+1,"mmmm")</f>
        <v>avril</v>
      </c>
      <c r="AUC14" t="str">
        <f t="shared" ref="AUC14" si="730">TEXT("1/"&amp;AUA$15+1,"mmmm")</f>
        <v>avril</v>
      </c>
      <c r="AUD14" t="str">
        <f t="shared" ref="AUD14" si="731">TEXT("1/"&amp;AUB$15+1,"mmmm")</f>
        <v>mai</v>
      </c>
      <c r="AUE14" t="str">
        <f t="shared" ref="AUE14" si="732">TEXT("1/"&amp;AUC$15+1,"mmmm")</f>
        <v>mai</v>
      </c>
      <c r="AUF14" t="str">
        <f t="shared" ref="AUF14" si="733">TEXT("1/"&amp;AUD$15+1,"mmmm")</f>
        <v>juin</v>
      </c>
      <c r="AUG14" t="str">
        <f t="shared" ref="AUG14" si="734">TEXT("1/"&amp;AUE$15+1,"mmmm")</f>
        <v>juin</v>
      </c>
      <c r="AUH14" t="str">
        <f t="shared" ref="AUH14" si="735">TEXT("1/"&amp;AUF$15+1,"mmmm")</f>
        <v>juillet</v>
      </c>
      <c r="AUI14" t="str">
        <f t="shared" ref="AUI14" si="736">TEXT("1/"&amp;AUG$15+1,"mmmm")</f>
        <v>juillet</v>
      </c>
      <c r="AUJ14" t="str">
        <f t="shared" ref="AUJ14" si="737">TEXT("1/"&amp;AUH$15+1,"mmmm")</f>
        <v>août</v>
      </c>
      <c r="AUK14" t="str">
        <f t="shared" ref="AUK14" si="738">TEXT("1/"&amp;AUI$15+1,"mmmm")</f>
        <v>août</v>
      </c>
      <c r="AUL14" t="str">
        <f t="shared" ref="AUL14" si="739">TEXT("1/"&amp;AUJ$15+1,"mmmm")</f>
        <v>septembre</v>
      </c>
      <c r="AUM14" t="str">
        <f t="shared" ref="AUM14" si="740">TEXT("1/"&amp;AUK$15+1,"mmmm")</f>
        <v>septembre</v>
      </c>
      <c r="AUN14" t="str">
        <f t="shared" ref="AUN14" si="741">TEXT("1/"&amp;AUL$15+1,"mmmm")</f>
        <v>octobre</v>
      </c>
      <c r="AUO14" t="str">
        <f t="shared" ref="AUO14" si="742">TEXT("1/"&amp;AUM$15+1,"mmmm")</f>
        <v>octobre</v>
      </c>
      <c r="AUP14" t="str">
        <f t="shared" ref="AUP14" si="743">TEXT("1/"&amp;AUN$15+1,"mmmm")</f>
        <v>novembre</v>
      </c>
      <c r="AUQ14" t="str">
        <f t="shared" ref="AUQ14" si="744">TEXT("1/"&amp;AUO$15+1,"mmmm")</f>
        <v>novembre</v>
      </c>
      <c r="AUR14" t="str">
        <f t="shared" ref="AUR14" si="745">TEXT("1/"&amp;AUP$15+1,"mmmm")</f>
        <v>décembre</v>
      </c>
      <c r="AUS14" t="str">
        <f t="shared" ref="AUS14" si="746">TEXT("1/"&amp;AUQ$15+1,"mmmm")</f>
        <v>décembre</v>
      </c>
    </row>
    <row r="15" spans="1:1241" ht="15.75" hidden="1" outlineLevel="1" thickBot="1" x14ac:dyDescent="0.3">
      <c r="AP15" s="13">
        <f>MONTH(1&amp;AP$14)</f>
        <v>1</v>
      </c>
      <c r="AQ15" s="13">
        <f t="shared" ref="AQ15:DA15" si="747">MONTH(1&amp;AQ$14)</f>
        <v>1</v>
      </c>
      <c r="AR15" s="13">
        <f t="shared" si="747"/>
        <v>2</v>
      </c>
      <c r="AS15" s="13">
        <f t="shared" si="747"/>
        <v>2</v>
      </c>
      <c r="AT15" s="13">
        <f t="shared" si="747"/>
        <v>3</v>
      </c>
      <c r="AU15" s="13">
        <f t="shared" si="747"/>
        <v>3</v>
      </c>
      <c r="AV15" s="13">
        <f t="shared" si="747"/>
        <v>4</v>
      </c>
      <c r="AW15" s="13">
        <f t="shared" si="747"/>
        <v>4</v>
      </c>
      <c r="AX15" s="13">
        <f t="shared" si="747"/>
        <v>5</v>
      </c>
      <c r="AY15" s="13">
        <f t="shared" si="747"/>
        <v>5</v>
      </c>
      <c r="AZ15" s="13">
        <f t="shared" si="747"/>
        <v>6</v>
      </c>
      <c r="BA15" s="13">
        <f t="shared" si="747"/>
        <v>6</v>
      </c>
      <c r="BB15" s="13">
        <f t="shared" si="747"/>
        <v>7</v>
      </c>
      <c r="BC15" s="13">
        <f t="shared" si="747"/>
        <v>7</v>
      </c>
      <c r="BD15" s="13">
        <f t="shared" si="747"/>
        <v>8</v>
      </c>
      <c r="BE15" s="13">
        <f t="shared" si="747"/>
        <v>8</v>
      </c>
      <c r="BF15" s="13">
        <f t="shared" si="747"/>
        <v>9</v>
      </c>
      <c r="BG15" s="13">
        <f t="shared" si="747"/>
        <v>9</v>
      </c>
      <c r="BH15" s="13">
        <f t="shared" si="747"/>
        <v>10</v>
      </c>
      <c r="BI15" s="13">
        <f t="shared" si="747"/>
        <v>10</v>
      </c>
      <c r="BJ15" s="13">
        <f t="shared" si="747"/>
        <v>11</v>
      </c>
      <c r="BK15" s="13">
        <f t="shared" si="747"/>
        <v>11</v>
      </c>
      <c r="BL15" s="13">
        <f t="shared" si="747"/>
        <v>12</v>
      </c>
      <c r="BM15" s="13">
        <f t="shared" si="747"/>
        <v>12</v>
      </c>
      <c r="BN15" s="13">
        <f t="shared" si="747"/>
        <v>1</v>
      </c>
      <c r="BO15" s="13">
        <f t="shared" si="747"/>
        <v>1</v>
      </c>
      <c r="BP15" s="13">
        <f t="shared" si="747"/>
        <v>2</v>
      </c>
      <c r="BQ15" s="13">
        <f t="shared" si="747"/>
        <v>2</v>
      </c>
      <c r="BR15" s="13">
        <f t="shared" si="747"/>
        <v>3</v>
      </c>
      <c r="BS15" s="13">
        <f t="shared" si="747"/>
        <v>3</v>
      </c>
      <c r="BT15" s="13">
        <f t="shared" si="747"/>
        <v>4</v>
      </c>
      <c r="BU15" s="13">
        <f t="shared" si="747"/>
        <v>4</v>
      </c>
      <c r="BV15" s="13">
        <f t="shared" si="747"/>
        <v>5</v>
      </c>
      <c r="BW15" s="13">
        <f t="shared" si="747"/>
        <v>5</v>
      </c>
      <c r="BX15" s="13">
        <f t="shared" si="747"/>
        <v>6</v>
      </c>
      <c r="BY15" s="13">
        <f t="shared" si="747"/>
        <v>6</v>
      </c>
      <c r="BZ15" s="13">
        <f t="shared" si="747"/>
        <v>7</v>
      </c>
      <c r="CA15" s="13">
        <f t="shared" si="747"/>
        <v>7</v>
      </c>
      <c r="CB15" s="13">
        <f t="shared" si="747"/>
        <v>8</v>
      </c>
      <c r="CC15" s="13">
        <f t="shared" si="747"/>
        <v>8</v>
      </c>
      <c r="CD15" s="13">
        <f t="shared" si="747"/>
        <v>9</v>
      </c>
      <c r="CE15" s="13">
        <f t="shared" si="747"/>
        <v>9</v>
      </c>
      <c r="CF15" s="13">
        <f t="shared" si="747"/>
        <v>10</v>
      </c>
      <c r="CG15" s="13">
        <f t="shared" si="747"/>
        <v>10</v>
      </c>
      <c r="CH15" s="13">
        <f t="shared" si="747"/>
        <v>11</v>
      </c>
      <c r="CI15" s="13">
        <f t="shared" si="747"/>
        <v>11</v>
      </c>
      <c r="CJ15" s="13">
        <f t="shared" si="747"/>
        <v>12</v>
      </c>
      <c r="CK15" s="13">
        <f t="shared" si="747"/>
        <v>12</v>
      </c>
      <c r="CL15" s="13">
        <f t="shared" si="747"/>
        <v>1</v>
      </c>
      <c r="CM15" s="13">
        <f t="shared" si="747"/>
        <v>1</v>
      </c>
      <c r="CN15" s="13">
        <f t="shared" si="747"/>
        <v>2</v>
      </c>
      <c r="CO15" s="13">
        <f t="shared" si="747"/>
        <v>2</v>
      </c>
      <c r="CP15" s="13">
        <f t="shared" si="747"/>
        <v>3</v>
      </c>
      <c r="CQ15" s="13">
        <f t="shared" si="747"/>
        <v>3</v>
      </c>
      <c r="CR15" s="13">
        <f t="shared" si="747"/>
        <v>4</v>
      </c>
      <c r="CS15" s="13">
        <f t="shared" si="747"/>
        <v>4</v>
      </c>
      <c r="CT15" s="13">
        <f t="shared" si="747"/>
        <v>5</v>
      </c>
      <c r="CU15" s="13">
        <f t="shared" si="747"/>
        <v>5</v>
      </c>
      <c r="CV15" s="13">
        <f t="shared" si="747"/>
        <v>6</v>
      </c>
      <c r="CW15" s="13">
        <f t="shared" si="747"/>
        <v>6</v>
      </c>
      <c r="CX15" s="13">
        <f t="shared" si="747"/>
        <v>7</v>
      </c>
      <c r="CY15" s="13">
        <f t="shared" si="747"/>
        <v>7</v>
      </c>
      <c r="CZ15" s="13">
        <f t="shared" si="747"/>
        <v>8</v>
      </c>
      <c r="DA15" s="13">
        <f t="shared" si="747"/>
        <v>8</v>
      </c>
      <c r="DB15" s="13">
        <f t="shared" ref="DB15:FM15" si="748">MONTH(1&amp;DB$14)</f>
        <v>9</v>
      </c>
      <c r="DC15" s="13">
        <f t="shared" si="748"/>
        <v>9</v>
      </c>
      <c r="DD15" s="13">
        <f t="shared" si="748"/>
        <v>10</v>
      </c>
      <c r="DE15" s="13">
        <f t="shared" si="748"/>
        <v>10</v>
      </c>
      <c r="DF15" s="13">
        <f t="shared" si="748"/>
        <v>11</v>
      </c>
      <c r="DG15" s="13">
        <f t="shared" si="748"/>
        <v>11</v>
      </c>
      <c r="DH15" s="13">
        <f t="shared" si="748"/>
        <v>12</v>
      </c>
      <c r="DI15" s="13">
        <f t="shared" si="748"/>
        <v>12</v>
      </c>
      <c r="DJ15" s="13">
        <f t="shared" si="748"/>
        <v>1</v>
      </c>
      <c r="DK15" s="13">
        <f t="shared" si="748"/>
        <v>1</v>
      </c>
      <c r="DL15" s="13">
        <f t="shared" si="748"/>
        <v>2</v>
      </c>
      <c r="DM15" s="13">
        <f t="shared" si="748"/>
        <v>2</v>
      </c>
      <c r="DN15" s="13">
        <f t="shared" si="748"/>
        <v>3</v>
      </c>
      <c r="DO15" s="13">
        <f t="shared" si="748"/>
        <v>3</v>
      </c>
      <c r="DP15" s="13">
        <f t="shared" si="748"/>
        <v>4</v>
      </c>
      <c r="DQ15" s="13">
        <f t="shared" si="748"/>
        <v>4</v>
      </c>
      <c r="DR15" s="13">
        <f t="shared" si="748"/>
        <v>5</v>
      </c>
      <c r="DS15" s="13">
        <f t="shared" si="748"/>
        <v>5</v>
      </c>
      <c r="DT15" s="13">
        <f t="shared" si="748"/>
        <v>6</v>
      </c>
      <c r="DU15" s="13">
        <f t="shared" si="748"/>
        <v>6</v>
      </c>
      <c r="DV15" s="13">
        <f t="shared" si="748"/>
        <v>7</v>
      </c>
      <c r="DW15" s="13">
        <f t="shared" si="748"/>
        <v>7</v>
      </c>
      <c r="DX15" s="13">
        <f t="shared" si="748"/>
        <v>8</v>
      </c>
      <c r="DY15" s="13">
        <f t="shared" si="748"/>
        <v>8</v>
      </c>
      <c r="DZ15" s="13">
        <f t="shared" si="748"/>
        <v>9</v>
      </c>
      <c r="EA15" s="13">
        <f t="shared" si="748"/>
        <v>9</v>
      </c>
      <c r="EB15" s="13">
        <f t="shared" si="748"/>
        <v>10</v>
      </c>
      <c r="EC15" s="13">
        <f t="shared" si="748"/>
        <v>10</v>
      </c>
      <c r="ED15" s="13">
        <f t="shared" si="748"/>
        <v>11</v>
      </c>
      <c r="EE15" s="13">
        <f t="shared" si="748"/>
        <v>11</v>
      </c>
      <c r="EF15" s="13">
        <f t="shared" si="748"/>
        <v>12</v>
      </c>
      <c r="EG15" s="13">
        <f t="shared" si="748"/>
        <v>12</v>
      </c>
      <c r="EH15" s="13">
        <f t="shared" si="748"/>
        <v>1</v>
      </c>
      <c r="EI15" s="13">
        <f t="shared" si="748"/>
        <v>1</v>
      </c>
      <c r="EJ15" s="13">
        <f t="shared" si="748"/>
        <v>2</v>
      </c>
      <c r="EK15" s="13">
        <f t="shared" si="748"/>
        <v>2</v>
      </c>
      <c r="EL15" s="13">
        <f t="shared" si="748"/>
        <v>3</v>
      </c>
      <c r="EM15" s="13">
        <f t="shared" si="748"/>
        <v>3</v>
      </c>
      <c r="EN15" s="13">
        <f t="shared" si="748"/>
        <v>4</v>
      </c>
      <c r="EO15" s="13">
        <f t="shared" si="748"/>
        <v>4</v>
      </c>
      <c r="EP15" s="13">
        <f t="shared" si="748"/>
        <v>5</v>
      </c>
      <c r="EQ15" s="13">
        <f t="shared" si="748"/>
        <v>5</v>
      </c>
      <c r="ER15" s="13">
        <f t="shared" si="748"/>
        <v>6</v>
      </c>
      <c r="ES15" s="13">
        <f t="shared" si="748"/>
        <v>6</v>
      </c>
      <c r="ET15" s="13">
        <f t="shared" si="748"/>
        <v>7</v>
      </c>
      <c r="EU15" s="13">
        <f t="shared" si="748"/>
        <v>7</v>
      </c>
      <c r="EV15" s="13">
        <f t="shared" si="748"/>
        <v>8</v>
      </c>
      <c r="EW15" s="13">
        <f t="shared" si="748"/>
        <v>8</v>
      </c>
      <c r="EX15" s="13">
        <f t="shared" si="748"/>
        <v>9</v>
      </c>
      <c r="EY15" s="13">
        <f t="shared" si="748"/>
        <v>9</v>
      </c>
      <c r="EZ15" s="13">
        <f t="shared" si="748"/>
        <v>10</v>
      </c>
      <c r="FA15" s="13">
        <f t="shared" si="748"/>
        <v>10</v>
      </c>
      <c r="FB15" s="13">
        <f t="shared" si="748"/>
        <v>11</v>
      </c>
      <c r="FC15" s="13">
        <f t="shared" si="748"/>
        <v>11</v>
      </c>
      <c r="FD15" s="13">
        <f t="shared" si="748"/>
        <v>12</v>
      </c>
      <c r="FE15" s="13">
        <f t="shared" si="748"/>
        <v>12</v>
      </c>
      <c r="FF15" s="13">
        <f t="shared" si="748"/>
        <v>1</v>
      </c>
      <c r="FG15" s="13">
        <f t="shared" si="748"/>
        <v>1</v>
      </c>
      <c r="FH15" s="13">
        <f t="shared" si="748"/>
        <v>2</v>
      </c>
      <c r="FI15" s="13">
        <f t="shared" si="748"/>
        <v>2</v>
      </c>
      <c r="FJ15" s="13">
        <f t="shared" si="748"/>
        <v>3</v>
      </c>
      <c r="FK15" s="13">
        <f t="shared" si="748"/>
        <v>3</v>
      </c>
      <c r="FL15" s="13">
        <f t="shared" si="748"/>
        <v>4</v>
      </c>
      <c r="FM15" s="13">
        <f t="shared" si="748"/>
        <v>4</v>
      </c>
      <c r="FN15" s="13">
        <f t="shared" ref="FN15:HY15" si="749">MONTH(1&amp;FN$14)</f>
        <v>5</v>
      </c>
      <c r="FO15" s="13">
        <f t="shared" si="749"/>
        <v>5</v>
      </c>
      <c r="FP15" s="13">
        <f t="shared" si="749"/>
        <v>6</v>
      </c>
      <c r="FQ15" s="13">
        <f t="shared" si="749"/>
        <v>6</v>
      </c>
      <c r="FR15" s="13">
        <f t="shared" si="749"/>
        <v>7</v>
      </c>
      <c r="FS15" s="13">
        <f t="shared" si="749"/>
        <v>7</v>
      </c>
      <c r="FT15" s="13">
        <f t="shared" si="749"/>
        <v>8</v>
      </c>
      <c r="FU15" s="13">
        <f t="shared" si="749"/>
        <v>8</v>
      </c>
      <c r="FV15" s="13">
        <f t="shared" si="749"/>
        <v>9</v>
      </c>
      <c r="FW15" s="13">
        <f t="shared" si="749"/>
        <v>9</v>
      </c>
      <c r="FX15" s="13">
        <f t="shared" si="749"/>
        <v>10</v>
      </c>
      <c r="FY15" s="13">
        <f t="shared" si="749"/>
        <v>10</v>
      </c>
      <c r="FZ15" s="13">
        <f t="shared" si="749"/>
        <v>11</v>
      </c>
      <c r="GA15" s="13">
        <f t="shared" si="749"/>
        <v>11</v>
      </c>
      <c r="GB15" s="13">
        <f t="shared" si="749"/>
        <v>12</v>
      </c>
      <c r="GC15" s="13">
        <f t="shared" si="749"/>
        <v>12</v>
      </c>
      <c r="GD15" s="13">
        <f t="shared" si="749"/>
        <v>1</v>
      </c>
      <c r="GE15" s="13">
        <f t="shared" si="749"/>
        <v>1</v>
      </c>
      <c r="GF15" s="13">
        <f t="shared" si="749"/>
        <v>2</v>
      </c>
      <c r="GG15" s="13">
        <f t="shared" si="749"/>
        <v>2</v>
      </c>
      <c r="GH15" s="13">
        <f t="shared" si="749"/>
        <v>3</v>
      </c>
      <c r="GI15" s="13">
        <f t="shared" si="749"/>
        <v>3</v>
      </c>
      <c r="GJ15" s="13">
        <f t="shared" si="749"/>
        <v>4</v>
      </c>
      <c r="GK15" s="13">
        <f t="shared" si="749"/>
        <v>4</v>
      </c>
      <c r="GL15" s="13">
        <f t="shared" si="749"/>
        <v>5</v>
      </c>
      <c r="GM15" s="13">
        <f t="shared" si="749"/>
        <v>5</v>
      </c>
      <c r="GN15" s="13">
        <f t="shared" si="749"/>
        <v>6</v>
      </c>
      <c r="GO15" s="13">
        <f t="shared" si="749"/>
        <v>6</v>
      </c>
      <c r="GP15" s="13">
        <f t="shared" si="749"/>
        <v>7</v>
      </c>
      <c r="GQ15" s="13">
        <f t="shared" si="749"/>
        <v>7</v>
      </c>
      <c r="GR15" s="13">
        <f t="shared" si="749"/>
        <v>8</v>
      </c>
      <c r="GS15" s="13">
        <f t="shared" si="749"/>
        <v>8</v>
      </c>
      <c r="GT15" s="13">
        <f t="shared" si="749"/>
        <v>9</v>
      </c>
      <c r="GU15" s="13">
        <f t="shared" si="749"/>
        <v>9</v>
      </c>
      <c r="GV15" s="13">
        <f t="shared" si="749"/>
        <v>10</v>
      </c>
      <c r="GW15" s="13">
        <f t="shared" si="749"/>
        <v>10</v>
      </c>
      <c r="GX15" s="13">
        <f t="shared" si="749"/>
        <v>11</v>
      </c>
      <c r="GY15" s="13">
        <f t="shared" si="749"/>
        <v>11</v>
      </c>
      <c r="GZ15" s="13">
        <f t="shared" si="749"/>
        <v>12</v>
      </c>
      <c r="HA15" s="13">
        <f t="shared" si="749"/>
        <v>12</v>
      </c>
      <c r="HB15" s="13">
        <f t="shared" si="749"/>
        <v>1</v>
      </c>
      <c r="HC15" s="13">
        <f t="shared" si="749"/>
        <v>1</v>
      </c>
      <c r="HD15" s="13">
        <f t="shared" si="749"/>
        <v>2</v>
      </c>
      <c r="HE15" s="13">
        <f t="shared" si="749"/>
        <v>2</v>
      </c>
      <c r="HF15" s="13">
        <f t="shared" si="749"/>
        <v>3</v>
      </c>
      <c r="HG15" s="13">
        <f t="shared" si="749"/>
        <v>3</v>
      </c>
      <c r="HH15" s="13">
        <f t="shared" si="749"/>
        <v>4</v>
      </c>
      <c r="HI15" s="13">
        <f t="shared" si="749"/>
        <v>4</v>
      </c>
      <c r="HJ15" s="13">
        <f t="shared" si="749"/>
        <v>5</v>
      </c>
      <c r="HK15" s="13">
        <f t="shared" si="749"/>
        <v>5</v>
      </c>
      <c r="HL15" s="13">
        <f t="shared" si="749"/>
        <v>6</v>
      </c>
      <c r="HM15" s="13">
        <f t="shared" si="749"/>
        <v>6</v>
      </c>
      <c r="HN15" s="13">
        <f t="shared" si="749"/>
        <v>7</v>
      </c>
      <c r="HO15" s="13">
        <f t="shared" si="749"/>
        <v>7</v>
      </c>
      <c r="HP15" s="13">
        <f t="shared" si="749"/>
        <v>8</v>
      </c>
      <c r="HQ15" s="13">
        <f t="shared" si="749"/>
        <v>8</v>
      </c>
      <c r="HR15" s="13">
        <f t="shared" si="749"/>
        <v>9</v>
      </c>
      <c r="HS15" s="13">
        <f t="shared" si="749"/>
        <v>9</v>
      </c>
      <c r="HT15" s="13">
        <f t="shared" si="749"/>
        <v>10</v>
      </c>
      <c r="HU15" s="13">
        <f t="shared" si="749"/>
        <v>10</v>
      </c>
      <c r="HV15" s="13">
        <f t="shared" si="749"/>
        <v>11</v>
      </c>
      <c r="HW15" s="13">
        <f t="shared" si="749"/>
        <v>11</v>
      </c>
      <c r="HX15" s="13">
        <f t="shared" si="749"/>
        <v>12</v>
      </c>
      <c r="HY15" s="13">
        <f t="shared" si="749"/>
        <v>12</v>
      </c>
      <c r="HZ15" s="13">
        <f t="shared" ref="HZ15:KK15" si="750">MONTH(1&amp;HZ$14)</f>
        <v>1</v>
      </c>
      <c r="IA15" s="13">
        <f t="shared" si="750"/>
        <v>1</v>
      </c>
      <c r="IB15" s="13">
        <f t="shared" si="750"/>
        <v>2</v>
      </c>
      <c r="IC15" s="13">
        <f t="shared" si="750"/>
        <v>2</v>
      </c>
      <c r="ID15" s="13">
        <f t="shared" si="750"/>
        <v>3</v>
      </c>
      <c r="IE15" s="13">
        <f t="shared" si="750"/>
        <v>3</v>
      </c>
      <c r="IF15" s="13">
        <f t="shared" si="750"/>
        <v>4</v>
      </c>
      <c r="IG15" s="13">
        <f t="shared" si="750"/>
        <v>4</v>
      </c>
      <c r="IH15" s="13">
        <f t="shared" si="750"/>
        <v>5</v>
      </c>
      <c r="II15" s="13">
        <f t="shared" si="750"/>
        <v>5</v>
      </c>
      <c r="IJ15" s="13">
        <f t="shared" si="750"/>
        <v>6</v>
      </c>
      <c r="IK15" s="13">
        <f t="shared" si="750"/>
        <v>6</v>
      </c>
      <c r="IL15" s="13">
        <f t="shared" si="750"/>
        <v>7</v>
      </c>
      <c r="IM15" s="13">
        <f t="shared" si="750"/>
        <v>7</v>
      </c>
      <c r="IN15" s="13">
        <f t="shared" si="750"/>
        <v>8</v>
      </c>
      <c r="IO15" s="13">
        <f t="shared" si="750"/>
        <v>8</v>
      </c>
      <c r="IP15" s="13">
        <f t="shared" si="750"/>
        <v>9</v>
      </c>
      <c r="IQ15" s="13">
        <f t="shared" si="750"/>
        <v>9</v>
      </c>
      <c r="IR15" s="13">
        <f t="shared" si="750"/>
        <v>10</v>
      </c>
      <c r="IS15" s="13">
        <f t="shared" si="750"/>
        <v>10</v>
      </c>
      <c r="IT15" s="13">
        <f t="shared" si="750"/>
        <v>11</v>
      </c>
      <c r="IU15" s="13">
        <f t="shared" si="750"/>
        <v>11</v>
      </c>
      <c r="IV15" s="13">
        <f t="shared" si="750"/>
        <v>12</v>
      </c>
      <c r="IW15" s="13">
        <f t="shared" si="750"/>
        <v>12</v>
      </c>
      <c r="IX15" s="13">
        <f t="shared" si="750"/>
        <v>1</v>
      </c>
      <c r="IY15" s="13">
        <f t="shared" si="750"/>
        <v>1</v>
      </c>
      <c r="IZ15" s="13">
        <f t="shared" si="750"/>
        <v>2</v>
      </c>
      <c r="JA15" s="13">
        <f t="shared" si="750"/>
        <v>2</v>
      </c>
      <c r="JB15" s="13">
        <f t="shared" si="750"/>
        <v>3</v>
      </c>
      <c r="JC15" s="13">
        <f t="shared" si="750"/>
        <v>3</v>
      </c>
      <c r="JD15" s="13">
        <f t="shared" si="750"/>
        <v>4</v>
      </c>
      <c r="JE15" s="13">
        <f t="shared" si="750"/>
        <v>4</v>
      </c>
      <c r="JF15" s="13">
        <f t="shared" si="750"/>
        <v>5</v>
      </c>
      <c r="JG15" s="13">
        <f t="shared" si="750"/>
        <v>5</v>
      </c>
      <c r="JH15" s="13">
        <f t="shared" si="750"/>
        <v>6</v>
      </c>
      <c r="JI15" s="13">
        <f t="shared" si="750"/>
        <v>6</v>
      </c>
      <c r="JJ15" s="13">
        <f t="shared" si="750"/>
        <v>7</v>
      </c>
      <c r="JK15" s="13">
        <f t="shared" si="750"/>
        <v>7</v>
      </c>
      <c r="JL15" s="13">
        <f t="shared" si="750"/>
        <v>8</v>
      </c>
      <c r="JM15" s="13">
        <f t="shared" si="750"/>
        <v>8</v>
      </c>
      <c r="JN15" s="13">
        <f t="shared" si="750"/>
        <v>9</v>
      </c>
      <c r="JO15" s="13">
        <f t="shared" si="750"/>
        <v>9</v>
      </c>
      <c r="JP15" s="13">
        <f t="shared" si="750"/>
        <v>10</v>
      </c>
      <c r="JQ15" s="13">
        <f t="shared" si="750"/>
        <v>10</v>
      </c>
      <c r="JR15" s="13">
        <f t="shared" si="750"/>
        <v>11</v>
      </c>
      <c r="JS15" s="13">
        <f t="shared" si="750"/>
        <v>11</v>
      </c>
      <c r="JT15" s="13">
        <f t="shared" si="750"/>
        <v>12</v>
      </c>
      <c r="JU15" s="13">
        <f t="shared" si="750"/>
        <v>12</v>
      </c>
      <c r="JV15" s="13">
        <f t="shared" si="750"/>
        <v>1</v>
      </c>
      <c r="JW15" s="13">
        <f t="shared" si="750"/>
        <v>1</v>
      </c>
      <c r="JX15" s="13">
        <f t="shared" si="750"/>
        <v>2</v>
      </c>
      <c r="JY15" s="13">
        <f t="shared" si="750"/>
        <v>2</v>
      </c>
      <c r="JZ15" s="13">
        <f t="shared" si="750"/>
        <v>3</v>
      </c>
      <c r="KA15" s="13">
        <f t="shared" si="750"/>
        <v>3</v>
      </c>
      <c r="KB15" s="13">
        <f t="shared" si="750"/>
        <v>4</v>
      </c>
      <c r="KC15" s="13">
        <f t="shared" si="750"/>
        <v>4</v>
      </c>
      <c r="KD15" s="13">
        <f t="shared" si="750"/>
        <v>5</v>
      </c>
      <c r="KE15" s="13">
        <f t="shared" si="750"/>
        <v>5</v>
      </c>
      <c r="KF15" s="13">
        <f t="shared" si="750"/>
        <v>6</v>
      </c>
      <c r="KG15" s="13">
        <f t="shared" si="750"/>
        <v>6</v>
      </c>
      <c r="KH15" s="13">
        <f t="shared" si="750"/>
        <v>7</v>
      </c>
      <c r="KI15" s="13">
        <f t="shared" si="750"/>
        <v>7</v>
      </c>
      <c r="KJ15" s="13">
        <f t="shared" si="750"/>
        <v>8</v>
      </c>
      <c r="KK15" s="13">
        <f t="shared" si="750"/>
        <v>8</v>
      </c>
      <c r="KL15" s="13">
        <f t="shared" ref="KL15:MW15" si="751">MONTH(1&amp;KL$14)</f>
        <v>9</v>
      </c>
      <c r="KM15" s="13">
        <f t="shared" si="751"/>
        <v>9</v>
      </c>
      <c r="KN15" s="13">
        <f t="shared" si="751"/>
        <v>10</v>
      </c>
      <c r="KO15" s="13">
        <f t="shared" si="751"/>
        <v>10</v>
      </c>
      <c r="KP15" s="13">
        <f t="shared" si="751"/>
        <v>11</v>
      </c>
      <c r="KQ15" s="13">
        <f t="shared" si="751"/>
        <v>11</v>
      </c>
      <c r="KR15" s="13">
        <f t="shared" si="751"/>
        <v>12</v>
      </c>
      <c r="KS15" s="13">
        <f t="shared" si="751"/>
        <v>12</v>
      </c>
      <c r="KT15" s="13">
        <f t="shared" si="751"/>
        <v>1</v>
      </c>
      <c r="KU15" s="13">
        <f t="shared" si="751"/>
        <v>1</v>
      </c>
      <c r="KV15" s="13">
        <f t="shared" si="751"/>
        <v>2</v>
      </c>
      <c r="KW15" s="13">
        <f t="shared" si="751"/>
        <v>2</v>
      </c>
      <c r="KX15" s="13">
        <f t="shared" si="751"/>
        <v>3</v>
      </c>
      <c r="KY15" s="13">
        <f t="shared" si="751"/>
        <v>3</v>
      </c>
      <c r="KZ15" s="13">
        <f t="shared" si="751"/>
        <v>4</v>
      </c>
      <c r="LA15" s="13">
        <f t="shared" si="751"/>
        <v>4</v>
      </c>
      <c r="LB15" s="13">
        <f t="shared" si="751"/>
        <v>5</v>
      </c>
      <c r="LC15" s="13">
        <f t="shared" si="751"/>
        <v>5</v>
      </c>
      <c r="LD15" s="13">
        <f t="shared" si="751"/>
        <v>6</v>
      </c>
      <c r="LE15" s="13">
        <f t="shared" si="751"/>
        <v>6</v>
      </c>
      <c r="LF15" s="13">
        <f t="shared" si="751"/>
        <v>7</v>
      </c>
      <c r="LG15" s="13">
        <f t="shared" si="751"/>
        <v>7</v>
      </c>
      <c r="LH15" s="13">
        <f t="shared" si="751"/>
        <v>8</v>
      </c>
      <c r="LI15" s="13">
        <f t="shared" si="751"/>
        <v>8</v>
      </c>
      <c r="LJ15" s="13">
        <f t="shared" si="751"/>
        <v>9</v>
      </c>
      <c r="LK15" s="13">
        <f t="shared" si="751"/>
        <v>9</v>
      </c>
      <c r="LL15" s="13">
        <f t="shared" si="751"/>
        <v>10</v>
      </c>
      <c r="LM15" s="13">
        <f t="shared" si="751"/>
        <v>10</v>
      </c>
      <c r="LN15" s="13">
        <f t="shared" si="751"/>
        <v>11</v>
      </c>
      <c r="LO15" s="13">
        <f t="shared" si="751"/>
        <v>11</v>
      </c>
      <c r="LP15" s="13">
        <f t="shared" si="751"/>
        <v>12</v>
      </c>
      <c r="LQ15" s="13">
        <f t="shared" si="751"/>
        <v>12</v>
      </c>
      <c r="LR15" s="13">
        <f t="shared" si="751"/>
        <v>1</v>
      </c>
      <c r="LS15" s="13">
        <f t="shared" si="751"/>
        <v>1</v>
      </c>
      <c r="LT15" s="13">
        <f t="shared" si="751"/>
        <v>2</v>
      </c>
      <c r="LU15" s="13">
        <f t="shared" si="751"/>
        <v>2</v>
      </c>
      <c r="LV15" s="13">
        <f t="shared" si="751"/>
        <v>3</v>
      </c>
      <c r="LW15" s="13">
        <f t="shared" si="751"/>
        <v>3</v>
      </c>
      <c r="LX15" s="13">
        <f t="shared" si="751"/>
        <v>4</v>
      </c>
      <c r="LY15" s="13">
        <f t="shared" si="751"/>
        <v>4</v>
      </c>
      <c r="LZ15" s="13">
        <f t="shared" si="751"/>
        <v>5</v>
      </c>
      <c r="MA15" s="13">
        <f t="shared" si="751"/>
        <v>5</v>
      </c>
      <c r="MB15" s="13">
        <f t="shared" si="751"/>
        <v>6</v>
      </c>
      <c r="MC15" s="13">
        <f t="shared" si="751"/>
        <v>6</v>
      </c>
      <c r="MD15" s="13">
        <f t="shared" si="751"/>
        <v>7</v>
      </c>
      <c r="ME15" s="13">
        <f t="shared" si="751"/>
        <v>7</v>
      </c>
      <c r="MF15" s="13">
        <f t="shared" si="751"/>
        <v>8</v>
      </c>
      <c r="MG15" s="13">
        <f t="shared" si="751"/>
        <v>8</v>
      </c>
      <c r="MH15" s="13">
        <f t="shared" si="751"/>
        <v>9</v>
      </c>
      <c r="MI15" s="13">
        <f t="shared" si="751"/>
        <v>9</v>
      </c>
      <c r="MJ15" s="13">
        <f t="shared" si="751"/>
        <v>10</v>
      </c>
      <c r="MK15" s="13">
        <f t="shared" si="751"/>
        <v>10</v>
      </c>
      <c r="ML15" s="13">
        <f t="shared" si="751"/>
        <v>11</v>
      </c>
      <c r="MM15" s="13">
        <f t="shared" si="751"/>
        <v>11</v>
      </c>
      <c r="MN15" s="13">
        <f t="shared" si="751"/>
        <v>12</v>
      </c>
      <c r="MO15" s="13">
        <f t="shared" si="751"/>
        <v>12</v>
      </c>
      <c r="MP15" s="13">
        <f t="shared" si="751"/>
        <v>1</v>
      </c>
      <c r="MQ15" s="13">
        <f t="shared" si="751"/>
        <v>1</v>
      </c>
      <c r="MR15" s="13">
        <f t="shared" si="751"/>
        <v>2</v>
      </c>
      <c r="MS15" s="13">
        <f t="shared" si="751"/>
        <v>2</v>
      </c>
      <c r="MT15" s="13">
        <f t="shared" si="751"/>
        <v>3</v>
      </c>
      <c r="MU15" s="13">
        <f t="shared" si="751"/>
        <v>3</v>
      </c>
      <c r="MV15" s="13">
        <f t="shared" si="751"/>
        <v>4</v>
      </c>
      <c r="MW15" s="13">
        <f t="shared" si="751"/>
        <v>4</v>
      </c>
      <c r="MX15" s="13">
        <f t="shared" ref="MX15:PI15" si="752">MONTH(1&amp;MX$14)</f>
        <v>5</v>
      </c>
      <c r="MY15" s="13">
        <f t="shared" si="752"/>
        <v>5</v>
      </c>
      <c r="MZ15" s="13">
        <f t="shared" si="752"/>
        <v>6</v>
      </c>
      <c r="NA15" s="13">
        <f t="shared" si="752"/>
        <v>6</v>
      </c>
      <c r="NB15" s="13">
        <f t="shared" si="752"/>
        <v>7</v>
      </c>
      <c r="NC15" s="13">
        <f t="shared" si="752"/>
        <v>7</v>
      </c>
      <c r="ND15" s="13">
        <f t="shared" si="752"/>
        <v>8</v>
      </c>
      <c r="NE15" s="13">
        <f t="shared" si="752"/>
        <v>8</v>
      </c>
      <c r="NF15" s="13">
        <f t="shared" si="752"/>
        <v>9</v>
      </c>
      <c r="NG15" s="13">
        <f t="shared" si="752"/>
        <v>9</v>
      </c>
      <c r="NH15" s="13">
        <f t="shared" si="752"/>
        <v>10</v>
      </c>
      <c r="NI15" s="13">
        <f t="shared" si="752"/>
        <v>10</v>
      </c>
      <c r="NJ15" s="13">
        <f t="shared" si="752"/>
        <v>11</v>
      </c>
      <c r="NK15" s="13">
        <f t="shared" si="752"/>
        <v>11</v>
      </c>
      <c r="NL15" s="13">
        <f t="shared" si="752"/>
        <v>12</v>
      </c>
      <c r="NM15" s="13">
        <f t="shared" si="752"/>
        <v>12</v>
      </c>
      <c r="NN15" s="13">
        <f t="shared" si="752"/>
        <v>1</v>
      </c>
      <c r="NO15" s="13">
        <f t="shared" si="752"/>
        <v>1</v>
      </c>
      <c r="NP15" s="13">
        <f t="shared" si="752"/>
        <v>2</v>
      </c>
      <c r="NQ15" s="13">
        <f t="shared" si="752"/>
        <v>2</v>
      </c>
      <c r="NR15" s="13">
        <f t="shared" si="752"/>
        <v>3</v>
      </c>
      <c r="NS15" s="13">
        <f t="shared" si="752"/>
        <v>3</v>
      </c>
      <c r="NT15" s="13">
        <f t="shared" si="752"/>
        <v>4</v>
      </c>
      <c r="NU15" s="13">
        <f t="shared" si="752"/>
        <v>4</v>
      </c>
      <c r="NV15" s="13">
        <f t="shared" si="752"/>
        <v>5</v>
      </c>
      <c r="NW15" s="13">
        <f t="shared" si="752"/>
        <v>5</v>
      </c>
      <c r="NX15" s="13">
        <f t="shared" si="752"/>
        <v>6</v>
      </c>
      <c r="NY15" s="13">
        <f t="shared" si="752"/>
        <v>6</v>
      </c>
      <c r="NZ15" s="13">
        <f t="shared" si="752"/>
        <v>7</v>
      </c>
      <c r="OA15" s="13">
        <f t="shared" si="752"/>
        <v>7</v>
      </c>
      <c r="OB15" s="13">
        <f t="shared" si="752"/>
        <v>8</v>
      </c>
      <c r="OC15" s="13">
        <f t="shared" si="752"/>
        <v>8</v>
      </c>
      <c r="OD15" s="13">
        <f t="shared" si="752"/>
        <v>9</v>
      </c>
      <c r="OE15" s="13">
        <f t="shared" si="752"/>
        <v>9</v>
      </c>
      <c r="OF15" s="13">
        <f t="shared" si="752"/>
        <v>10</v>
      </c>
      <c r="OG15" s="13">
        <f t="shared" si="752"/>
        <v>10</v>
      </c>
      <c r="OH15" s="13">
        <f t="shared" si="752"/>
        <v>11</v>
      </c>
      <c r="OI15" s="13">
        <f t="shared" si="752"/>
        <v>11</v>
      </c>
      <c r="OJ15" s="13">
        <f t="shared" si="752"/>
        <v>12</v>
      </c>
      <c r="OK15" s="13">
        <f t="shared" si="752"/>
        <v>12</v>
      </c>
      <c r="OL15" s="13">
        <f t="shared" si="752"/>
        <v>1</v>
      </c>
      <c r="OM15" s="13">
        <f t="shared" si="752"/>
        <v>1</v>
      </c>
      <c r="ON15" s="13">
        <f t="shared" si="752"/>
        <v>2</v>
      </c>
      <c r="OO15" s="13">
        <f t="shared" si="752"/>
        <v>2</v>
      </c>
      <c r="OP15" s="13">
        <f t="shared" si="752"/>
        <v>3</v>
      </c>
      <c r="OQ15" s="13">
        <f t="shared" si="752"/>
        <v>3</v>
      </c>
      <c r="OR15" s="13">
        <f t="shared" si="752"/>
        <v>4</v>
      </c>
      <c r="OS15" s="13">
        <f t="shared" si="752"/>
        <v>4</v>
      </c>
      <c r="OT15" s="13">
        <f t="shared" si="752"/>
        <v>5</v>
      </c>
      <c r="OU15" s="13">
        <f t="shared" si="752"/>
        <v>5</v>
      </c>
      <c r="OV15" s="13">
        <f t="shared" si="752"/>
        <v>6</v>
      </c>
      <c r="OW15" s="13">
        <f t="shared" si="752"/>
        <v>6</v>
      </c>
      <c r="OX15" s="13">
        <f t="shared" si="752"/>
        <v>7</v>
      </c>
      <c r="OY15" s="13">
        <f t="shared" si="752"/>
        <v>7</v>
      </c>
      <c r="OZ15" s="13">
        <f t="shared" si="752"/>
        <v>8</v>
      </c>
      <c r="PA15" s="13">
        <f t="shared" si="752"/>
        <v>8</v>
      </c>
      <c r="PB15" s="13">
        <f t="shared" si="752"/>
        <v>9</v>
      </c>
      <c r="PC15" s="13">
        <f t="shared" si="752"/>
        <v>9</v>
      </c>
      <c r="PD15" s="13">
        <f t="shared" si="752"/>
        <v>10</v>
      </c>
      <c r="PE15" s="13">
        <f t="shared" si="752"/>
        <v>10</v>
      </c>
      <c r="PF15" s="13">
        <f t="shared" si="752"/>
        <v>11</v>
      </c>
      <c r="PG15" s="13">
        <f t="shared" si="752"/>
        <v>11</v>
      </c>
      <c r="PH15" s="13">
        <f t="shared" si="752"/>
        <v>12</v>
      </c>
      <c r="PI15" s="13">
        <f t="shared" si="752"/>
        <v>12</v>
      </c>
      <c r="PJ15" s="13">
        <f t="shared" ref="PJ15:RU15" si="753">MONTH(1&amp;PJ$14)</f>
        <v>1</v>
      </c>
      <c r="PK15" s="13">
        <f t="shared" si="753"/>
        <v>1</v>
      </c>
      <c r="PL15" s="13">
        <f t="shared" si="753"/>
        <v>2</v>
      </c>
      <c r="PM15" s="13">
        <f t="shared" si="753"/>
        <v>2</v>
      </c>
      <c r="PN15" s="13">
        <f t="shared" si="753"/>
        <v>3</v>
      </c>
      <c r="PO15" s="13">
        <f t="shared" si="753"/>
        <v>3</v>
      </c>
      <c r="PP15" s="13">
        <f t="shared" si="753"/>
        <v>4</v>
      </c>
      <c r="PQ15" s="13">
        <f t="shared" si="753"/>
        <v>4</v>
      </c>
      <c r="PR15" s="13">
        <f t="shared" si="753"/>
        <v>5</v>
      </c>
      <c r="PS15" s="13">
        <f t="shared" si="753"/>
        <v>5</v>
      </c>
      <c r="PT15" s="13">
        <f t="shared" si="753"/>
        <v>6</v>
      </c>
      <c r="PU15" s="13">
        <f t="shared" si="753"/>
        <v>6</v>
      </c>
      <c r="PV15" s="13">
        <f t="shared" si="753"/>
        <v>7</v>
      </c>
      <c r="PW15" s="13">
        <f t="shared" si="753"/>
        <v>7</v>
      </c>
      <c r="PX15" s="13">
        <f t="shared" si="753"/>
        <v>8</v>
      </c>
      <c r="PY15" s="13">
        <f t="shared" si="753"/>
        <v>8</v>
      </c>
      <c r="PZ15" s="13">
        <f t="shared" si="753"/>
        <v>9</v>
      </c>
      <c r="QA15" s="13">
        <f t="shared" si="753"/>
        <v>9</v>
      </c>
      <c r="QB15" s="13">
        <f t="shared" si="753"/>
        <v>10</v>
      </c>
      <c r="QC15" s="13">
        <f t="shared" si="753"/>
        <v>10</v>
      </c>
      <c r="QD15" s="13">
        <f t="shared" si="753"/>
        <v>11</v>
      </c>
      <c r="QE15" s="13">
        <f t="shared" si="753"/>
        <v>11</v>
      </c>
      <c r="QF15" s="13">
        <f t="shared" si="753"/>
        <v>12</v>
      </c>
      <c r="QG15" s="13">
        <f t="shared" si="753"/>
        <v>12</v>
      </c>
      <c r="QH15" s="13">
        <f t="shared" si="753"/>
        <v>1</v>
      </c>
      <c r="QI15" s="13">
        <f t="shared" si="753"/>
        <v>1</v>
      </c>
      <c r="QJ15" s="13">
        <f t="shared" si="753"/>
        <v>2</v>
      </c>
      <c r="QK15" s="13">
        <f t="shared" si="753"/>
        <v>2</v>
      </c>
      <c r="QL15" s="13">
        <f t="shared" si="753"/>
        <v>3</v>
      </c>
      <c r="QM15" s="13">
        <f t="shared" si="753"/>
        <v>3</v>
      </c>
      <c r="QN15" s="13">
        <f t="shared" si="753"/>
        <v>4</v>
      </c>
      <c r="QO15" s="13">
        <f t="shared" si="753"/>
        <v>4</v>
      </c>
      <c r="QP15" s="13">
        <f t="shared" si="753"/>
        <v>5</v>
      </c>
      <c r="QQ15" s="13">
        <f t="shared" si="753"/>
        <v>5</v>
      </c>
      <c r="QR15" s="13">
        <f t="shared" si="753"/>
        <v>6</v>
      </c>
      <c r="QS15" s="13">
        <f t="shared" si="753"/>
        <v>6</v>
      </c>
      <c r="QT15" s="13">
        <f t="shared" si="753"/>
        <v>7</v>
      </c>
      <c r="QU15" s="13">
        <f t="shared" si="753"/>
        <v>7</v>
      </c>
      <c r="QV15" s="13">
        <f t="shared" si="753"/>
        <v>8</v>
      </c>
      <c r="QW15" s="13">
        <f t="shared" si="753"/>
        <v>8</v>
      </c>
      <c r="QX15" s="13">
        <f t="shared" si="753"/>
        <v>9</v>
      </c>
      <c r="QY15" s="13">
        <f t="shared" si="753"/>
        <v>9</v>
      </c>
      <c r="QZ15" s="13">
        <f t="shared" si="753"/>
        <v>10</v>
      </c>
      <c r="RA15" s="13">
        <f t="shared" si="753"/>
        <v>10</v>
      </c>
      <c r="RB15" s="13">
        <f t="shared" si="753"/>
        <v>11</v>
      </c>
      <c r="RC15" s="13">
        <f t="shared" si="753"/>
        <v>11</v>
      </c>
      <c r="RD15" s="13">
        <f t="shared" si="753"/>
        <v>12</v>
      </c>
      <c r="RE15" s="13">
        <f t="shared" si="753"/>
        <v>12</v>
      </c>
      <c r="RF15" s="13">
        <f t="shared" si="753"/>
        <v>1</v>
      </c>
      <c r="RG15" s="13">
        <f t="shared" si="753"/>
        <v>1</v>
      </c>
      <c r="RH15" s="13">
        <f t="shared" si="753"/>
        <v>2</v>
      </c>
      <c r="RI15" s="13">
        <f t="shared" si="753"/>
        <v>2</v>
      </c>
      <c r="RJ15" s="13">
        <f t="shared" si="753"/>
        <v>3</v>
      </c>
      <c r="RK15" s="13">
        <f t="shared" si="753"/>
        <v>3</v>
      </c>
      <c r="RL15" s="13">
        <f t="shared" si="753"/>
        <v>4</v>
      </c>
      <c r="RM15" s="13">
        <f t="shared" si="753"/>
        <v>4</v>
      </c>
      <c r="RN15" s="13">
        <f t="shared" si="753"/>
        <v>5</v>
      </c>
      <c r="RO15" s="13">
        <f t="shared" si="753"/>
        <v>5</v>
      </c>
      <c r="RP15" s="13">
        <f t="shared" si="753"/>
        <v>6</v>
      </c>
      <c r="RQ15" s="13">
        <f t="shared" si="753"/>
        <v>6</v>
      </c>
      <c r="RR15" s="13">
        <f t="shared" si="753"/>
        <v>7</v>
      </c>
      <c r="RS15" s="13">
        <f t="shared" si="753"/>
        <v>7</v>
      </c>
      <c r="RT15" s="13">
        <f t="shared" si="753"/>
        <v>8</v>
      </c>
      <c r="RU15" s="13">
        <f t="shared" si="753"/>
        <v>8</v>
      </c>
      <c r="RV15" s="13">
        <f t="shared" ref="RV15:UG15" si="754">MONTH(1&amp;RV$14)</f>
        <v>9</v>
      </c>
      <c r="RW15" s="13">
        <f t="shared" si="754"/>
        <v>9</v>
      </c>
      <c r="RX15" s="13">
        <f t="shared" si="754"/>
        <v>10</v>
      </c>
      <c r="RY15" s="13">
        <f t="shared" si="754"/>
        <v>10</v>
      </c>
      <c r="RZ15" s="13">
        <f t="shared" si="754"/>
        <v>11</v>
      </c>
      <c r="SA15" s="13">
        <f t="shared" si="754"/>
        <v>11</v>
      </c>
      <c r="SB15" s="13">
        <f t="shared" si="754"/>
        <v>12</v>
      </c>
      <c r="SC15" s="13">
        <f t="shared" si="754"/>
        <v>12</v>
      </c>
      <c r="SD15" s="13">
        <f t="shared" si="754"/>
        <v>1</v>
      </c>
      <c r="SE15" s="13">
        <f t="shared" si="754"/>
        <v>1</v>
      </c>
      <c r="SF15" s="13">
        <f t="shared" si="754"/>
        <v>2</v>
      </c>
      <c r="SG15" s="13">
        <f t="shared" si="754"/>
        <v>2</v>
      </c>
      <c r="SH15" s="13">
        <f t="shared" si="754"/>
        <v>3</v>
      </c>
      <c r="SI15" s="13">
        <f t="shared" si="754"/>
        <v>3</v>
      </c>
      <c r="SJ15" s="13">
        <f t="shared" si="754"/>
        <v>4</v>
      </c>
      <c r="SK15" s="13">
        <f t="shared" si="754"/>
        <v>4</v>
      </c>
      <c r="SL15" s="13">
        <f t="shared" si="754"/>
        <v>5</v>
      </c>
      <c r="SM15" s="13">
        <f t="shared" si="754"/>
        <v>5</v>
      </c>
      <c r="SN15" s="13">
        <f t="shared" si="754"/>
        <v>6</v>
      </c>
      <c r="SO15" s="13">
        <f t="shared" si="754"/>
        <v>6</v>
      </c>
      <c r="SP15" s="13">
        <f t="shared" si="754"/>
        <v>7</v>
      </c>
      <c r="SQ15" s="13">
        <f t="shared" si="754"/>
        <v>7</v>
      </c>
      <c r="SR15" s="13">
        <f t="shared" si="754"/>
        <v>8</v>
      </c>
      <c r="SS15" s="13">
        <f t="shared" si="754"/>
        <v>8</v>
      </c>
      <c r="ST15" s="13">
        <f t="shared" si="754"/>
        <v>9</v>
      </c>
      <c r="SU15" s="13">
        <f t="shared" si="754"/>
        <v>9</v>
      </c>
      <c r="SV15" s="13">
        <f t="shared" si="754"/>
        <v>10</v>
      </c>
      <c r="SW15" s="13">
        <f t="shared" si="754"/>
        <v>10</v>
      </c>
      <c r="SX15" s="13">
        <f t="shared" si="754"/>
        <v>11</v>
      </c>
      <c r="SY15" s="13">
        <f t="shared" si="754"/>
        <v>11</v>
      </c>
      <c r="SZ15" s="13">
        <f t="shared" si="754"/>
        <v>12</v>
      </c>
      <c r="TA15" s="13">
        <f t="shared" si="754"/>
        <v>12</v>
      </c>
      <c r="TB15" s="13">
        <f t="shared" si="754"/>
        <v>1</v>
      </c>
      <c r="TC15" s="13">
        <f t="shared" si="754"/>
        <v>1</v>
      </c>
      <c r="TD15" s="13">
        <f t="shared" si="754"/>
        <v>2</v>
      </c>
      <c r="TE15" s="13">
        <f t="shared" si="754"/>
        <v>2</v>
      </c>
      <c r="TF15" s="13">
        <f t="shared" si="754"/>
        <v>3</v>
      </c>
      <c r="TG15" s="13">
        <f t="shared" si="754"/>
        <v>3</v>
      </c>
      <c r="TH15" s="13">
        <f t="shared" si="754"/>
        <v>4</v>
      </c>
      <c r="TI15" s="13">
        <f t="shared" si="754"/>
        <v>4</v>
      </c>
      <c r="TJ15" s="13">
        <f t="shared" si="754"/>
        <v>5</v>
      </c>
      <c r="TK15" s="13">
        <f t="shared" si="754"/>
        <v>5</v>
      </c>
      <c r="TL15" s="13">
        <f t="shared" si="754"/>
        <v>6</v>
      </c>
      <c r="TM15" s="13">
        <f t="shared" si="754"/>
        <v>6</v>
      </c>
      <c r="TN15" s="13">
        <f t="shared" si="754"/>
        <v>7</v>
      </c>
      <c r="TO15" s="13">
        <f t="shared" si="754"/>
        <v>7</v>
      </c>
      <c r="TP15" s="13">
        <f t="shared" si="754"/>
        <v>8</v>
      </c>
      <c r="TQ15" s="13">
        <f t="shared" si="754"/>
        <v>8</v>
      </c>
      <c r="TR15" s="13">
        <f t="shared" si="754"/>
        <v>9</v>
      </c>
      <c r="TS15" s="13">
        <f t="shared" si="754"/>
        <v>9</v>
      </c>
      <c r="TT15" s="13">
        <f t="shared" si="754"/>
        <v>10</v>
      </c>
      <c r="TU15" s="13">
        <f t="shared" si="754"/>
        <v>10</v>
      </c>
      <c r="TV15" s="13">
        <f t="shared" si="754"/>
        <v>11</v>
      </c>
      <c r="TW15" s="13">
        <f t="shared" si="754"/>
        <v>11</v>
      </c>
      <c r="TX15" s="13">
        <f t="shared" si="754"/>
        <v>12</v>
      </c>
      <c r="TY15" s="13">
        <f t="shared" si="754"/>
        <v>12</v>
      </c>
      <c r="TZ15" s="13">
        <f t="shared" si="754"/>
        <v>1</v>
      </c>
      <c r="UA15" s="13">
        <f t="shared" si="754"/>
        <v>1</v>
      </c>
      <c r="UB15" s="13">
        <f t="shared" si="754"/>
        <v>2</v>
      </c>
      <c r="UC15" s="13">
        <f t="shared" si="754"/>
        <v>2</v>
      </c>
      <c r="UD15" s="13">
        <f t="shared" si="754"/>
        <v>3</v>
      </c>
      <c r="UE15" s="13">
        <f t="shared" si="754"/>
        <v>3</v>
      </c>
      <c r="UF15" s="13">
        <f t="shared" si="754"/>
        <v>4</v>
      </c>
      <c r="UG15" s="13">
        <f t="shared" si="754"/>
        <v>4</v>
      </c>
      <c r="UH15" s="13">
        <f t="shared" ref="UH15:WS15" si="755">MONTH(1&amp;UH$14)</f>
        <v>5</v>
      </c>
      <c r="UI15" s="13">
        <f t="shared" si="755"/>
        <v>5</v>
      </c>
      <c r="UJ15" s="13">
        <f t="shared" si="755"/>
        <v>6</v>
      </c>
      <c r="UK15" s="13">
        <f t="shared" si="755"/>
        <v>6</v>
      </c>
      <c r="UL15" s="13">
        <f t="shared" si="755"/>
        <v>7</v>
      </c>
      <c r="UM15" s="13">
        <f t="shared" si="755"/>
        <v>7</v>
      </c>
      <c r="UN15" s="13">
        <f t="shared" si="755"/>
        <v>8</v>
      </c>
      <c r="UO15" s="13">
        <f t="shared" si="755"/>
        <v>8</v>
      </c>
      <c r="UP15" s="13">
        <f t="shared" si="755"/>
        <v>9</v>
      </c>
      <c r="UQ15" s="13">
        <f t="shared" si="755"/>
        <v>9</v>
      </c>
      <c r="UR15" s="13">
        <f t="shared" si="755"/>
        <v>10</v>
      </c>
      <c r="US15" s="13">
        <f t="shared" si="755"/>
        <v>10</v>
      </c>
      <c r="UT15" s="13">
        <f t="shared" si="755"/>
        <v>11</v>
      </c>
      <c r="UU15" s="13">
        <f t="shared" si="755"/>
        <v>11</v>
      </c>
      <c r="UV15" s="13">
        <f t="shared" si="755"/>
        <v>12</v>
      </c>
      <c r="UW15" s="13">
        <f t="shared" si="755"/>
        <v>12</v>
      </c>
      <c r="UX15" s="13">
        <f t="shared" si="755"/>
        <v>1</v>
      </c>
      <c r="UY15" s="13">
        <f t="shared" si="755"/>
        <v>1</v>
      </c>
      <c r="UZ15" s="13">
        <f t="shared" si="755"/>
        <v>2</v>
      </c>
      <c r="VA15" s="13">
        <f t="shared" si="755"/>
        <v>2</v>
      </c>
      <c r="VB15" s="13">
        <f t="shared" si="755"/>
        <v>3</v>
      </c>
      <c r="VC15" s="13">
        <f t="shared" si="755"/>
        <v>3</v>
      </c>
      <c r="VD15" s="13">
        <f t="shared" si="755"/>
        <v>4</v>
      </c>
      <c r="VE15" s="13">
        <f t="shared" si="755"/>
        <v>4</v>
      </c>
      <c r="VF15" s="13">
        <f t="shared" si="755"/>
        <v>5</v>
      </c>
      <c r="VG15" s="13">
        <f t="shared" si="755"/>
        <v>5</v>
      </c>
      <c r="VH15" s="13">
        <f t="shared" si="755"/>
        <v>6</v>
      </c>
      <c r="VI15" s="13">
        <f t="shared" si="755"/>
        <v>6</v>
      </c>
      <c r="VJ15" s="13">
        <f t="shared" si="755"/>
        <v>7</v>
      </c>
      <c r="VK15" s="13">
        <f t="shared" si="755"/>
        <v>7</v>
      </c>
      <c r="VL15" s="13">
        <f t="shared" si="755"/>
        <v>8</v>
      </c>
      <c r="VM15" s="13">
        <f t="shared" si="755"/>
        <v>8</v>
      </c>
      <c r="VN15" s="13">
        <f t="shared" si="755"/>
        <v>9</v>
      </c>
      <c r="VO15" s="13">
        <f t="shared" si="755"/>
        <v>9</v>
      </c>
      <c r="VP15" s="13">
        <f t="shared" si="755"/>
        <v>10</v>
      </c>
      <c r="VQ15" s="13">
        <f t="shared" si="755"/>
        <v>10</v>
      </c>
      <c r="VR15" s="13">
        <f t="shared" si="755"/>
        <v>11</v>
      </c>
      <c r="VS15" s="13">
        <f t="shared" si="755"/>
        <v>11</v>
      </c>
      <c r="VT15" s="13">
        <f t="shared" si="755"/>
        <v>12</v>
      </c>
      <c r="VU15" s="13">
        <f t="shared" si="755"/>
        <v>12</v>
      </c>
      <c r="VV15" s="13">
        <f t="shared" si="755"/>
        <v>1</v>
      </c>
      <c r="VW15" s="13">
        <f t="shared" si="755"/>
        <v>1</v>
      </c>
      <c r="VX15" s="13">
        <f t="shared" si="755"/>
        <v>2</v>
      </c>
      <c r="VY15" s="13">
        <f t="shared" si="755"/>
        <v>2</v>
      </c>
      <c r="VZ15" s="13">
        <f t="shared" si="755"/>
        <v>3</v>
      </c>
      <c r="WA15" s="13">
        <f t="shared" si="755"/>
        <v>3</v>
      </c>
      <c r="WB15" s="13">
        <f t="shared" si="755"/>
        <v>4</v>
      </c>
      <c r="WC15" s="13">
        <f t="shared" si="755"/>
        <v>4</v>
      </c>
      <c r="WD15" s="13">
        <f t="shared" si="755"/>
        <v>5</v>
      </c>
      <c r="WE15" s="13">
        <f t="shared" si="755"/>
        <v>5</v>
      </c>
      <c r="WF15" s="13">
        <f t="shared" si="755"/>
        <v>6</v>
      </c>
      <c r="WG15" s="13">
        <f t="shared" si="755"/>
        <v>6</v>
      </c>
      <c r="WH15" s="13">
        <f t="shared" si="755"/>
        <v>7</v>
      </c>
      <c r="WI15" s="13">
        <f t="shared" si="755"/>
        <v>7</v>
      </c>
      <c r="WJ15" s="13">
        <f t="shared" si="755"/>
        <v>8</v>
      </c>
      <c r="WK15" s="13">
        <f t="shared" si="755"/>
        <v>8</v>
      </c>
      <c r="WL15" s="13">
        <f t="shared" si="755"/>
        <v>9</v>
      </c>
      <c r="WM15" s="13">
        <f t="shared" si="755"/>
        <v>9</v>
      </c>
      <c r="WN15" s="13">
        <f t="shared" si="755"/>
        <v>10</v>
      </c>
      <c r="WO15" s="13">
        <f t="shared" si="755"/>
        <v>10</v>
      </c>
      <c r="WP15" s="13">
        <f t="shared" si="755"/>
        <v>11</v>
      </c>
      <c r="WQ15" s="13">
        <f t="shared" si="755"/>
        <v>11</v>
      </c>
      <c r="WR15" s="13">
        <f t="shared" si="755"/>
        <v>12</v>
      </c>
      <c r="WS15" s="13">
        <f t="shared" si="755"/>
        <v>12</v>
      </c>
      <c r="WT15" s="13">
        <f t="shared" ref="WT15:ZE15" si="756">MONTH(1&amp;WT$14)</f>
        <v>1</v>
      </c>
      <c r="WU15" s="13">
        <f t="shared" si="756"/>
        <v>1</v>
      </c>
      <c r="WV15" s="13">
        <f t="shared" si="756"/>
        <v>2</v>
      </c>
      <c r="WW15" s="13">
        <f t="shared" si="756"/>
        <v>2</v>
      </c>
      <c r="WX15" s="13">
        <f t="shared" si="756"/>
        <v>3</v>
      </c>
      <c r="WY15" s="13">
        <f t="shared" si="756"/>
        <v>3</v>
      </c>
      <c r="WZ15" s="13">
        <f t="shared" si="756"/>
        <v>4</v>
      </c>
      <c r="XA15" s="13">
        <f t="shared" si="756"/>
        <v>4</v>
      </c>
      <c r="XB15" s="13">
        <f t="shared" si="756"/>
        <v>5</v>
      </c>
      <c r="XC15" s="13">
        <f t="shared" si="756"/>
        <v>5</v>
      </c>
      <c r="XD15" s="13">
        <f t="shared" si="756"/>
        <v>6</v>
      </c>
      <c r="XE15" s="13">
        <f t="shared" si="756"/>
        <v>6</v>
      </c>
      <c r="XF15" s="13">
        <f t="shared" si="756"/>
        <v>7</v>
      </c>
      <c r="XG15" s="13">
        <f t="shared" si="756"/>
        <v>7</v>
      </c>
      <c r="XH15" s="13">
        <f t="shared" si="756"/>
        <v>8</v>
      </c>
      <c r="XI15" s="13">
        <f t="shared" si="756"/>
        <v>8</v>
      </c>
      <c r="XJ15" s="13">
        <f t="shared" si="756"/>
        <v>9</v>
      </c>
      <c r="XK15" s="13">
        <f t="shared" si="756"/>
        <v>9</v>
      </c>
      <c r="XL15" s="13">
        <f t="shared" si="756"/>
        <v>10</v>
      </c>
      <c r="XM15" s="13">
        <f t="shared" si="756"/>
        <v>10</v>
      </c>
      <c r="XN15" s="13">
        <f t="shared" si="756"/>
        <v>11</v>
      </c>
      <c r="XO15" s="13">
        <f t="shared" si="756"/>
        <v>11</v>
      </c>
      <c r="XP15" s="13">
        <f t="shared" si="756"/>
        <v>12</v>
      </c>
      <c r="XQ15" s="13">
        <f t="shared" si="756"/>
        <v>12</v>
      </c>
      <c r="XR15" s="13">
        <f t="shared" si="756"/>
        <v>1</v>
      </c>
      <c r="XS15" s="13">
        <f t="shared" si="756"/>
        <v>1</v>
      </c>
      <c r="XT15" s="13">
        <f t="shared" si="756"/>
        <v>2</v>
      </c>
      <c r="XU15" s="13">
        <f t="shared" si="756"/>
        <v>2</v>
      </c>
      <c r="XV15" s="13">
        <f t="shared" si="756"/>
        <v>3</v>
      </c>
      <c r="XW15" s="13">
        <f t="shared" si="756"/>
        <v>3</v>
      </c>
      <c r="XX15" s="13">
        <f t="shared" si="756"/>
        <v>4</v>
      </c>
      <c r="XY15" s="13">
        <f t="shared" si="756"/>
        <v>4</v>
      </c>
      <c r="XZ15" s="13">
        <f t="shared" si="756"/>
        <v>5</v>
      </c>
      <c r="YA15" s="13">
        <f t="shared" si="756"/>
        <v>5</v>
      </c>
      <c r="YB15" s="13">
        <f t="shared" si="756"/>
        <v>6</v>
      </c>
      <c r="YC15" s="13">
        <f t="shared" si="756"/>
        <v>6</v>
      </c>
      <c r="YD15" s="13">
        <f t="shared" si="756"/>
        <v>7</v>
      </c>
      <c r="YE15" s="13">
        <f t="shared" si="756"/>
        <v>7</v>
      </c>
      <c r="YF15" s="13">
        <f t="shared" si="756"/>
        <v>8</v>
      </c>
      <c r="YG15" s="13">
        <f t="shared" si="756"/>
        <v>8</v>
      </c>
      <c r="YH15" s="13">
        <f t="shared" si="756"/>
        <v>9</v>
      </c>
      <c r="YI15" s="13">
        <f t="shared" si="756"/>
        <v>9</v>
      </c>
      <c r="YJ15" s="13">
        <f t="shared" si="756"/>
        <v>10</v>
      </c>
      <c r="YK15" s="13">
        <f t="shared" si="756"/>
        <v>10</v>
      </c>
      <c r="YL15" s="13">
        <f t="shared" si="756"/>
        <v>11</v>
      </c>
      <c r="YM15" s="13">
        <f t="shared" si="756"/>
        <v>11</v>
      </c>
      <c r="YN15" s="13">
        <f t="shared" si="756"/>
        <v>12</v>
      </c>
      <c r="YO15" s="13">
        <f t="shared" si="756"/>
        <v>12</v>
      </c>
      <c r="YP15" s="13">
        <f t="shared" si="756"/>
        <v>1</v>
      </c>
      <c r="YQ15" s="13">
        <f t="shared" si="756"/>
        <v>1</v>
      </c>
      <c r="YR15" s="13">
        <f t="shared" si="756"/>
        <v>2</v>
      </c>
      <c r="YS15" s="13">
        <f t="shared" si="756"/>
        <v>2</v>
      </c>
      <c r="YT15" s="13">
        <f t="shared" si="756"/>
        <v>3</v>
      </c>
      <c r="YU15" s="13">
        <f t="shared" si="756"/>
        <v>3</v>
      </c>
      <c r="YV15" s="13">
        <f t="shared" si="756"/>
        <v>4</v>
      </c>
      <c r="YW15" s="13">
        <f t="shared" si="756"/>
        <v>4</v>
      </c>
      <c r="YX15" s="13">
        <f t="shared" si="756"/>
        <v>5</v>
      </c>
      <c r="YY15" s="13">
        <f t="shared" si="756"/>
        <v>5</v>
      </c>
      <c r="YZ15" s="13">
        <f t="shared" si="756"/>
        <v>6</v>
      </c>
      <c r="ZA15" s="13">
        <f t="shared" si="756"/>
        <v>6</v>
      </c>
      <c r="ZB15" s="13">
        <f t="shared" si="756"/>
        <v>7</v>
      </c>
      <c r="ZC15" s="13">
        <f t="shared" si="756"/>
        <v>7</v>
      </c>
      <c r="ZD15" s="13">
        <f t="shared" si="756"/>
        <v>8</v>
      </c>
      <c r="ZE15" s="13">
        <f t="shared" si="756"/>
        <v>8</v>
      </c>
      <c r="ZF15" s="13">
        <f t="shared" ref="ZF15:ABQ15" si="757">MONTH(1&amp;ZF$14)</f>
        <v>9</v>
      </c>
      <c r="ZG15" s="13">
        <f t="shared" si="757"/>
        <v>9</v>
      </c>
      <c r="ZH15" s="13">
        <f t="shared" si="757"/>
        <v>10</v>
      </c>
      <c r="ZI15" s="13">
        <f t="shared" si="757"/>
        <v>10</v>
      </c>
      <c r="ZJ15" s="13">
        <f t="shared" si="757"/>
        <v>11</v>
      </c>
      <c r="ZK15" s="13">
        <f t="shared" si="757"/>
        <v>11</v>
      </c>
      <c r="ZL15" s="13">
        <f t="shared" si="757"/>
        <v>12</v>
      </c>
      <c r="ZM15" s="13">
        <f t="shared" si="757"/>
        <v>12</v>
      </c>
      <c r="ZN15" s="13">
        <f t="shared" si="757"/>
        <v>1</v>
      </c>
      <c r="ZO15" s="13">
        <f t="shared" si="757"/>
        <v>1</v>
      </c>
      <c r="ZP15" s="13">
        <f t="shared" si="757"/>
        <v>2</v>
      </c>
      <c r="ZQ15" s="13">
        <f t="shared" si="757"/>
        <v>2</v>
      </c>
      <c r="ZR15" s="13">
        <f t="shared" si="757"/>
        <v>3</v>
      </c>
      <c r="ZS15" s="13">
        <f t="shared" si="757"/>
        <v>3</v>
      </c>
      <c r="ZT15" s="13">
        <f t="shared" si="757"/>
        <v>4</v>
      </c>
      <c r="ZU15" s="13">
        <f t="shared" si="757"/>
        <v>4</v>
      </c>
      <c r="ZV15" s="13">
        <f t="shared" si="757"/>
        <v>5</v>
      </c>
      <c r="ZW15" s="13">
        <f t="shared" si="757"/>
        <v>5</v>
      </c>
      <c r="ZX15" s="13">
        <f t="shared" si="757"/>
        <v>6</v>
      </c>
      <c r="ZY15" s="13">
        <f t="shared" si="757"/>
        <v>6</v>
      </c>
      <c r="ZZ15" s="13">
        <f t="shared" si="757"/>
        <v>7</v>
      </c>
      <c r="AAA15" s="13">
        <f t="shared" si="757"/>
        <v>7</v>
      </c>
      <c r="AAB15" s="13">
        <f t="shared" si="757"/>
        <v>8</v>
      </c>
      <c r="AAC15" s="13">
        <f t="shared" si="757"/>
        <v>8</v>
      </c>
      <c r="AAD15" s="13">
        <f t="shared" si="757"/>
        <v>9</v>
      </c>
      <c r="AAE15" s="13">
        <f t="shared" si="757"/>
        <v>9</v>
      </c>
      <c r="AAF15" s="13">
        <f t="shared" si="757"/>
        <v>10</v>
      </c>
      <c r="AAG15" s="13">
        <f t="shared" si="757"/>
        <v>10</v>
      </c>
      <c r="AAH15" s="13">
        <f t="shared" si="757"/>
        <v>11</v>
      </c>
      <c r="AAI15" s="13">
        <f t="shared" si="757"/>
        <v>11</v>
      </c>
      <c r="AAJ15" s="13">
        <f t="shared" si="757"/>
        <v>12</v>
      </c>
      <c r="AAK15" s="13">
        <f t="shared" si="757"/>
        <v>12</v>
      </c>
      <c r="AAL15" s="13">
        <f t="shared" si="757"/>
        <v>1</v>
      </c>
      <c r="AAM15" s="13">
        <f t="shared" si="757"/>
        <v>1</v>
      </c>
      <c r="AAN15" s="13">
        <f t="shared" si="757"/>
        <v>2</v>
      </c>
      <c r="AAO15" s="13">
        <f t="shared" si="757"/>
        <v>2</v>
      </c>
      <c r="AAP15" s="13">
        <f t="shared" si="757"/>
        <v>3</v>
      </c>
      <c r="AAQ15" s="13">
        <f t="shared" si="757"/>
        <v>3</v>
      </c>
      <c r="AAR15" s="13">
        <f t="shared" si="757"/>
        <v>4</v>
      </c>
      <c r="AAS15" s="13">
        <f t="shared" si="757"/>
        <v>4</v>
      </c>
      <c r="AAT15" s="13">
        <f t="shared" si="757"/>
        <v>5</v>
      </c>
      <c r="AAU15" s="13">
        <f t="shared" si="757"/>
        <v>5</v>
      </c>
      <c r="AAV15" s="13">
        <f t="shared" si="757"/>
        <v>6</v>
      </c>
      <c r="AAW15" s="13">
        <f t="shared" si="757"/>
        <v>6</v>
      </c>
      <c r="AAX15" s="13">
        <f t="shared" si="757"/>
        <v>7</v>
      </c>
      <c r="AAY15" s="13">
        <f t="shared" si="757"/>
        <v>7</v>
      </c>
      <c r="AAZ15" s="13">
        <f t="shared" si="757"/>
        <v>8</v>
      </c>
      <c r="ABA15" s="13">
        <f t="shared" si="757"/>
        <v>8</v>
      </c>
      <c r="ABB15" s="13">
        <f t="shared" si="757"/>
        <v>9</v>
      </c>
      <c r="ABC15" s="13">
        <f t="shared" si="757"/>
        <v>9</v>
      </c>
      <c r="ABD15" s="13">
        <f t="shared" si="757"/>
        <v>10</v>
      </c>
      <c r="ABE15" s="13">
        <f t="shared" si="757"/>
        <v>10</v>
      </c>
      <c r="ABF15" s="13">
        <f t="shared" si="757"/>
        <v>11</v>
      </c>
      <c r="ABG15" s="13">
        <f t="shared" si="757"/>
        <v>11</v>
      </c>
      <c r="ABH15" s="13">
        <f t="shared" si="757"/>
        <v>12</v>
      </c>
      <c r="ABI15" s="13">
        <f t="shared" si="757"/>
        <v>12</v>
      </c>
      <c r="ABJ15" s="13">
        <f t="shared" si="757"/>
        <v>1</v>
      </c>
      <c r="ABK15" s="13">
        <f t="shared" si="757"/>
        <v>1</v>
      </c>
      <c r="ABL15" s="13">
        <f t="shared" si="757"/>
        <v>2</v>
      </c>
      <c r="ABM15" s="13">
        <f t="shared" si="757"/>
        <v>2</v>
      </c>
      <c r="ABN15" s="13">
        <f t="shared" si="757"/>
        <v>3</v>
      </c>
      <c r="ABO15" s="13">
        <f t="shared" si="757"/>
        <v>3</v>
      </c>
      <c r="ABP15" s="13">
        <f t="shared" si="757"/>
        <v>4</v>
      </c>
      <c r="ABQ15" s="13">
        <f t="shared" si="757"/>
        <v>4</v>
      </c>
      <c r="ABR15" s="13">
        <f t="shared" ref="ABR15:AEC15" si="758">MONTH(1&amp;ABR$14)</f>
        <v>5</v>
      </c>
      <c r="ABS15" s="13">
        <f t="shared" si="758"/>
        <v>5</v>
      </c>
      <c r="ABT15" s="13">
        <f t="shared" si="758"/>
        <v>6</v>
      </c>
      <c r="ABU15" s="13">
        <f t="shared" si="758"/>
        <v>6</v>
      </c>
      <c r="ABV15" s="13">
        <f t="shared" si="758"/>
        <v>7</v>
      </c>
      <c r="ABW15" s="13">
        <f t="shared" si="758"/>
        <v>7</v>
      </c>
      <c r="ABX15" s="13">
        <f t="shared" si="758"/>
        <v>8</v>
      </c>
      <c r="ABY15" s="13">
        <f t="shared" si="758"/>
        <v>8</v>
      </c>
      <c r="ABZ15" s="13">
        <f t="shared" si="758"/>
        <v>9</v>
      </c>
      <c r="ACA15" s="13">
        <f t="shared" si="758"/>
        <v>9</v>
      </c>
      <c r="ACB15" s="13">
        <f t="shared" si="758"/>
        <v>10</v>
      </c>
      <c r="ACC15" s="13">
        <f t="shared" si="758"/>
        <v>10</v>
      </c>
      <c r="ACD15" s="13">
        <f t="shared" si="758"/>
        <v>11</v>
      </c>
      <c r="ACE15" s="13">
        <f t="shared" si="758"/>
        <v>11</v>
      </c>
      <c r="ACF15" s="13">
        <f t="shared" si="758"/>
        <v>12</v>
      </c>
      <c r="ACG15" s="13">
        <f t="shared" si="758"/>
        <v>12</v>
      </c>
      <c r="ACH15" s="13">
        <f t="shared" si="758"/>
        <v>1</v>
      </c>
      <c r="ACI15" s="13">
        <f t="shared" si="758"/>
        <v>1</v>
      </c>
      <c r="ACJ15" s="13">
        <f t="shared" si="758"/>
        <v>2</v>
      </c>
      <c r="ACK15" s="13">
        <f t="shared" si="758"/>
        <v>2</v>
      </c>
      <c r="ACL15" s="13">
        <f t="shared" si="758"/>
        <v>3</v>
      </c>
      <c r="ACM15" s="13">
        <f t="shared" si="758"/>
        <v>3</v>
      </c>
      <c r="ACN15" s="13">
        <f t="shared" si="758"/>
        <v>4</v>
      </c>
      <c r="ACO15" s="13">
        <f t="shared" si="758"/>
        <v>4</v>
      </c>
      <c r="ACP15" s="13">
        <f t="shared" si="758"/>
        <v>5</v>
      </c>
      <c r="ACQ15" s="13">
        <f t="shared" si="758"/>
        <v>5</v>
      </c>
      <c r="ACR15" s="13">
        <f t="shared" si="758"/>
        <v>6</v>
      </c>
      <c r="ACS15" s="13">
        <f t="shared" si="758"/>
        <v>6</v>
      </c>
      <c r="ACT15" s="13">
        <f t="shared" si="758"/>
        <v>7</v>
      </c>
      <c r="ACU15" s="13">
        <f t="shared" si="758"/>
        <v>7</v>
      </c>
      <c r="ACV15" s="13">
        <f t="shared" si="758"/>
        <v>8</v>
      </c>
      <c r="ACW15" s="13">
        <f t="shared" si="758"/>
        <v>8</v>
      </c>
      <c r="ACX15" s="13">
        <f t="shared" si="758"/>
        <v>9</v>
      </c>
      <c r="ACY15" s="13">
        <f t="shared" si="758"/>
        <v>9</v>
      </c>
      <c r="ACZ15" s="13">
        <f t="shared" si="758"/>
        <v>10</v>
      </c>
      <c r="ADA15" s="13">
        <f t="shared" si="758"/>
        <v>10</v>
      </c>
      <c r="ADB15" s="13">
        <f t="shared" si="758"/>
        <v>11</v>
      </c>
      <c r="ADC15" s="13">
        <f t="shared" si="758"/>
        <v>11</v>
      </c>
      <c r="ADD15" s="13">
        <f t="shared" si="758"/>
        <v>12</v>
      </c>
      <c r="ADE15" s="13">
        <f t="shared" si="758"/>
        <v>12</v>
      </c>
      <c r="ADF15" s="13">
        <f t="shared" si="758"/>
        <v>1</v>
      </c>
      <c r="ADG15" s="13">
        <f t="shared" si="758"/>
        <v>1</v>
      </c>
      <c r="ADH15" s="13">
        <f t="shared" si="758"/>
        <v>2</v>
      </c>
      <c r="ADI15" s="13">
        <f t="shared" si="758"/>
        <v>2</v>
      </c>
      <c r="ADJ15" s="13">
        <f t="shared" si="758"/>
        <v>3</v>
      </c>
      <c r="ADK15" s="13">
        <f t="shared" si="758"/>
        <v>3</v>
      </c>
      <c r="ADL15" s="13">
        <f t="shared" si="758"/>
        <v>4</v>
      </c>
      <c r="ADM15" s="13">
        <f t="shared" si="758"/>
        <v>4</v>
      </c>
      <c r="ADN15" s="13">
        <f t="shared" si="758"/>
        <v>5</v>
      </c>
      <c r="ADO15" s="13">
        <f t="shared" si="758"/>
        <v>5</v>
      </c>
      <c r="ADP15" s="13">
        <f t="shared" si="758"/>
        <v>6</v>
      </c>
      <c r="ADQ15" s="13">
        <f t="shared" si="758"/>
        <v>6</v>
      </c>
      <c r="ADR15" s="13">
        <f t="shared" si="758"/>
        <v>7</v>
      </c>
      <c r="ADS15" s="13">
        <f t="shared" si="758"/>
        <v>7</v>
      </c>
      <c r="ADT15" s="13">
        <f t="shared" si="758"/>
        <v>8</v>
      </c>
      <c r="ADU15" s="13">
        <f t="shared" si="758"/>
        <v>8</v>
      </c>
      <c r="ADV15" s="13">
        <f t="shared" si="758"/>
        <v>9</v>
      </c>
      <c r="ADW15" s="13">
        <f t="shared" si="758"/>
        <v>9</v>
      </c>
      <c r="ADX15" s="13">
        <f t="shared" si="758"/>
        <v>10</v>
      </c>
      <c r="ADY15" s="13">
        <f t="shared" si="758"/>
        <v>10</v>
      </c>
      <c r="ADZ15" s="13">
        <f t="shared" si="758"/>
        <v>11</v>
      </c>
      <c r="AEA15" s="13">
        <f t="shared" si="758"/>
        <v>11</v>
      </c>
      <c r="AEB15" s="13">
        <f t="shared" si="758"/>
        <v>12</v>
      </c>
      <c r="AEC15" s="13">
        <f t="shared" si="758"/>
        <v>12</v>
      </c>
      <c r="AED15" s="13">
        <f t="shared" ref="AED15:AGO15" si="759">MONTH(1&amp;AED$14)</f>
        <v>1</v>
      </c>
      <c r="AEE15" s="13">
        <f t="shared" si="759"/>
        <v>1</v>
      </c>
      <c r="AEF15" s="13">
        <f t="shared" si="759"/>
        <v>2</v>
      </c>
      <c r="AEG15" s="13">
        <f t="shared" si="759"/>
        <v>2</v>
      </c>
      <c r="AEH15" s="13">
        <f t="shared" si="759"/>
        <v>3</v>
      </c>
      <c r="AEI15" s="13">
        <f t="shared" si="759"/>
        <v>3</v>
      </c>
      <c r="AEJ15" s="13">
        <f t="shared" si="759"/>
        <v>4</v>
      </c>
      <c r="AEK15" s="13">
        <f t="shared" si="759"/>
        <v>4</v>
      </c>
      <c r="AEL15" s="13">
        <f t="shared" si="759"/>
        <v>5</v>
      </c>
      <c r="AEM15" s="13">
        <f t="shared" si="759"/>
        <v>5</v>
      </c>
      <c r="AEN15" s="13">
        <f t="shared" si="759"/>
        <v>6</v>
      </c>
      <c r="AEO15" s="13">
        <f t="shared" si="759"/>
        <v>6</v>
      </c>
      <c r="AEP15" s="13">
        <f t="shared" si="759"/>
        <v>7</v>
      </c>
      <c r="AEQ15" s="13">
        <f t="shared" si="759"/>
        <v>7</v>
      </c>
      <c r="AER15" s="13">
        <f t="shared" si="759"/>
        <v>8</v>
      </c>
      <c r="AES15" s="13">
        <f t="shared" si="759"/>
        <v>8</v>
      </c>
      <c r="AET15" s="13">
        <f t="shared" si="759"/>
        <v>9</v>
      </c>
      <c r="AEU15" s="13">
        <f t="shared" si="759"/>
        <v>9</v>
      </c>
      <c r="AEV15" s="13">
        <f t="shared" si="759"/>
        <v>10</v>
      </c>
      <c r="AEW15" s="13">
        <f t="shared" si="759"/>
        <v>10</v>
      </c>
      <c r="AEX15" s="13">
        <f t="shared" si="759"/>
        <v>11</v>
      </c>
      <c r="AEY15" s="13">
        <f t="shared" si="759"/>
        <v>11</v>
      </c>
      <c r="AEZ15" s="13">
        <f t="shared" si="759"/>
        <v>12</v>
      </c>
      <c r="AFA15" s="13">
        <f t="shared" si="759"/>
        <v>12</v>
      </c>
      <c r="AFB15" s="13">
        <f t="shared" si="759"/>
        <v>1</v>
      </c>
      <c r="AFC15" s="13">
        <f t="shared" si="759"/>
        <v>1</v>
      </c>
      <c r="AFD15" s="13">
        <f t="shared" si="759"/>
        <v>2</v>
      </c>
      <c r="AFE15" s="13">
        <f t="shared" si="759"/>
        <v>2</v>
      </c>
      <c r="AFF15" s="13">
        <f t="shared" si="759"/>
        <v>3</v>
      </c>
      <c r="AFG15" s="13">
        <f t="shared" si="759"/>
        <v>3</v>
      </c>
      <c r="AFH15" s="13">
        <f t="shared" si="759"/>
        <v>4</v>
      </c>
      <c r="AFI15" s="13">
        <f t="shared" si="759"/>
        <v>4</v>
      </c>
      <c r="AFJ15" s="13">
        <f t="shared" si="759"/>
        <v>5</v>
      </c>
      <c r="AFK15" s="13">
        <f t="shared" si="759"/>
        <v>5</v>
      </c>
      <c r="AFL15" s="13">
        <f t="shared" si="759"/>
        <v>6</v>
      </c>
      <c r="AFM15" s="13">
        <f t="shared" si="759"/>
        <v>6</v>
      </c>
      <c r="AFN15" s="13">
        <f t="shared" si="759"/>
        <v>7</v>
      </c>
      <c r="AFO15" s="13">
        <f t="shared" si="759"/>
        <v>7</v>
      </c>
      <c r="AFP15" s="13">
        <f t="shared" si="759"/>
        <v>8</v>
      </c>
      <c r="AFQ15" s="13">
        <f t="shared" si="759"/>
        <v>8</v>
      </c>
      <c r="AFR15" s="13">
        <f t="shared" si="759"/>
        <v>9</v>
      </c>
      <c r="AFS15" s="13">
        <f t="shared" si="759"/>
        <v>9</v>
      </c>
      <c r="AFT15" s="13">
        <f t="shared" si="759"/>
        <v>10</v>
      </c>
      <c r="AFU15" s="13">
        <f t="shared" si="759"/>
        <v>10</v>
      </c>
      <c r="AFV15" s="13">
        <f t="shared" si="759"/>
        <v>11</v>
      </c>
      <c r="AFW15" s="13">
        <f t="shared" si="759"/>
        <v>11</v>
      </c>
      <c r="AFX15" s="13">
        <f t="shared" si="759"/>
        <v>12</v>
      </c>
      <c r="AFY15" s="13">
        <f t="shared" si="759"/>
        <v>12</v>
      </c>
      <c r="AFZ15" s="13">
        <f t="shared" si="759"/>
        <v>1</v>
      </c>
      <c r="AGA15" s="13">
        <f t="shared" si="759"/>
        <v>1</v>
      </c>
      <c r="AGB15" s="13">
        <f t="shared" si="759"/>
        <v>2</v>
      </c>
      <c r="AGC15" s="13">
        <f t="shared" si="759"/>
        <v>2</v>
      </c>
      <c r="AGD15" s="13">
        <f t="shared" si="759"/>
        <v>3</v>
      </c>
      <c r="AGE15" s="13">
        <f t="shared" si="759"/>
        <v>3</v>
      </c>
      <c r="AGF15" s="13">
        <f t="shared" si="759"/>
        <v>4</v>
      </c>
      <c r="AGG15" s="13">
        <f t="shared" si="759"/>
        <v>4</v>
      </c>
      <c r="AGH15" s="13">
        <f t="shared" si="759"/>
        <v>5</v>
      </c>
      <c r="AGI15" s="13">
        <f t="shared" si="759"/>
        <v>5</v>
      </c>
      <c r="AGJ15" s="13">
        <f t="shared" si="759"/>
        <v>6</v>
      </c>
      <c r="AGK15" s="13">
        <f t="shared" si="759"/>
        <v>6</v>
      </c>
      <c r="AGL15" s="13">
        <f t="shared" si="759"/>
        <v>7</v>
      </c>
      <c r="AGM15" s="13">
        <f t="shared" si="759"/>
        <v>7</v>
      </c>
      <c r="AGN15" s="13">
        <f t="shared" si="759"/>
        <v>8</v>
      </c>
      <c r="AGO15" s="13">
        <f t="shared" si="759"/>
        <v>8</v>
      </c>
      <c r="AGP15" s="13">
        <f t="shared" ref="AGP15:AJA15" si="760">MONTH(1&amp;AGP$14)</f>
        <v>9</v>
      </c>
      <c r="AGQ15" s="13">
        <f t="shared" si="760"/>
        <v>9</v>
      </c>
      <c r="AGR15" s="13">
        <f t="shared" si="760"/>
        <v>10</v>
      </c>
      <c r="AGS15" s="13">
        <f t="shared" si="760"/>
        <v>10</v>
      </c>
      <c r="AGT15" s="13">
        <f t="shared" si="760"/>
        <v>11</v>
      </c>
      <c r="AGU15" s="13">
        <f t="shared" si="760"/>
        <v>11</v>
      </c>
      <c r="AGV15" s="13">
        <f t="shared" si="760"/>
        <v>12</v>
      </c>
      <c r="AGW15" s="13">
        <f t="shared" si="760"/>
        <v>12</v>
      </c>
      <c r="AGX15" s="13">
        <f t="shared" si="760"/>
        <v>1</v>
      </c>
      <c r="AGY15" s="13">
        <f t="shared" si="760"/>
        <v>1</v>
      </c>
      <c r="AGZ15" s="13">
        <f t="shared" si="760"/>
        <v>2</v>
      </c>
      <c r="AHA15" s="13">
        <f t="shared" si="760"/>
        <v>2</v>
      </c>
      <c r="AHB15" s="13">
        <f t="shared" si="760"/>
        <v>3</v>
      </c>
      <c r="AHC15" s="13">
        <f t="shared" si="760"/>
        <v>3</v>
      </c>
      <c r="AHD15" s="13">
        <f t="shared" si="760"/>
        <v>4</v>
      </c>
      <c r="AHE15" s="13">
        <f t="shared" si="760"/>
        <v>4</v>
      </c>
      <c r="AHF15" s="13">
        <f t="shared" si="760"/>
        <v>5</v>
      </c>
      <c r="AHG15" s="13">
        <f t="shared" si="760"/>
        <v>5</v>
      </c>
      <c r="AHH15" s="13">
        <f t="shared" si="760"/>
        <v>6</v>
      </c>
      <c r="AHI15" s="13">
        <f t="shared" si="760"/>
        <v>6</v>
      </c>
      <c r="AHJ15" s="13">
        <f t="shared" si="760"/>
        <v>7</v>
      </c>
      <c r="AHK15" s="13">
        <f t="shared" si="760"/>
        <v>7</v>
      </c>
      <c r="AHL15" s="13">
        <f t="shared" si="760"/>
        <v>8</v>
      </c>
      <c r="AHM15" s="13">
        <f t="shared" si="760"/>
        <v>8</v>
      </c>
      <c r="AHN15" s="13">
        <f t="shared" si="760"/>
        <v>9</v>
      </c>
      <c r="AHO15" s="13">
        <f t="shared" si="760"/>
        <v>9</v>
      </c>
      <c r="AHP15" s="13">
        <f t="shared" si="760"/>
        <v>10</v>
      </c>
      <c r="AHQ15" s="13">
        <f t="shared" si="760"/>
        <v>10</v>
      </c>
      <c r="AHR15" s="13">
        <f t="shared" si="760"/>
        <v>11</v>
      </c>
      <c r="AHS15" s="13">
        <f t="shared" si="760"/>
        <v>11</v>
      </c>
      <c r="AHT15" s="13">
        <f t="shared" si="760"/>
        <v>12</v>
      </c>
      <c r="AHU15" s="13">
        <f t="shared" si="760"/>
        <v>12</v>
      </c>
      <c r="AHV15" s="13">
        <f t="shared" si="760"/>
        <v>1</v>
      </c>
      <c r="AHW15" s="13">
        <f t="shared" si="760"/>
        <v>1</v>
      </c>
      <c r="AHX15" s="13">
        <f t="shared" si="760"/>
        <v>2</v>
      </c>
      <c r="AHY15" s="13">
        <f t="shared" si="760"/>
        <v>2</v>
      </c>
      <c r="AHZ15" s="13">
        <f t="shared" si="760"/>
        <v>3</v>
      </c>
      <c r="AIA15" s="13">
        <f t="shared" si="760"/>
        <v>3</v>
      </c>
      <c r="AIB15" s="13">
        <f t="shared" si="760"/>
        <v>4</v>
      </c>
      <c r="AIC15" s="13">
        <f t="shared" si="760"/>
        <v>4</v>
      </c>
      <c r="AID15" s="13">
        <f t="shared" si="760"/>
        <v>5</v>
      </c>
      <c r="AIE15" s="13">
        <f t="shared" si="760"/>
        <v>5</v>
      </c>
      <c r="AIF15" s="13">
        <f t="shared" si="760"/>
        <v>6</v>
      </c>
      <c r="AIG15" s="13">
        <f t="shared" si="760"/>
        <v>6</v>
      </c>
      <c r="AIH15" s="13">
        <f t="shared" si="760"/>
        <v>7</v>
      </c>
      <c r="AII15" s="13">
        <f t="shared" si="760"/>
        <v>7</v>
      </c>
      <c r="AIJ15" s="13">
        <f t="shared" si="760"/>
        <v>8</v>
      </c>
      <c r="AIK15" s="13">
        <f t="shared" si="760"/>
        <v>8</v>
      </c>
      <c r="AIL15" s="13">
        <f t="shared" si="760"/>
        <v>9</v>
      </c>
      <c r="AIM15" s="13">
        <f t="shared" si="760"/>
        <v>9</v>
      </c>
      <c r="AIN15" s="13">
        <f t="shared" si="760"/>
        <v>10</v>
      </c>
      <c r="AIO15" s="13">
        <f t="shared" si="760"/>
        <v>10</v>
      </c>
      <c r="AIP15" s="13">
        <f t="shared" si="760"/>
        <v>11</v>
      </c>
      <c r="AIQ15" s="13">
        <f t="shared" si="760"/>
        <v>11</v>
      </c>
      <c r="AIR15" s="13">
        <f t="shared" si="760"/>
        <v>12</v>
      </c>
      <c r="AIS15" s="13">
        <f t="shared" si="760"/>
        <v>12</v>
      </c>
      <c r="AIT15" s="13">
        <f t="shared" si="760"/>
        <v>1</v>
      </c>
      <c r="AIU15" s="13">
        <f t="shared" si="760"/>
        <v>1</v>
      </c>
      <c r="AIV15" s="13">
        <f t="shared" si="760"/>
        <v>2</v>
      </c>
      <c r="AIW15" s="13">
        <f t="shared" si="760"/>
        <v>2</v>
      </c>
      <c r="AIX15" s="13">
        <f t="shared" si="760"/>
        <v>3</v>
      </c>
      <c r="AIY15" s="13">
        <f t="shared" si="760"/>
        <v>3</v>
      </c>
      <c r="AIZ15" s="13">
        <f t="shared" si="760"/>
        <v>4</v>
      </c>
      <c r="AJA15" s="13">
        <f t="shared" si="760"/>
        <v>4</v>
      </c>
      <c r="AJB15" s="13">
        <f t="shared" ref="AJB15:ALM15" si="761">MONTH(1&amp;AJB$14)</f>
        <v>5</v>
      </c>
      <c r="AJC15" s="13">
        <f t="shared" si="761"/>
        <v>5</v>
      </c>
      <c r="AJD15" s="13">
        <f t="shared" si="761"/>
        <v>6</v>
      </c>
      <c r="AJE15" s="13">
        <f t="shared" si="761"/>
        <v>6</v>
      </c>
      <c r="AJF15" s="13">
        <f t="shared" si="761"/>
        <v>7</v>
      </c>
      <c r="AJG15" s="13">
        <f t="shared" si="761"/>
        <v>7</v>
      </c>
      <c r="AJH15" s="13">
        <f t="shared" si="761"/>
        <v>8</v>
      </c>
      <c r="AJI15" s="13">
        <f t="shared" si="761"/>
        <v>8</v>
      </c>
      <c r="AJJ15" s="13">
        <f t="shared" si="761"/>
        <v>9</v>
      </c>
      <c r="AJK15" s="13">
        <f t="shared" si="761"/>
        <v>9</v>
      </c>
      <c r="AJL15" s="13">
        <f t="shared" si="761"/>
        <v>10</v>
      </c>
      <c r="AJM15" s="13">
        <f t="shared" si="761"/>
        <v>10</v>
      </c>
      <c r="AJN15" s="13">
        <f t="shared" si="761"/>
        <v>11</v>
      </c>
      <c r="AJO15" s="13">
        <f t="shared" si="761"/>
        <v>11</v>
      </c>
      <c r="AJP15" s="13">
        <f t="shared" si="761"/>
        <v>12</v>
      </c>
      <c r="AJQ15" s="13">
        <f t="shared" si="761"/>
        <v>12</v>
      </c>
      <c r="AJR15" s="13">
        <f t="shared" si="761"/>
        <v>1</v>
      </c>
      <c r="AJS15" s="13">
        <f t="shared" si="761"/>
        <v>1</v>
      </c>
      <c r="AJT15" s="13">
        <f t="shared" si="761"/>
        <v>2</v>
      </c>
      <c r="AJU15" s="13">
        <f t="shared" si="761"/>
        <v>2</v>
      </c>
      <c r="AJV15" s="13">
        <f t="shared" si="761"/>
        <v>3</v>
      </c>
      <c r="AJW15" s="13">
        <f t="shared" si="761"/>
        <v>3</v>
      </c>
      <c r="AJX15" s="13">
        <f t="shared" si="761"/>
        <v>4</v>
      </c>
      <c r="AJY15" s="13">
        <f t="shared" si="761"/>
        <v>4</v>
      </c>
      <c r="AJZ15" s="13">
        <f t="shared" si="761"/>
        <v>5</v>
      </c>
      <c r="AKA15" s="13">
        <f t="shared" si="761"/>
        <v>5</v>
      </c>
      <c r="AKB15" s="13">
        <f t="shared" si="761"/>
        <v>6</v>
      </c>
      <c r="AKC15" s="13">
        <f t="shared" si="761"/>
        <v>6</v>
      </c>
      <c r="AKD15" s="13">
        <f t="shared" si="761"/>
        <v>7</v>
      </c>
      <c r="AKE15" s="13">
        <f t="shared" si="761"/>
        <v>7</v>
      </c>
      <c r="AKF15" s="13">
        <f t="shared" si="761"/>
        <v>8</v>
      </c>
      <c r="AKG15" s="13">
        <f t="shared" si="761"/>
        <v>8</v>
      </c>
      <c r="AKH15" s="13">
        <f t="shared" si="761"/>
        <v>9</v>
      </c>
      <c r="AKI15" s="13">
        <f t="shared" si="761"/>
        <v>9</v>
      </c>
      <c r="AKJ15" s="13">
        <f t="shared" si="761"/>
        <v>10</v>
      </c>
      <c r="AKK15" s="13">
        <f t="shared" si="761"/>
        <v>10</v>
      </c>
      <c r="AKL15" s="13">
        <f t="shared" si="761"/>
        <v>11</v>
      </c>
      <c r="AKM15" s="13">
        <f t="shared" si="761"/>
        <v>11</v>
      </c>
      <c r="AKN15" s="13">
        <f t="shared" si="761"/>
        <v>12</v>
      </c>
      <c r="AKO15" s="13">
        <f t="shared" si="761"/>
        <v>12</v>
      </c>
      <c r="AKP15" s="13">
        <f t="shared" si="761"/>
        <v>1</v>
      </c>
      <c r="AKQ15" s="13">
        <f t="shared" si="761"/>
        <v>1</v>
      </c>
      <c r="AKR15" s="13">
        <f t="shared" si="761"/>
        <v>2</v>
      </c>
      <c r="AKS15" s="13">
        <f t="shared" si="761"/>
        <v>2</v>
      </c>
      <c r="AKT15" s="13">
        <f t="shared" si="761"/>
        <v>3</v>
      </c>
      <c r="AKU15" s="13">
        <f t="shared" si="761"/>
        <v>3</v>
      </c>
      <c r="AKV15" s="13">
        <f t="shared" si="761"/>
        <v>4</v>
      </c>
      <c r="AKW15" s="13">
        <f t="shared" si="761"/>
        <v>4</v>
      </c>
      <c r="AKX15" s="13">
        <f t="shared" si="761"/>
        <v>5</v>
      </c>
      <c r="AKY15" s="13">
        <f t="shared" si="761"/>
        <v>5</v>
      </c>
      <c r="AKZ15" s="13">
        <f t="shared" si="761"/>
        <v>6</v>
      </c>
      <c r="ALA15" s="13">
        <f t="shared" si="761"/>
        <v>6</v>
      </c>
      <c r="ALB15" s="13">
        <f t="shared" si="761"/>
        <v>7</v>
      </c>
      <c r="ALC15" s="13">
        <f t="shared" si="761"/>
        <v>7</v>
      </c>
      <c r="ALD15" s="13">
        <f t="shared" si="761"/>
        <v>8</v>
      </c>
      <c r="ALE15" s="13">
        <f t="shared" si="761"/>
        <v>8</v>
      </c>
      <c r="ALF15" s="13">
        <f t="shared" si="761"/>
        <v>9</v>
      </c>
      <c r="ALG15" s="13">
        <f t="shared" si="761"/>
        <v>9</v>
      </c>
      <c r="ALH15" s="13">
        <f t="shared" si="761"/>
        <v>10</v>
      </c>
      <c r="ALI15" s="13">
        <f t="shared" si="761"/>
        <v>10</v>
      </c>
      <c r="ALJ15" s="13">
        <f t="shared" si="761"/>
        <v>11</v>
      </c>
      <c r="ALK15" s="13">
        <f t="shared" si="761"/>
        <v>11</v>
      </c>
      <c r="ALL15" s="13">
        <f t="shared" si="761"/>
        <v>12</v>
      </c>
      <c r="ALM15" s="13">
        <f t="shared" si="761"/>
        <v>12</v>
      </c>
      <c r="ALN15" s="13">
        <f t="shared" ref="ALN15:ANY15" si="762">MONTH(1&amp;ALN$14)</f>
        <v>1</v>
      </c>
      <c r="ALO15" s="13">
        <f t="shared" si="762"/>
        <v>1</v>
      </c>
      <c r="ALP15" s="13">
        <f t="shared" si="762"/>
        <v>2</v>
      </c>
      <c r="ALQ15" s="13">
        <f t="shared" si="762"/>
        <v>2</v>
      </c>
      <c r="ALR15" s="13">
        <f t="shared" si="762"/>
        <v>3</v>
      </c>
      <c r="ALS15" s="13">
        <f t="shared" si="762"/>
        <v>3</v>
      </c>
      <c r="ALT15" s="13">
        <f t="shared" si="762"/>
        <v>4</v>
      </c>
      <c r="ALU15" s="13">
        <f t="shared" si="762"/>
        <v>4</v>
      </c>
      <c r="ALV15" s="13">
        <f t="shared" si="762"/>
        <v>5</v>
      </c>
      <c r="ALW15" s="13">
        <f t="shared" si="762"/>
        <v>5</v>
      </c>
      <c r="ALX15" s="13">
        <f t="shared" si="762"/>
        <v>6</v>
      </c>
      <c r="ALY15" s="13">
        <f t="shared" si="762"/>
        <v>6</v>
      </c>
      <c r="ALZ15" s="13">
        <f t="shared" si="762"/>
        <v>7</v>
      </c>
      <c r="AMA15" s="13">
        <f t="shared" si="762"/>
        <v>7</v>
      </c>
      <c r="AMB15" s="13">
        <f t="shared" si="762"/>
        <v>8</v>
      </c>
      <c r="AMC15" s="13">
        <f t="shared" si="762"/>
        <v>8</v>
      </c>
      <c r="AMD15" s="13">
        <f t="shared" si="762"/>
        <v>9</v>
      </c>
      <c r="AME15" s="13">
        <f t="shared" si="762"/>
        <v>9</v>
      </c>
      <c r="AMF15" s="13">
        <f t="shared" si="762"/>
        <v>10</v>
      </c>
      <c r="AMG15" s="13">
        <f t="shared" si="762"/>
        <v>10</v>
      </c>
      <c r="AMH15" s="13">
        <f t="shared" si="762"/>
        <v>11</v>
      </c>
      <c r="AMI15" s="13">
        <f t="shared" si="762"/>
        <v>11</v>
      </c>
      <c r="AMJ15" s="13">
        <f t="shared" si="762"/>
        <v>12</v>
      </c>
      <c r="AMK15" s="13">
        <f t="shared" si="762"/>
        <v>12</v>
      </c>
      <c r="AML15" s="13">
        <f t="shared" si="762"/>
        <v>1</v>
      </c>
      <c r="AMM15" s="13">
        <f t="shared" si="762"/>
        <v>1</v>
      </c>
      <c r="AMN15" s="13">
        <f t="shared" si="762"/>
        <v>2</v>
      </c>
      <c r="AMO15" s="13">
        <f t="shared" si="762"/>
        <v>2</v>
      </c>
      <c r="AMP15" s="13">
        <f t="shared" si="762"/>
        <v>3</v>
      </c>
      <c r="AMQ15" s="13">
        <f t="shared" si="762"/>
        <v>3</v>
      </c>
      <c r="AMR15" s="13">
        <f t="shared" si="762"/>
        <v>4</v>
      </c>
      <c r="AMS15" s="13">
        <f t="shared" si="762"/>
        <v>4</v>
      </c>
      <c r="AMT15" s="13">
        <f t="shared" si="762"/>
        <v>5</v>
      </c>
      <c r="AMU15" s="13">
        <f t="shared" si="762"/>
        <v>5</v>
      </c>
      <c r="AMV15" s="13">
        <f t="shared" si="762"/>
        <v>6</v>
      </c>
      <c r="AMW15" s="13">
        <f t="shared" si="762"/>
        <v>6</v>
      </c>
      <c r="AMX15" s="13">
        <f t="shared" si="762"/>
        <v>7</v>
      </c>
      <c r="AMY15" s="13">
        <f t="shared" si="762"/>
        <v>7</v>
      </c>
      <c r="AMZ15" s="13">
        <f t="shared" si="762"/>
        <v>8</v>
      </c>
      <c r="ANA15" s="13">
        <f t="shared" si="762"/>
        <v>8</v>
      </c>
      <c r="ANB15" s="13">
        <f t="shared" si="762"/>
        <v>9</v>
      </c>
      <c r="ANC15" s="13">
        <f t="shared" si="762"/>
        <v>9</v>
      </c>
      <c r="AND15" s="13">
        <f t="shared" si="762"/>
        <v>10</v>
      </c>
      <c r="ANE15" s="13">
        <f t="shared" si="762"/>
        <v>10</v>
      </c>
      <c r="ANF15" s="13">
        <f t="shared" si="762"/>
        <v>11</v>
      </c>
      <c r="ANG15" s="13">
        <f t="shared" si="762"/>
        <v>11</v>
      </c>
      <c r="ANH15" s="13">
        <f t="shared" si="762"/>
        <v>12</v>
      </c>
      <c r="ANI15" s="13">
        <f t="shared" si="762"/>
        <v>12</v>
      </c>
      <c r="ANJ15" s="13">
        <f t="shared" si="762"/>
        <v>1</v>
      </c>
      <c r="ANK15" s="13">
        <f t="shared" si="762"/>
        <v>1</v>
      </c>
      <c r="ANL15" s="13">
        <f t="shared" si="762"/>
        <v>2</v>
      </c>
      <c r="ANM15" s="13">
        <f t="shared" si="762"/>
        <v>2</v>
      </c>
      <c r="ANN15" s="13">
        <f t="shared" si="762"/>
        <v>3</v>
      </c>
      <c r="ANO15" s="13">
        <f t="shared" si="762"/>
        <v>3</v>
      </c>
      <c r="ANP15" s="13">
        <f t="shared" si="762"/>
        <v>4</v>
      </c>
      <c r="ANQ15" s="13">
        <f t="shared" si="762"/>
        <v>4</v>
      </c>
      <c r="ANR15" s="13">
        <f t="shared" si="762"/>
        <v>5</v>
      </c>
      <c r="ANS15" s="13">
        <f t="shared" si="762"/>
        <v>5</v>
      </c>
      <c r="ANT15" s="13">
        <f t="shared" si="762"/>
        <v>6</v>
      </c>
      <c r="ANU15" s="13">
        <f t="shared" si="762"/>
        <v>6</v>
      </c>
      <c r="ANV15" s="13">
        <f t="shared" si="762"/>
        <v>7</v>
      </c>
      <c r="ANW15" s="13">
        <f t="shared" si="762"/>
        <v>7</v>
      </c>
      <c r="ANX15" s="13">
        <f t="shared" si="762"/>
        <v>8</v>
      </c>
      <c r="ANY15" s="13">
        <f t="shared" si="762"/>
        <v>8</v>
      </c>
      <c r="ANZ15" s="13">
        <f t="shared" ref="ANZ15:AQK15" si="763">MONTH(1&amp;ANZ$14)</f>
        <v>9</v>
      </c>
      <c r="AOA15" s="13">
        <f t="shared" si="763"/>
        <v>9</v>
      </c>
      <c r="AOB15" s="13">
        <f t="shared" si="763"/>
        <v>10</v>
      </c>
      <c r="AOC15" s="13">
        <f t="shared" si="763"/>
        <v>10</v>
      </c>
      <c r="AOD15" s="13">
        <f t="shared" si="763"/>
        <v>11</v>
      </c>
      <c r="AOE15" s="13">
        <f t="shared" si="763"/>
        <v>11</v>
      </c>
      <c r="AOF15" s="13">
        <f t="shared" si="763"/>
        <v>12</v>
      </c>
      <c r="AOG15" s="13">
        <f t="shared" si="763"/>
        <v>12</v>
      </c>
      <c r="AOH15" s="13">
        <f t="shared" si="763"/>
        <v>1</v>
      </c>
      <c r="AOI15" s="13">
        <f t="shared" si="763"/>
        <v>1</v>
      </c>
      <c r="AOJ15" s="13">
        <f t="shared" si="763"/>
        <v>2</v>
      </c>
      <c r="AOK15" s="13">
        <f t="shared" si="763"/>
        <v>2</v>
      </c>
      <c r="AOL15" s="13">
        <f t="shared" si="763"/>
        <v>3</v>
      </c>
      <c r="AOM15" s="13">
        <f t="shared" si="763"/>
        <v>3</v>
      </c>
      <c r="AON15" s="13">
        <f t="shared" si="763"/>
        <v>4</v>
      </c>
      <c r="AOO15" s="13">
        <f t="shared" si="763"/>
        <v>4</v>
      </c>
      <c r="AOP15" s="13">
        <f t="shared" si="763"/>
        <v>5</v>
      </c>
      <c r="AOQ15" s="13">
        <f t="shared" si="763"/>
        <v>5</v>
      </c>
      <c r="AOR15" s="13">
        <f t="shared" si="763"/>
        <v>6</v>
      </c>
      <c r="AOS15" s="13">
        <f t="shared" si="763"/>
        <v>6</v>
      </c>
      <c r="AOT15" s="13">
        <f t="shared" si="763"/>
        <v>7</v>
      </c>
      <c r="AOU15" s="13">
        <f t="shared" si="763"/>
        <v>7</v>
      </c>
      <c r="AOV15" s="13">
        <f t="shared" si="763"/>
        <v>8</v>
      </c>
      <c r="AOW15" s="13">
        <f t="shared" si="763"/>
        <v>8</v>
      </c>
      <c r="AOX15" s="13">
        <f t="shared" si="763"/>
        <v>9</v>
      </c>
      <c r="AOY15" s="13">
        <f t="shared" si="763"/>
        <v>9</v>
      </c>
      <c r="AOZ15" s="13">
        <f t="shared" si="763"/>
        <v>10</v>
      </c>
      <c r="APA15" s="13">
        <f t="shared" si="763"/>
        <v>10</v>
      </c>
      <c r="APB15" s="13">
        <f t="shared" si="763"/>
        <v>11</v>
      </c>
      <c r="APC15" s="13">
        <f t="shared" si="763"/>
        <v>11</v>
      </c>
      <c r="APD15" s="13">
        <f t="shared" si="763"/>
        <v>12</v>
      </c>
      <c r="APE15" s="13">
        <f t="shared" si="763"/>
        <v>12</v>
      </c>
      <c r="APF15" s="13">
        <f t="shared" si="763"/>
        <v>1</v>
      </c>
      <c r="APG15" s="13">
        <f t="shared" si="763"/>
        <v>1</v>
      </c>
      <c r="APH15" s="13">
        <f t="shared" si="763"/>
        <v>2</v>
      </c>
      <c r="API15" s="13">
        <f t="shared" si="763"/>
        <v>2</v>
      </c>
      <c r="APJ15" s="13">
        <f t="shared" si="763"/>
        <v>3</v>
      </c>
      <c r="APK15" s="13">
        <f t="shared" si="763"/>
        <v>3</v>
      </c>
      <c r="APL15" s="13">
        <f t="shared" si="763"/>
        <v>4</v>
      </c>
      <c r="APM15" s="13">
        <f t="shared" si="763"/>
        <v>4</v>
      </c>
      <c r="APN15" s="13">
        <f t="shared" si="763"/>
        <v>5</v>
      </c>
      <c r="APO15" s="13">
        <f t="shared" si="763"/>
        <v>5</v>
      </c>
      <c r="APP15" s="13">
        <f t="shared" si="763"/>
        <v>6</v>
      </c>
      <c r="APQ15" s="13">
        <f t="shared" si="763"/>
        <v>6</v>
      </c>
      <c r="APR15" s="13">
        <f t="shared" si="763"/>
        <v>7</v>
      </c>
      <c r="APS15" s="13">
        <f t="shared" si="763"/>
        <v>7</v>
      </c>
      <c r="APT15" s="13">
        <f t="shared" si="763"/>
        <v>8</v>
      </c>
      <c r="APU15" s="13">
        <f t="shared" si="763"/>
        <v>8</v>
      </c>
      <c r="APV15" s="13">
        <f t="shared" si="763"/>
        <v>9</v>
      </c>
      <c r="APW15" s="13">
        <f t="shared" si="763"/>
        <v>9</v>
      </c>
      <c r="APX15" s="13">
        <f t="shared" si="763"/>
        <v>10</v>
      </c>
      <c r="APY15" s="13">
        <f t="shared" si="763"/>
        <v>10</v>
      </c>
      <c r="APZ15" s="13">
        <f t="shared" si="763"/>
        <v>11</v>
      </c>
      <c r="AQA15" s="13">
        <f t="shared" si="763"/>
        <v>11</v>
      </c>
      <c r="AQB15" s="13">
        <f t="shared" si="763"/>
        <v>12</v>
      </c>
      <c r="AQC15" s="13">
        <f t="shared" si="763"/>
        <v>12</v>
      </c>
      <c r="AQD15" s="13">
        <f t="shared" si="763"/>
        <v>1</v>
      </c>
      <c r="AQE15" s="13">
        <f t="shared" si="763"/>
        <v>1</v>
      </c>
      <c r="AQF15" s="13">
        <f t="shared" si="763"/>
        <v>2</v>
      </c>
      <c r="AQG15" s="13">
        <f t="shared" si="763"/>
        <v>2</v>
      </c>
      <c r="AQH15" s="13">
        <f t="shared" si="763"/>
        <v>3</v>
      </c>
      <c r="AQI15" s="13">
        <f t="shared" si="763"/>
        <v>3</v>
      </c>
      <c r="AQJ15" s="13">
        <f t="shared" si="763"/>
        <v>4</v>
      </c>
      <c r="AQK15" s="13">
        <f t="shared" si="763"/>
        <v>4</v>
      </c>
      <c r="AQL15" s="13">
        <f t="shared" ref="AQL15:ASW15" si="764">MONTH(1&amp;AQL$14)</f>
        <v>5</v>
      </c>
      <c r="AQM15" s="13">
        <f t="shared" si="764"/>
        <v>5</v>
      </c>
      <c r="AQN15" s="13">
        <f t="shared" si="764"/>
        <v>6</v>
      </c>
      <c r="AQO15" s="13">
        <f t="shared" si="764"/>
        <v>6</v>
      </c>
      <c r="AQP15" s="13">
        <f t="shared" si="764"/>
        <v>7</v>
      </c>
      <c r="AQQ15" s="13">
        <f t="shared" si="764"/>
        <v>7</v>
      </c>
      <c r="AQR15" s="13">
        <f t="shared" si="764"/>
        <v>8</v>
      </c>
      <c r="AQS15" s="13">
        <f t="shared" si="764"/>
        <v>8</v>
      </c>
      <c r="AQT15" s="13">
        <f t="shared" si="764"/>
        <v>9</v>
      </c>
      <c r="AQU15" s="13">
        <f t="shared" si="764"/>
        <v>9</v>
      </c>
      <c r="AQV15" s="13">
        <f t="shared" si="764"/>
        <v>10</v>
      </c>
      <c r="AQW15" s="13">
        <f t="shared" si="764"/>
        <v>10</v>
      </c>
      <c r="AQX15" s="13">
        <f t="shared" si="764"/>
        <v>11</v>
      </c>
      <c r="AQY15" s="13">
        <f t="shared" si="764"/>
        <v>11</v>
      </c>
      <c r="AQZ15" s="13">
        <f t="shared" si="764"/>
        <v>12</v>
      </c>
      <c r="ARA15" s="13">
        <f t="shared" si="764"/>
        <v>12</v>
      </c>
      <c r="ARB15" s="13">
        <f t="shared" si="764"/>
        <v>1</v>
      </c>
      <c r="ARC15" s="13">
        <f t="shared" si="764"/>
        <v>1</v>
      </c>
      <c r="ARD15" s="13">
        <f t="shared" si="764"/>
        <v>2</v>
      </c>
      <c r="ARE15" s="13">
        <f t="shared" si="764"/>
        <v>2</v>
      </c>
      <c r="ARF15" s="13">
        <f t="shared" si="764"/>
        <v>3</v>
      </c>
      <c r="ARG15" s="13">
        <f t="shared" si="764"/>
        <v>3</v>
      </c>
      <c r="ARH15" s="13">
        <f t="shared" si="764"/>
        <v>4</v>
      </c>
      <c r="ARI15" s="13">
        <f t="shared" si="764"/>
        <v>4</v>
      </c>
      <c r="ARJ15" s="13">
        <f t="shared" si="764"/>
        <v>5</v>
      </c>
      <c r="ARK15" s="13">
        <f t="shared" si="764"/>
        <v>5</v>
      </c>
      <c r="ARL15" s="13">
        <f t="shared" si="764"/>
        <v>6</v>
      </c>
      <c r="ARM15" s="13">
        <f t="shared" si="764"/>
        <v>6</v>
      </c>
      <c r="ARN15" s="13">
        <f t="shared" si="764"/>
        <v>7</v>
      </c>
      <c r="ARO15" s="13">
        <f t="shared" si="764"/>
        <v>7</v>
      </c>
      <c r="ARP15" s="13">
        <f t="shared" si="764"/>
        <v>8</v>
      </c>
      <c r="ARQ15" s="13">
        <f t="shared" si="764"/>
        <v>8</v>
      </c>
      <c r="ARR15" s="13">
        <f t="shared" si="764"/>
        <v>9</v>
      </c>
      <c r="ARS15" s="13">
        <f t="shared" si="764"/>
        <v>9</v>
      </c>
      <c r="ART15" s="13">
        <f t="shared" si="764"/>
        <v>10</v>
      </c>
      <c r="ARU15" s="13">
        <f t="shared" si="764"/>
        <v>10</v>
      </c>
      <c r="ARV15" s="13">
        <f t="shared" si="764"/>
        <v>11</v>
      </c>
      <c r="ARW15" s="13">
        <f t="shared" si="764"/>
        <v>11</v>
      </c>
      <c r="ARX15" s="13">
        <f t="shared" si="764"/>
        <v>12</v>
      </c>
      <c r="ARY15" s="13">
        <f t="shared" si="764"/>
        <v>12</v>
      </c>
      <c r="ARZ15" s="13">
        <f t="shared" si="764"/>
        <v>1</v>
      </c>
      <c r="ASA15" s="13">
        <f t="shared" si="764"/>
        <v>1</v>
      </c>
      <c r="ASB15" s="13">
        <f t="shared" si="764"/>
        <v>2</v>
      </c>
      <c r="ASC15" s="13">
        <f t="shared" si="764"/>
        <v>2</v>
      </c>
      <c r="ASD15" s="13">
        <f t="shared" si="764"/>
        <v>3</v>
      </c>
      <c r="ASE15" s="13">
        <f t="shared" si="764"/>
        <v>3</v>
      </c>
      <c r="ASF15" s="13">
        <f t="shared" si="764"/>
        <v>4</v>
      </c>
      <c r="ASG15" s="13">
        <f t="shared" si="764"/>
        <v>4</v>
      </c>
      <c r="ASH15" s="13">
        <f t="shared" si="764"/>
        <v>5</v>
      </c>
      <c r="ASI15" s="13">
        <f t="shared" si="764"/>
        <v>5</v>
      </c>
      <c r="ASJ15" s="13">
        <f t="shared" si="764"/>
        <v>6</v>
      </c>
      <c r="ASK15" s="13">
        <f t="shared" si="764"/>
        <v>6</v>
      </c>
      <c r="ASL15" s="13">
        <f t="shared" si="764"/>
        <v>7</v>
      </c>
      <c r="ASM15" s="13">
        <f t="shared" si="764"/>
        <v>7</v>
      </c>
      <c r="ASN15" s="13">
        <f t="shared" si="764"/>
        <v>8</v>
      </c>
      <c r="ASO15" s="13">
        <f t="shared" si="764"/>
        <v>8</v>
      </c>
      <c r="ASP15" s="13">
        <f t="shared" si="764"/>
        <v>9</v>
      </c>
      <c r="ASQ15" s="13">
        <f t="shared" si="764"/>
        <v>9</v>
      </c>
      <c r="ASR15" s="13">
        <f t="shared" si="764"/>
        <v>10</v>
      </c>
      <c r="ASS15" s="13">
        <f t="shared" si="764"/>
        <v>10</v>
      </c>
      <c r="AST15" s="13">
        <f t="shared" si="764"/>
        <v>11</v>
      </c>
      <c r="ASU15" s="13">
        <f t="shared" si="764"/>
        <v>11</v>
      </c>
      <c r="ASV15" s="13">
        <f t="shared" si="764"/>
        <v>12</v>
      </c>
      <c r="ASW15" s="13">
        <f t="shared" si="764"/>
        <v>12</v>
      </c>
      <c r="ASX15" s="13">
        <f t="shared" ref="ASX15:AUS15" si="765">MONTH(1&amp;ASX$14)</f>
        <v>1</v>
      </c>
      <c r="ASY15" s="13">
        <f t="shared" si="765"/>
        <v>1</v>
      </c>
      <c r="ASZ15" s="13">
        <f t="shared" si="765"/>
        <v>2</v>
      </c>
      <c r="ATA15" s="13">
        <f t="shared" si="765"/>
        <v>2</v>
      </c>
      <c r="ATB15" s="13">
        <f t="shared" si="765"/>
        <v>3</v>
      </c>
      <c r="ATC15" s="13">
        <f t="shared" si="765"/>
        <v>3</v>
      </c>
      <c r="ATD15" s="13">
        <f t="shared" si="765"/>
        <v>4</v>
      </c>
      <c r="ATE15" s="13">
        <f t="shared" si="765"/>
        <v>4</v>
      </c>
      <c r="ATF15" s="13">
        <f t="shared" si="765"/>
        <v>5</v>
      </c>
      <c r="ATG15" s="13">
        <f t="shared" si="765"/>
        <v>5</v>
      </c>
      <c r="ATH15" s="13">
        <f t="shared" si="765"/>
        <v>6</v>
      </c>
      <c r="ATI15" s="13">
        <f t="shared" si="765"/>
        <v>6</v>
      </c>
      <c r="ATJ15" s="13">
        <f t="shared" si="765"/>
        <v>7</v>
      </c>
      <c r="ATK15" s="13">
        <f t="shared" si="765"/>
        <v>7</v>
      </c>
      <c r="ATL15" s="13">
        <f t="shared" si="765"/>
        <v>8</v>
      </c>
      <c r="ATM15" s="13">
        <f t="shared" si="765"/>
        <v>8</v>
      </c>
      <c r="ATN15" s="13">
        <f t="shared" si="765"/>
        <v>9</v>
      </c>
      <c r="ATO15" s="13">
        <f t="shared" si="765"/>
        <v>9</v>
      </c>
      <c r="ATP15" s="13">
        <f t="shared" si="765"/>
        <v>10</v>
      </c>
      <c r="ATQ15" s="13">
        <f t="shared" si="765"/>
        <v>10</v>
      </c>
      <c r="ATR15" s="13">
        <f t="shared" si="765"/>
        <v>11</v>
      </c>
      <c r="ATS15" s="13">
        <f t="shared" si="765"/>
        <v>11</v>
      </c>
      <c r="ATT15" s="13">
        <f t="shared" si="765"/>
        <v>12</v>
      </c>
      <c r="ATU15" s="13">
        <f t="shared" si="765"/>
        <v>12</v>
      </c>
      <c r="ATV15" s="13">
        <f t="shared" si="765"/>
        <v>1</v>
      </c>
      <c r="ATW15" s="13">
        <f t="shared" si="765"/>
        <v>1</v>
      </c>
      <c r="ATX15" s="13">
        <f t="shared" si="765"/>
        <v>2</v>
      </c>
      <c r="ATY15" s="13">
        <f t="shared" si="765"/>
        <v>2</v>
      </c>
      <c r="ATZ15" s="13">
        <f t="shared" si="765"/>
        <v>3</v>
      </c>
      <c r="AUA15" s="13">
        <f t="shared" si="765"/>
        <v>3</v>
      </c>
      <c r="AUB15" s="13">
        <f t="shared" si="765"/>
        <v>4</v>
      </c>
      <c r="AUC15" s="13">
        <f t="shared" si="765"/>
        <v>4</v>
      </c>
      <c r="AUD15" s="13">
        <f t="shared" si="765"/>
        <v>5</v>
      </c>
      <c r="AUE15" s="13">
        <f t="shared" si="765"/>
        <v>5</v>
      </c>
      <c r="AUF15" s="13">
        <f t="shared" si="765"/>
        <v>6</v>
      </c>
      <c r="AUG15" s="13">
        <f t="shared" si="765"/>
        <v>6</v>
      </c>
      <c r="AUH15" s="13">
        <f t="shared" si="765"/>
        <v>7</v>
      </c>
      <c r="AUI15" s="13">
        <f t="shared" si="765"/>
        <v>7</v>
      </c>
      <c r="AUJ15" s="13">
        <f t="shared" si="765"/>
        <v>8</v>
      </c>
      <c r="AUK15" s="13">
        <f t="shared" si="765"/>
        <v>8</v>
      </c>
      <c r="AUL15" s="13">
        <f t="shared" si="765"/>
        <v>9</v>
      </c>
      <c r="AUM15" s="13">
        <f t="shared" si="765"/>
        <v>9</v>
      </c>
      <c r="AUN15" s="13">
        <f t="shared" si="765"/>
        <v>10</v>
      </c>
      <c r="AUO15" s="13">
        <f t="shared" si="765"/>
        <v>10</v>
      </c>
      <c r="AUP15" s="13">
        <f t="shared" si="765"/>
        <v>11</v>
      </c>
      <c r="AUQ15" s="13">
        <f t="shared" si="765"/>
        <v>11</v>
      </c>
      <c r="AUR15" s="13">
        <f t="shared" si="765"/>
        <v>12</v>
      </c>
      <c r="AUS15" s="13">
        <f t="shared" si="765"/>
        <v>12</v>
      </c>
    </row>
    <row r="16" spans="1:1241" ht="15.75" hidden="1" outlineLevel="1" thickTop="1" x14ac:dyDescent="0.25">
      <c r="F16" s="184" t="s">
        <v>113</v>
      </c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5"/>
      <c r="R16" s="183" t="s">
        <v>114</v>
      </c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5"/>
      <c r="AD16" s="183" t="s">
        <v>115</v>
      </c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">
        <v>1</v>
      </c>
      <c r="AQ16">
        <f t="shared" ref="AQ16:DB16" si="766">IF(AND(AP$14="décembre",AQ$14="décembre"),AP$16+1,AP$16)</f>
        <v>1</v>
      </c>
      <c r="AR16">
        <f t="shared" si="766"/>
        <v>1</v>
      </c>
      <c r="AS16">
        <f t="shared" si="766"/>
        <v>1</v>
      </c>
      <c r="AT16">
        <f t="shared" si="766"/>
        <v>1</v>
      </c>
      <c r="AU16">
        <f t="shared" si="766"/>
        <v>1</v>
      </c>
      <c r="AV16">
        <f t="shared" si="766"/>
        <v>1</v>
      </c>
      <c r="AW16">
        <f t="shared" si="766"/>
        <v>1</v>
      </c>
      <c r="AX16">
        <f t="shared" si="766"/>
        <v>1</v>
      </c>
      <c r="AY16">
        <f t="shared" si="766"/>
        <v>1</v>
      </c>
      <c r="AZ16">
        <f t="shared" si="766"/>
        <v>1</v>
      </c>
      <c r="BA16">
        <f t="shared" si="766"/>
        <v>1</v>
      </c>
      <c r="BB16">
        <f t="shared" si="766"/>
        <v>1</v>
      </c>
      <c r="BC16">
        <f t="shared" si="766"/>
        <v>1</v>
      </c>
      <c r="BD16">
        <f t="shared" si="766"/>
        <v>1</v>
      </c>
      <c r="BE16">
        <f t="shared" si="766"/>
        <v>1</v>
      </c>
      <c r="BF16">
        <f t="shared" si="766"/>
        <v>1</v>
      </c>
      <c r="BG16">
        <f t="shared" si="766"/>
        <v>1</v>
      </c>
      <c r="BH16">
        <f t="shared" si="766"/>
        <v>1</v>
      </c>
      <c r="BI16">
        <f t="shared" si="766"/>
        <v>1</v>
      </c>
      <c r="BJ16">
        <f t="shared" si="766"/>
        <v>1</v>
      </c>
      <c r="BK16">
        <f t="shared" si="766"/>
        <v>1</v>
      </c>
      <c r="BL16">
        <f t="shared" si="766"/>
        <v>1</v>
      </c>
      <c r="BM16">
        <f t="shared" si="766"/>
        <v>2</v>
      </c>
      <c r="BN16">
        <f t="shared" si="766"/>
        <v>2</v>
      </c>
      <c r="BO16">
        <f t="shared" si="766"/>
        <v>2</v>
      </c>
      <c r="BP16">
        <f t="shared" si="766"/>
        <v>2</v>
      </c>
      <c r="BQ16">
        <f t="shared" si="766"/>
        <v>2</v>
      </c>
      <c r="BR16">
        <f t="shared" si="766"/>
        <v>2</v>
      </c>
      <c r="BS16">
        <f t="shared" si="766"/>
        <v>2</v>
      </c>
      <c r="BT16">
        <f t="shared" si="766"/>
        <v>2</v>
      </c>
      <c r="BU16">
        <f t="shared" si="766"/>
        <v>2</v>
      </c>
      <c r="BV16">
        <f t="shared" si="766"/>
        <v>2</v>
      </c>
      <c r="BW16">
        <f t="shared" si="766"/>
        <v>2</v>
      </c>
      <c r="BX16">
        <f t="shared" si="766"/>
        <v>2</v>
      </c>
      <c r="BY16">
        <f t="shared" si="766"/>
        <v>2</v>
      </c>
      <c r="BZ16">
        <f t="shared" si="766"/>
        <v>2</v>
      </c>
      <c r="CA16">
        <f t="shared" si="766"/>
        <v>2</v>
      </c>
      <c r="CB16">
        <f t="shared" si="766"/>
        <v>2</v>
      </c>
      <c r="CC16">
        <f t="shared" si="766"/>
        <v>2</v>
      </c>
      <c r="CD16">
        <f t="shared" si="766"/>
        <v>2</v>
      </c>
      <c r="CE16">
        <f t="shared" si="766"/>
        <v>2</v>
      </c>
      <c r="CF16">
        <f t="shared" si="766"/>
        <v>2</v>
      </c>
      <c r="CG16">
        <f t="shared" si="766"/>
        <v>2</v>
      </c>
      <c r="CH16">
        <f t="shared" si="766"/>
        <v>2</v>
      </c>
      <c r="CI16">
        <f t="shared" si="766"/>
        <v>2</v>
      </c>
      <c r="CJ16">
        <f t="shared" si="766"/>
        <v>2</v>
      </c>
      <c r="CK16">
        <f t="shared" si="766"/>
        <v>3</v>
      </c>
      <c r="CL16">
        <f t="shared" si="766"/>
        <v>3</v>
      </c>
      <c r="CM16">
        <f t="shared" si="766"/>
        <v>3</v>
      </c>
      <c r="CN16">
        <f t="shared" si="766"/>
        <v>3</v>
      </c>
      <c r="CO16">
        <f t="shared" si="766"/>
        <v>3</v>
      </c>
      <c r="CP16">
        <f t="shared" si="766"/>
        <v>3</v>
      </c>
      <c r="CQ16">
        <f t="shared" si="766"/>
        <v>3</v>
      </c>
      <c r="CR16">
        <f t="shared" si="766"/>
        <v>3</v>
      </c>
      <c r="CS16">
        <f t="shared" si="766"/>
        <v>3</v>
      </c>
      <c r="CT16">
        <f t="shared" si="766"/>
        <v>3</v>
      </c>
      <c r="CU16">
        <f t="shared" si="766"/>
        <v>3</v>
      </c>
      <c r="CV16">
        <f t="shared" si="766"/>
        <v>3</v>
      </c>
      <c r="CW16">
        <f t="shared" si="766"/>
        <v>3</v>
      </c>
      <c r="CX16">
        <f t="shared" si="766"/>
        <v>3</v>
      </c>
      <c r="CY16">
        <f t="shared" si="766"/>
        <v>3</v>
      </c>
      <c r="CZ16">
        <f t="shared" si="766"/>
        <v>3</v>
      </c>
      <c r="DA16">
        <f t="shared" si="766"/>
        <v>3</v>
      </c>
      <c r="DB16">
        <f t="shared" si="766"/>
        <v>3</v>
      </c>
      <c r="DC16">
        <f t="shared" ref="DC16:FN16" si="767">IF(AND(DB$14="décembre",DC$14="décembre"),DB$16+1,DB$16)</f>
        <v>3</v>
      </c>
      <c r="DD16">
        <f t="shared" si="767"/>
        <v>3</v>
      </c>
      <c r="DE16">
        <f t="shared" si="767"/>
        <v>3</v>
      </c>
      <c r="DF16">
        <f t="shared" si="767"/>
        <v>3</v>
      </c>
      <c r="DG16">
        <f t="shared" si="767"/>
        <v>3</v>
      </c>
      <c r="DH16">
        <f t="shared" si="767"/>
        <v>3</v>
      </c>
      <c r="DI16">
        <f t="shared" si="767"/>
        <v>4</v>
      </c>
      <c r="DJ16">
        <f t="shared" si="767"/>
        <v>4</v>
      </c>
      <c r="DK16">
        <f t="shared" si="767"/>
        <v>4</v>
      </c>
      <c r="DL16">
        <f t="shared" si="767"/>
        <v>4</v>
      </c>
      <c r="DM16">
        <f t="shared" si="767"/>
        <v>4</v>
      </c>
      <c r="DN16">
        <f t="shared" si="767"/>
        <v>4</v>
      </c>
      <c r="DO16">
        <f t="shared" si="767"/>
        <v>4</v>
      </c>
      <c r="DP16">
        <f t="shared" si="767"/>
        <v>4</v>
      </c>
      <c r="DQ16">
        <f t="shared" si="767"/>
        <v>4</v>
      </c>
      <c r="DR16">
        <f t="shared" si="767"/>
        <v>4</v>
      </c>
      <c r="DS16">
        <f t="shared" si="767"/>
        <v>4</v>
      </c>
      <c r="DT16">
        <f t="shared" si="767"/>
        <v>4</v>
      </c>
      <c r="DU16">
        <f t="shared" si="767"/>
        <v>4</v>
      </c>
      <c r="DV16">
        <f t="shared" si="767"/>
        <v>4</v>
      </c>
      <c r="DW16">
        <f t="shared" si="767"/>
        <v>4</v>
      </c>
      <c r="DX16">
        <f t="shared" si="767"/>
        <v>4</v>
      </c>
      <c r="DY16">
        <f t="shared" si="767"/>
        <v>4</v>
      </c>
      <c r="DZ16">
        <f t="shared" si="767"/>
        <v>4</v>
      </c>
      <c r="EA16">
        <f t="shared" si="767"/>
        <v>4</v>
      </c>
      <c r="EB16">
        <f t="shared" si="767"/>
        <v>4</v>
      </c>
      <c r="EC16">
        <f t="shared" si="767"/>
        <v>4</v>
      </c>
      <c r="ED16">
        <f t="shared" si="767"/>
        <v>4</v>
      </c>
      <c r="EE16">
        <f t="shared" si="767"/>
        <v>4</v>
      </c>
      <c r="EF16">
        <f t="shared" si="767"/>
        <v>4</v>
      </c>
      <c r="EG16">
        <f t="shared" si="767"/>
        <v>5</v>
      </c>
      <c r="EH16">
        <f t="shared" si="767"/>
        <v>5</v>
      </c>
      <c r="EI16">
        <f t="shared" si="767"/>
        <v>5</v>
      </c>
      <c r="EJ16">
        <f t="shared" si="767"/>
        <v>5</v>
      </c>
      <c r="EK16">
        <f t="shared" si="767"/>
        <v>5</v>
      </c>
      <c r="EL16">
        <f t="shared" si="767"/>
        <v>5</v>
      </c>
      <c r="EM16">
        <f t="shared" si="767"/>
        <v>5</v>
      </c>
      <c r="EN16">
        <f t="shared" si="767"/>
        <v>5</v>
      </c>
      <c r="EO16">
        <f t="shared" si="767"/>
        <v>5</v>
      </c>
      <c r="EP16">
        <f t="shared" si="767"/>
        <v>5</v>
      </c>
      <c r="EQ16">
        <f t="shared" si="767"/>
        <v>5</v>
      </c>
      <c r="ER16">
        <f t="shared" si="767"/>
        <v>5</v>
      </c>
      <c r="ES16">
        <f t="shared" si="767"/>
        <v>5</v>
      </c>
      <c r="ET16">
        <f t="shared" si="767"/>
        <v>5</v>
      </c>
      <c r="EU16">
        <f t="shared" si="767"/>
        <v>5</v>
      </c>
      <c r="EV16">
        <f t="shared" si="767"/>
        <v>5</v>
      </c>
      <c r="EW16">
        <f t="shared" si="767"/>
        <v>5</v>
      </c>
      <c r="EX16">
        <f t="shared" si="767"/>
        <v>5</v>
      </c>
      <c r="EY16">
        <f t="shared" si="767"/>
        <v>5</v>
      </c>
      <c r="EZ16">
        <f t="shared" si="767"/>
        <v>5</v>
      </c>
      <c r="FA16">
        <f t="shared" si="767"/>
        <v>5</v>
      </c>
      <c r="FB16">
        <f t="shared" si="767"/>
        <v>5</v>
      </c>
      <c r="FC16">
        <f t="shared" si="767"/>
        <v>5</v>
      </c>
      <c r="FD16">
        <f t="shared" si="767"/>
        <v>5</v>
      </c>
      <c r="FE16">
        <f t="shared" si="767"/>
        <v>6</v>
      </c>
      <c r="FF16">
        <f t="shared" si="767"/>
        <v>6</v>
      </c>
      <c r="FG16">
        <f t="shared" si="767"/>
        <v>6</v>
      </c>
      <c r="FH16">
        <f t="shared" si="767"/>
        <v>6</v>
      </c>
      <c r="FI16">
        <f t="shared" si="767"/>
        <v>6</v>
      </c>
      <c r="FJ16">
        <f t="shared" si="767"/>
        <v>6</v>
      </c>
      <c r="FK16">
        <f t="shared" si="767"/>
        <v>6</v>
      </c>
      <c r="FL16">
        <f t="shared" si="767"/>
        <v>6</v>
      </c>
      <c r="FM16">
        <f t="shared" si="767"/>
        <v>6</v>
      </c>
      <c r="FN16">
        <f t="shared" si="767"/>
        <v>6</v>
      </c>
      <c r="FO16">
        <f t="shared" ref="FO16:HZ16" si="768">IF(AND(FN$14="décembre",FO$14="décembre"),FN$16+1,FN$16)</f>
        <v>6</v>
      </c>
      <c r="FP16">
        <f t="shared" si="768"/>
        <v>6</v>
      </c>
      <c r="FQ16">
        <f t="shared" si="768"/>
        <v>6</v>
      </c>
      <c r="FR16">
        <f t="shared" si="768"/>
        <v>6</v>
      </c>
      <c r="FS16">
        <f t="shared" si="768"/>
        <v>6</v>
      </c>
      <c r="FT16">
        <f t="shared" si="768"/>
        <v>6</v>
      </c>
      <c r="FU16">
        <f t="shared" si="768"/>
        <v>6</v>
      </c>
      <c r="FV16">
        <f t="shared" si="768"/>
        <v>6</v>
      </c>
      <c r="FW16">
        <f t="shared" si="768"/>
        <v>6</v>
      </c>
      <c r="FX16">
        <f t="shared" si="768"/>
        <v>6</v>
      </c>
      <c r="FY16">
        <f t="shared" si="768"/>
        <v>6</v>
      </c>
      <c r="FZ16">
        <f t="shared" si="768"/>
        <v>6</v>
      </c>
      <c r="GA16">
        <f t="shared" si="768"/>
        <v>6</v>
      </c>
      <c r="GB16">
        <f t="shared" si="768"/>
        <v>6</v>
      </c>
      <c r="GC16">
        <f t="shared" si="768"/>
        <v>7</v>
      </c>
      <c r="GD16">
        <f t="shared" si="768"/>
        <v>7</v>
      </c>
      <c r="GE16">
        <f t="shared" si="768"/>
        <v>7</v>
      </c>
      <c r="GF16">
        <f t="shared" si="768"/>
        <v>7</v>
      </c>
      <c r="GG16">
        <f t="shared" si="768"/>
        <v>7</v>
      </c>
      <c r="GH16">
        <f t="shared" si="768"/>
        <v>7</v>
      </c>
      <c r="GI16">
        <f t="shared" si="768"/>
        <v>7</v>
      </c>
      <c r="GJ16">
        <f t="shared" si="768"/>
        <v>7</v>
      </c>
      <c r="GK16">
        <f t="shared" si="768"/>
        <v>7</v>
      </c>
      <c r="GL16">
        <f t="shared" si="768"/>
        <v>7</v>
      </c>
      <c r="GM16">
        <f t="shared" si="768"/>
        <v>7</v>
      </c>
      <c r="GN16">
        <f t="shared" si="768"/>
        <v>7</v>
      </c>
      <c r="GO16">
        <f t="shared" si="768"/>
        <v>7</v>
      </c>
      <c r="GP16">
        <f t="shared" si="768"/>
        <v>7</v>
      </c>
      <c r="GQ16">
        <f t="shared" si="768"/>
        <v>7</v>
      </c>
      <c r="GR16">
        <f t="shared" si="768"/>
        <v>7</v>
      </c>
      <c r="GS16">
        <f t="shared" si="768"/>
        <v>7</v>
      </c>
      <c r="GT16">
        <f t="shared" si="768"/>
        <v>7</v>
      </c>
      <c r="GU16">
        <f t="shared" si="768"/>
        <v>7</v>
      </c>
      <c r="GV16">
        <f t="shared" si="768"/>
        <v>7</v>
      </c>
      <c r="GW16">
        <f t="shared" si="768"/>
        <v>7</v>
      </c>
      <c r="GX16">
        <f t="shared" si="768"/>
        <v>7</v>
      </c>
      <c r="GY16">
        <f t="shared" si="768"/>
        <v>7</v>
      </c>
      <c r="GZ16">
        <f t="shared" si="768"/>
        <v>7</v>
      </c>
      <c r="HA16">
        <f t="shared" si="768"/>
        <v>8</v>
      </c>
      <c r="HB16">
        <f t="shared" si="768"/>
        <v>8</v>
      </c>
      <c r="HC16">
        <f t="shared" si="768"/>
        <v>8</v>
      </c>
      <c r="HD16">
        <f t="shared" si="768"/>
        <v>8</v>
      </c>
      <c r="HE16">
        <f t="shared" si="768"/>
        <v>8</v>
      </c>
      <c r="HF16">
        <f t="shared" si="768"/>
        <v>8</v>
      </c>
      <c r="HG16">
        <f t="shared" si="768"/>
        <v>8</v>
      </c>
      <c r="HH16">
        <f t="shared" si="768"/>
        <v>8</v>
      </c>
      <c r="HI16">
        <f t="shared" si="768"/>
        <v>8</v>
      </c>
      <c r="HJ16">
        <f t="shared" si="768"/>
        <v>8</v>
      </c>
      <c r="HK16">
        <f t="shared" si="768"/>
        <v>8</v>
      </c>
      <c r="HL16">
        <f t="shared" si="768"/>
        <v>8</v>
      </c>
      <c r="HM16">
        <f t="shared" si="768"/>
        <v>8</v>
      </c>
      <c r="HN16">
        <f t="shared" si="768"/>
        <v>8</v>
      </c>
      <c r="HO16">
        <f t="shared" si="768"/>
        <v>8</v>
      </c>
      <c r="HP16">
        <f t="shared" si="768"/>
        <v>8</v>
      </c>
      <c r="HQ16">
        <f t="shared" si="768"/>
        <v>8</v>
      </c>
      <c r="HR16">
        <f t="shared" si="768"/>
        <v>8</v>
      </c>
      <c r="HS16">
        <f t="shared" si="768"/>
        <v>8</v>
      </c>
      <c r="HT16">
        <f t="shared" si="768"/>
        <v>8</v>
      </c>
      <c r="HU16">
        <f t="shared" si="768"/>
        <v>8</v>
      </c>
      <c r="HV16">
        <f t="shared" si="768"/>
        <v>8</v>
      </c>
      <c r="HW16">
        <f t="shared" si="768"/>
        <v>8</v>
      </c>
      <c r="HX16">
        <f t="shared" si="768"/>
        <v>8</v>
      </c>
      <c r="HY16">
        <f t="shared" si="768"/>
        <v>9</v>
      </c>
      <c r="HZ16">
        <f t="shared" si="768"/>
        <v>9</v>
      </c>
      <c r="IA16">
        <f t="shared" ref="IA16:KL16" si="769">IF(AND(HZ$14="décembre",IA$14="décembre"),HZ$16+1,HZ$16)</f>
        <v>9</v>
      </c>
      <c r="IB16">
        <f t="shared" si="769"/>
        <v>9</v>
      </c>
      <c r="IC16">
        <f t="shared" si="769"/>
        <v>9</v>
      </c>
      <c r="ID16">
        <f t="shared" si="769"/>
        <v>9</v>
      </c>
      <c r="IE16">
        <f t="shared" si="769"/>
        <v>9</v>
      </c>
      <c r="IF16">
        <f t="shared" si="769"/>
        <v>9</v>
      </c>
      <c r="IG16">
        <f t="shared" si="769"/>
        <v>9</v>
      </c>
      <c r="IH16">
        <f t="shared" si="769"/>
        <v>9</v>
      </c>
      <c r="II16">
        <f t="shared" si="769"/>
        <v>9</v>
      </c>
      <c r="IJ16">
        <f t="shared" si="769"/>
        <v>9</v>
      </c>
      <c r="IK16">
        <f t="shared" si="769"/>
        <v>9</v>
      </c>
      <c r="IL16">
        <f t="shared" si="769"/>
        <v>9</v>
      </c>
      <c r="IM16">
        <f t="shared" si="769"/>
        <v>9</v>
      </c>
      <c r="IN16">
        <f t="shared" si="769"/>
        <v>9</v>
      </c>
      <c r="IO16">
        <f t="shared" si="769"/>
        <v>9</v>
      </c>
      <c r="IP16">
        <f t="shared" si="769"/>
        <v>9</v>
      </c>
      <c r="IQ16">
        <f t="shared" si="769"/>
        <v>9</v>
      </c>
      <c r="IR16">
        <f t="shared" si="769"/>
        <v>9</v>
      </c>
      <c r="IS16">
        <f t="shared" si="769"/>
        <v>9</v>
      </c>
      <c r="IT16">
        <f t="shared" si="769"/>
        <v>9</v>
      </c>
      <c r="IU16">
        <f t="shared" si="769"/>
        <v>9</v>
      </c>
      <c r="IV16">
        <f t="shared" si="769"/>
        <v>9</v>
      </c>
      <c r="IW16">
        <f t="shared" si="769"/>
        <v>10</v>
      </c>
      <c r="IX16">
        <f t="shared" si="769"/>
        <v>10</v>
      </c>
      <c r="IY16">
        <f t="shared" si="769"/>
        <v>10</v>
      </c>
      <c r="IZ16">
        <f t="shared" si="769"/>
        <v>10</v>
      </c>
      <c r="JA16">
        <f t="shared" si="769"/>
        <v>10</v>
      </c>
      <c r="JB16">
        <f t="shared" si="769"/>
        <v>10</v>
      </c>
      <c r="JC16">
        <f t="shared" si="769"/>
        <v>10</v>
      </c>
      <c r="JD16">
        <f t="shared" si="769"/>
        <v>10</v>
      </c>
      <c r="JE16">
        <f t="shared" si="769"/>
        <v>10</v>
      </c>
      <c r="JF16">
        <f t="shared" si="769"/>
        <v>10</v>
      </c>
      <c r="JG16">
        <f t="shared" si="769"/>
        <v>10</v>
      </c>
      <c r="JH16">
        <f t="shared" si="769"/>
        <v>10</v>
      </c>
      <c r="JI16">
        <f t="shared" si="769"/>
        <v>10</v>
      </c>
      <c r="JJ16">
        <f t="shared" si="769"/>
        <v>10</v>
      </c>
      <c r="JK16">
        <f t="shared" si="769"/>
        <v>10</v>
      </c>
      <c r="JL16">
        <f t="shared" si="769"/>
        <v>10</v>
      </c>
      <c r="JM16">
        <f t="shared" si="769"/>
        <v>10</v>
      </c>
      <c r="JN16">
        <f t="shared" si="769"/>
        <v>10</v>
      </c>
      <c r="JO16">
        <f t="shared" si="769"/>
        <v>10</v>
      </c>
      <c r="JP16">
        <f t="shared" si="769"/>
        <v>10</v>
      </c>
      <c r="JQ16">
        <f t="shared" si="769"/>
        <v>10</v>
      </c>
      <c r="JR16">
        <f t="shared" si="769"/>
        <v>10</v>
      </c>
      <c r="JS16">
        <f t="shared" si="769"/>
        <v>10</v>
      </c>
      <c r="JT16">
        <f t="shared" si="769"/>
        <v>10</v>
      </c>
      <c r="JU16">
        <f t="shared" si="769"/>
        <v>11</v>
      </c>
      <c r="JV16">
        <f t="shared" si="769"/>
        <v>11</v>
      </c>
      <c r="JW16">
        <f t="shared" si="769"/>
        <v>11</v>
      </c>
      <c r="JX16">
        <f t="shared" si="769"/>
        <v>11</v>
      </c>
      <c r="JY16">
        <f t="shared" si="769"/>
        <v>11</v>
      </c>
      <c r="JZ16">
        <f t="shared" si="769"/>
        <v>11</v>
      </c>
      <c r="KA16">
        <f t="shared" si="769"/>
        <v>11</v>
      </c>
      <c r="KB16">
        <f t="shared" si="769"/>
        <v>11</v>
      </c>
      <c r="KC16">
        <f t="shared" si="769"/>
        <v>11</v>
      </c>
      <c r="KD16">
        <f t="shared" si="769"/>
        <v>11</v>
      </c>
      <c r="KE16">
        <f t="shared" si="769"/>
        <v>11</v>
      </c>
      <c r="KF16">
        <f t="shared" si="769"/>
        <v>11</v>
      </c>
      <c r="KG16">
        <f t="shared" si="769"/>
        <v>11</v>
      </c>
      <c r="KH16">
        <f t="shared" si="769"/>
        <v>11</v>
      </c>
      <c r="KI16">
        <f t="shared" si="769"/>
        <v>11</v>
      </c>
      <c r="KJ16">
        <f t="shared" si="769"/>
        <v>11</v>
      </c>
      <c r="KK16">
        <f t="shared" si="769"/>
        <v>11</v>
      </c>
      <c r="KL16">
        <f t="shared" si="769"/>
        <v>11</v>
      </c>
      <c r="KM16">
        <f t="shared" ref="KM16:MX16" si="770">IF(AND(KL$14="décembre",KM$14="décembre"),KL$16+1,KL$16)</f>
        <v>11</v>
      </c>
      <c r="KN16">
        <f t="shared" si="770"/>
        <v>11</v>
      </c>
      <c r="KO16">
        <f t="shared" si="770"/>
        <v>11</v>
      </c>
      <c r="KP16">
        <f t="shared" si="770"/>
        <v>11</v>
      </c>
      <c r="KQ16">
        <f t="shared" si="770"/>
        <v>11</v>
      </c>
      <c r="KR16">
        <f t="shared" si="770"/>
        <v>11</v>
      </c>
      <c r="KS16">
        <f t="shared" si="770"/>
        <v>12</v>
      </c>
      <c r="KT16">
        <f t="shared" si="770"/>
        <v>12</v>
      </c>
      <c r="KU16">
        <f t="shared" si="770"/>
        <v>12</v>
      </c>
      <c r="KV16">
        <f t="shared" si="770"/>
        <v>12</v>
      </c>
      <c r="KW16">
        <f t="shared" si="770"/>
        <v>12</v>
      </c>
      <c r="KX16">
        <f t="shared" si="770"/>
        <v>12</v>
      </c>
      <c r="KY16">
        <f t="shared" si="770"/>
        <v>12</v>
      </c>
      <c r="KZ16">
        <f t="shared" si="770"/>
        <v>12</v>
      </c>
      <c r="LA16">
        <f t="shared" si="770"/>
        <v>12</v>
      </c>
      <c r="LB16">
        <f t="shared" si="770"/>
        <v>12</v>
      </c>
      <c r="LC16">
        <f t="shared" si="770"/>
        <v>12</v>
      </c>
      <c r="LD16">
        <f t="shared" si="770"/>
        <v>12</v>
      </c>
      <c r="LE16">
        <f t="shared" si="770"/>
        <v>12</v>
      </c>
      <c r="LF16">
        <f t="shared" si="770"/>
        <v>12</v>
      </c>
      <c r="LG16">
        <f t="shared" si="770"/>
        <v>12</v>
      </c>
      <c r="LH16">
        <f t="shared" si="770"/>
        <v>12</v>
      </c>
      <c r="LI16">
        <f t="shared" si="770"/>
        <v>12</v>
      </c>
      <c r="LJ16">
        <f t="shared" si="770"/>
        <v>12</v>
      </c>
      <c r="LK16">
        <f t="shared" si="770"/>
        <v>12</v>
      </c>
      <c r="LL16">
        <f t="shared" si="770"/>
        <v>12</v>
      </c>
      <c r="LM16">
        <f t="shared" si="770"/>
        <v>12</v>
      </c>
      <c r="LN16">
        <f t="shared" si="770"/>
        <v>12</v>
      </c>
      <c r="LO16">
        <f t="shared" si="770"/>
        <v>12</v>
      </c>
      <c r="LP16">
        <f t="shared" si="770"/>
        <v>12</v>
      </c>
      <c r="LQ16">
        <f t="shared" si="770"/>
        <v>13</v>
      </c>
      <c r="LR16">
        <f t="shared" si="770"/>
        <v>13</v>
      </c>
      <c r="LS16">
        <f t="shared" si="770"/>
        <v>13</v>
      </c>
      <c r="LT16">
        <f t="shared" si="770"/>
        <v>13</v>
      </c>
      <c r="LU16">
        <f t="shared" si="770"/>
        <v>13</v>
      </c>
      <c r="LV16">
        <f t="shared" si="770"/>
        <v>13</v>
      </c>
      <c r="LW16">
        <f t="shared" si="770"/>
        <v>13</v>
      </c>
      <c r="LX16">
        <f t="shared" si="770"/>
        <v>13</v>
      </c>
      <c r="LY16">
        <f t="shared" si="770"/>
        <v>13</v>
      </c>
      <c r="LZ16">
        <f t="shared" si="770"/>
        <v>13</v>
      </c>
      <c r="MA16">
        <f t="shared" si="770"/>
        <v>13</v>
      </c>
      <c r="MB16">
        <f t="shared" si="770"/>
        <v>13</v>
      </c>
      <c r="MC16">
        <f t="shared" si="770"/>
        <v>13</v>
      </c>
      <c r="MD16">
        <f t="shared" si="770"/>
        <v>13</v>
      </c>
      <c r="ME16">
        <f t="shared" si="770"/>
        <v>13</v>
      </c>
      <c r="MF16">
        <f t="shared" si="770"/>
        <v>13</v>
      </c>
      <c r="MG16">
        <f t="shared" si="770"/>
        <v>13</v>
      </c>
      <c r="MH16">
        <f t="shared" si="770"/>
        <v>13</v>
      </c>
      <c r="MI16">
        <f t="shared" si="770"/>
        <v>13</v>
      </c>
      <c r="MJ16">
        <f t="shared" si="770"/>
        <v>13</v>
      </c>
      <c r="MK16">
        <f t="shared" si="770"/>
        <v>13</v>
      </c>
      <c r="ML16">
        <f t="shared" si="770"/>
        <v>13</v>
      </c>
      <c r="MM16">
        <f t="shared" si="770"/>
        <v>13</v>
      </c>
      <c r="MN16">
        <f t="shared" si="770"/>
        <v>13</v>
      </c>
      <c r="MO16">
        <f t="shared" si="770"/>
        <v>14</v>
      </c>
      <c r="MP16">
        <f t="shared" si="770"/>
        <v>14</v>
      </c>
      <c r="MQ16">
        <f t="shared" si="770"/>
        <v>14</v>
      </c>
      <c r="MR16">
        <f t="shared" si="770"/>
        <v>14</v>
      </c>
      <c r="MS16">
        <f t="shared" si="770"/>
        <v>14</v>
      </c>
      <c r="MT16">
        <f t="shared" si="770"/>
        <v>14</v>
      </c>
      <c r="MU16">
        <f t="shared" si="770"/>
        <v>14</v>
      </c>
      <c r="MV16">
        <f t="shared" si="770"/>
        <v>14</v>
      </c>
      <c r="MW16">
        <f t="shared" si="770"/>
        <v>14</v>
      </c>
      <c r="MX16">
        <f t="shared" si="770"/>
        <v>14</v>
      </c>
      <c r="MY16">
        <f t="shared" ref="MY16:PJ16" si="771">IF(AND(MX$14="décembre",MY$14="décembre"),MX$16+1,MX$16)</f>
        <v>14</v>
      </c>
      <c r="MZ16">
        <f t="shared" si="771"/>
        <v>14</v>
      </c>
      <c r="NA16">
        <f t="shared" si="771"/>
        <v>14</v>
      </c>
      <c r="NB16">
        <f t="shared" si="771"/>
        <v>14</v>
      </c>
      <c r="NC16">
        <f t="shared" si="771"/>
        <v>14</v>
      </c>
      <c r="ND16">
        <f t="shared" si="771"/>
        <v>14</v>
      </c>
      <c r="NE16">
        <f t="shared" si="771"/>
        <v>14</v>
      </c>
      <c r="NF16">
        <f t="shared" si="771"/>
        <v>14</v>
      </c>
      <c r="NG16">
        <f t="shared" si="771"/>
        <v>14</v>
      </c>
      <c r="NH16">
        <f t="shared" si="771"/>
        <v>14</v>
      </c>
      <c r="NI16">
        <f t="shared" si="771"/>
        <v>14</v>
      </c>
      <c r="NJ16">
        <f t="shared" si="771"/>
        <v>14</v>
      </c>
      <c r="NK16">
        <f t="shared" si="771"/>
        <v>14</v>
      </c>
      <c r="NL16">
        <f t="shared" si="771"/>
        <v>14</v>
      </c>
      <c r="NM16">
        <f t="shared" si="771"/>
        <v>15</v>
      </c>
      <c r="NN16">
        <f t="shared" si="771"/>
        <v>15</v>
      </c>
      <c r="NO16">
        <f t="shared" si="771"/>
        <v>15</v>
      </c>
      <c r="NP16">
        <f t="shared" si="771"/>
        <v>15</v>
      </c>
      <c r="NQ16">
        <f t="shared" si="771"/>
        <v>15</v>
      </c>
      <c r="NR16">
        <f t="shared" si="771"/>
        <v>15</v>
      </c>
      <c r="NS16">
        <f t="shared" si="771"/>
        <v>15</v>
      </c>
      <c r="NT16">
        <f t="shared" si="771"/>
        <v>15</v>
      </c>
      <c r="NU16">
        <f t="shared" si="771"/>
        <v>15</v>
      </c>
      <c r="NV16">
        <f t="shared" si="771"/>
        <v>15</v>
      </c>
      <c r="NW16">
        <f t="shared" si="771"/>
        <v>15</v>
      </c>
      <c r="NX16">
        <f t="shared" si="771"/>
        <v>15</v>
      </c>
      <c r="NY16">
        <f t="shared" si="771"/>
        <v>15</v>
      </c>
      <c r="NZ16">
        <f t="shared" si="771"/>
        <v>15</v>
      </c>
      <c r="OA16">
        <f t="shared" si="771"/>
        <v>15</v>
      </c>
      <c r="OB16">
        <f t="shared" si="771"/>
        <v>15</v>
      </c>
      <c r="OC16">
        <f t="shared" si="771"/>
        <v>15</v>
      </c>
      <c r="OD16">
        <f t="shared" si="771"/>
        <v>15</v>
      </c>
      <c r="OE16">
        <f t="shared" si="771"/>
        <v>15</v>
      </c>
      <c r="OF16">
        <f t="shared" si="771"/>
        <v>15</v>
      </c>
      <c r="OG16">
        <f t="shared" si="771"/>
        <v>15</v>
      </c>
      <c r="OH16">
        <f t="shared" si="771"/>
        <v>15</v>
      </c>
      <c r="OI16">
        <f t="shared" si="771"/>
        <v>15</v>
      </c>
      <c r="OJ16">
        <f t="shared" si="771"/>
        <v>15</v>
      </c>
      <c r="OK16">
        <f t="shared" si="771"/>
        <v>16</v>
      </c>
      <c r="OL16">
        <f t="shared" si="771"/>
        <v>16</v>
      </c>
      <c r="OM16">
        <f t="shared" si="771"/>
        <v>16</v>
      </c>
      <c r="ON16">
        <f t="shared" si="771"/>
        <v>16</v>
      </c>
      <c r="OO16">
        <f t="shared" si="771"/>
        <v>16</v>
      </c>
      <c r="OP16">
        <f t="shared" si="771"/>
        <v>16</v>
      </c>
      <c r="OQ16">
        <f t="shared" si="771"/>
        <v>16</v>
      </c>
      <c r="OR16">
        <f t="shared" si="771"/>
        <v>16</v>
      </c>
      <c r="OS16">
        <f t="shared" si="771"/>
        <v>16</v>
      </c>
      <c r="OT16">
        <f t="shared" si="771"/>
        <v>16</v>
      </c>
      <c r="OU16">
        <f t="shared" si="771"/>
        <v>16</v>
      </c>
      <c r="OV16">
        <f t="shared" si="771"/>
        <v>16</v>
      </c>
      <c r="OW16">
        <f t="shared" si="771"/>
        <v>16</v>
      </c>
      <c r="OX16">
        <f t="shared" si="771"/>
        <v>16</v>
      </c>
      <c r="OY16">
        <f t="shared" si="771"/>
        <v>16</v>
      </c>
      <c r="OZ16">
        <f t="shared" si="771"/>
        <v>16</v>
      </c>
      <c r="PA16">
        <f t="shared" si="771"/>
        <v>16</v>
      </c>
      <c r="PB16">
        <f t="shared" si="771"/>
        <v>16</v>
      </c>
      <c r="PC16">
        <f t="shared" si="771"/>
        <v>16</v>
      </c>
      <c r="PD16">
        <f t="shared" si="771"/>
        <v>16</v>
      </c>
      <c r="PE16">
        <f t="shared" si="771"/>
        <v>16</v>
      </c>
      <c r="PF16">
        <f t="shared" si="771"/>
        <v>16</v>
      </c>
      <c r="PG16">
        <f t="shared" si="771"/>
        <v>16</v>
      </c>
      <c r="PH16">
        <f t="shared" si="771"/>
        <v>16</v>
      </c>
      <c r="PI16">
        <f t="shared" si="771"/>
        <v>17</v>
      </c>
      <c r="PJ16">
        <f t="shared" si="771"/>
        <v>17</v>
      </c>
      <c r="PK16">
        <f t="shared" ref="PK16:RV16" si="772">IF(AND(PJ$14="décembre",PK$14="décembre"),PJ$16+1,PJ$16)</f>
        <v>17</v>
      </c>
      <c r="PL16">
        <f t="shared" si="772"/>
        <v>17</v>
      </c>
      <c r="PM16">
        <f t="shared" si="772"/>
        <v>17</v>
      </c>
      <c r="PN16">
        <f t="shared" si="772"/>
        <v>17</v>
      </c>
      <c r="PO16">
        <f t="shared" si="772"/>
        <v>17</v>
      </c>
      <c r="PP16">
        <f t="shared" si="772"/>
        <v>17</v>
      </c>
      <c r="PQ16">
        <f t="shared" si="772"/>
        <v>17</v>
      </c>
      <c r="PR16">
        <f t="shared" si="772"/>
        <v>17</v>
      </c>
      <c r="PS16">
        <f t="shared" si="772"/>
        <v>17</v>
      </c>
      <c r="PT16">
        <f t="shared" si="772"/>
        <v>17</v>
      </c>
      <c r="PU16">
        <f t="shared" si="772"/>
        <v>17</v>
      </c>
      <c r="PV16">
        <f t="shared" si="772"/>
        <v>17</v>
      </c>
      <c r="PW16">
        <f t="shared" si="772"/>
        <v>17</v>
      </c>
      <c r="PX16">
        <f t="shared" si="772"/>
        <v>17</v>
      </c>
      <c r="PY16">
        <f t="shared" si="772"/>
        <v>17</v>
      </c>
      <c r="PZ16">
        <f t="shared" si="772"/>
        <v>17</v>
      </c>
      <c r="QA16">
        <f t="shared" si="772"/>
        <v>17</v>
      </c>
      <c r="QB16">
        <f t="shared" si="772"/>
        <v>17</v>
      </c>
      <c r="QC16">
        <f t="shared" si="772"/>
        <v>17</v>
      </c>
      <c r="QD16">
        <f t="shared" si="772"/>
        <v>17</v>
      </c>
      <c r="QE16">
        <f t="shared" si="772"/>
        <v>17</v>
      </c>
      <c r="QF16">
        <f t="shared" si="772"/>
        <v>17</v>
      </c>
      <c r="QG16">
        <f t="shared" si="772"/>
        <v>18</v>
      </c>
      <c r="QH16">
        <f t="shared" si="772"/>
        <v>18</v>
      </c>
      <c r="QI16">
        <f t="shared" si="772"/>
        <v>18</v>
      </c>
      <c r="QJ16">
        <f t="shared" si="772"/>
        <v>18</v>
      </c>
      <c r="QK16">
        <f t="shared" si="772"/>
        <v>18</v>
      </c>
      <c r="QL16">
        <f t="shared" si="772"/>
        <v>18</v>
      </c>
      <c r="QM16">
        <f t="shared" si="772"/>
        <v>18</v>
      </c>
      <c r="QN16">
        <f t="shared" si="772"/>
        <v>18</v>
      </c>
      <c r="QO16">
        <f t="shared" si="772"/>
        <v>18</v>
      </c>
      <c r="QP16">
        <f t="shared" si="772"/>
        <v>18</v>
      </c>
      <c r="QQ16">
        <f t="shared" si="772"/>
        <v>18</v>
      </c>
      <c r="QR16">
        <f t="shared" si="772"/>
        <v>18</v>
      </c>
      <c r="QS16">
        <f t="shared" si="772"/>
        <v>18</v>
      </c>
      <c r="QT16">
        <f t="shared" si="772"/>
        <v>18</v>
      </c>
      <c r="QU16">
        <f t="shared" si="772"/>
        <v>18</v>
      </c>
      <c r="QV16">
        <f t="shared" si="772"/>
        <v>18</v>
      </c>
      <c r="QW16">
        <f t="shared" si="772"/>
        <v>18</v>
      </c>
      <c r="QX16">
        <f t="shared" si="772"/>
        <v>18</v>
      </c>
      <c r="QY16">
        <f t="shared" si="772"/>
        <v>18</v>
      </c>
      <c r="QZ16">
        <f t="shared" si="772"/>
        <v>18</v>
      </c>
      <c r="RA16">
        <f t="shared" si="772"/>
        <v>18</v>
      </c>
      <c r="RB16">
        <f t="shared" si="772"/>
        <v>18</v>
      </c>
      <c r="RC16">
        <f t="shared" si="772"/>
        <v>18</v>
      </c>
      <c r="RD16">
        <f t="shared" si="772"/>
        <v>18</v>
      </c>
      <c r="RE16">
        <f t="shared" si="772"/>
        <v>19</v>
      </c>
      <c r="RF16">
        <f t="shared" si="772"/>
        <v>19</v>
      </c>
      <c r="RG16">
        <f t="shared" si="772"/>
        <v>19</v>
      </c>
      <c r="RH16">
        <f t="shared" si="772"/>
        <v>19</v>
      </c>
      <c r="RI16">
        <f t="shared" si="772"/>
        <v>19</v>
      </c>
      <c r="RJ16">
        <f t="shared" si="772"/>
        <v>19</v>
      </c>
      <c r="RK16">
        <f t="shared" si="772"/>
        <v>19</v>
      </c>
      <c r="RL16">
        <f t="shared" si="772"/>
        <v>19</v>
      </c>
      <c r="RM16">
        <f t="shared" si="772"/>
        <v>19</v>
      </c>
      <c r="RN16">
        <f t="shared" si="772"/>
        <v>19</v>
      </c>
      <c r="RO16">
        <f t="shared" si="772"/>
        <v>19</v>
      </c>
      <c r="RP16">
        <f t="shared" si="772"/>
        <v>19</v>
      </c>
      <c r="RQ16">
        <f t="shared" si="772"/>
        <v>19</v>
      </c>
      <c r="RR16">
        <f t="shared" si="772"/>
        <v>19</v>
      </c>
      <c r="RS16">
        <f t="shared" si="772"/>
        <v>19</v>
      </c>
      <c r="RT16">
        <f t="shared" si="772"/>
        <v>19</v>
      </c>
      <c r="RU16">
        <f t="shared" si="772"/>
        <v>19</v>
      </c>
      <c r="RV16">
        <f t="shared" si="772"/>
        <v>19</v>
      </c>
      <c r="RW16">
        <f t="shared" ref="RW16:TA16" si="773">IF(AND(RV$14="décembre",RW$14="décembre"),RV$16+1,RV$16)</f>
        <v>19</v>
      </c>
      <c r="RX16">
        <f t="shared" si="773"/>
        <v>19</v>
      </c>
      <c r="RY16">
        <f t="shared" si="773"/>
        <v>19</v>
      </c>
      <c r="RZ16">
        <f t="shared" si="773"/>
        <v>19</v>
      </c>
      <c r="SA16">
        <f t="shared" si="773"/>
        <v>19</v>
      </c>
      <c r="SB16">
        <f t="shared" si="773"/>
        <v>19</v>
      </c>
      <c r="SC16">
        <f t="shared" si="773"/>
        <v>20</v>
      </c>
      <c r="SD16">
        <f t="shared" si="773"/>
        <v>20</v>
      </c>
      <c r="SE16">
        <f t="shared" si="773"/>
        <v>20</v>
      </c>
      <c r="SF16">
        <f t="shared" si="773"/>
        <v>20</v>
      </c>
      <c r="SG16">
        <f t="shared" si="773"/>
        <v>20</v>
      </c>
      <c r="SH16">
        <f t="shared" si="773"/>
        <v>20</v>
      </c>
      <c r="SI16">
        <f t="shared" si="773"/>
        <v>20</v>
      </c>
      <c r="SJ16">
        <f t="shared" si="773"/>
        <v>20</v>
      </c>
      <c r="SK16">
        <f t="shared" si="773"/>
        <v>20</v>
      </c>
      <c r="SL16">
        <f t="shared" si="773"/>
        <v>20</v>
      </c>
      <c r="SM16">
        <f t="shared" si="773"/>
        <v>20</v>
      </c>
      <c r="SN16">
        <f t="shared" si="773"/>
        <v>20</v>
      </c>
      <c r="SO16">
        <f t="shared" si="773"/>
        <v>20</v>
      </c>
      <c r="SP16">
        <f t="shared" si="773"/>
        <v>20</v>
      </c>
      <c r="SQ16">
        <f t="shared" si="773"/>
        <v>20</v>
      </c>
      <c r="SR16">
        <f t="shared" si="773"/>
        <v>20</v>
      </c>
      <c r="SS16">
        <f t="shared" si="773"/>
        <v>20</v>
      </c>
      <c r="ST16">
        <f t="shared" si="773"/>
        <v>20</v>
      </c>
      <c r="SU16">
        <f t="shared" si="773"/>
        <v>20</v>
      </c>
      <c r="SV16">
        <f t="shared" si="773"/>
        <v>20</v>
      </c>
      <c r="SW16">
        <f t="shared" si="773"/>
        <v>20</v>
      </c>
      <c r="SX16">
        <f t="shared" si="773"/>
        <v>20</v>
      </c>
      <c r="SY16">
        <f t="shared" si="773"/>
        <v>20</v>
      </c>
      <c r="SZ16">
        <f t="shared" si="773"/>
        <v>20</v>
      </c>
      <c r="TA16">
        <f t="shared" si="773"/>
        <v>21</v>
      </c>
      <c r="TB16">
        <f t="shared" ref="TB16" si="774">IF(AND(TA$14="décembre",TB$14="décembre"),TA$16+1,TA$16)</f>
        <v>21</v>
      </c>
      <c r="TC16">
        <f t="shared" ref="TC16" si="775">IF(AND(TB$14="décembre",TC$14="décembre"),TB$16+1,TB$16)</f>
        <v>21</v>
      </c>
      <c r="TD16">
        <f t="shared" ref="TD16" si="776">IF(AND(TC$14="décembre",TD$14="décembre"),TC$16+1,TC$16)</f>
        <v>21</v>
      </c>
      <c r="TE16">
        <f t="shared" ref="TE16" si="777">IF(AND(TD$14="décembre",TE$14="décembre"),TD$16+1,TD$16)</f>
        <v>21</v>
      </c>
      <c r="TF16">
        <f t="shared" ref="TF16" si="778">IF(AND(TE$14="décembre",TF$14="décembre"),TE$16+1,TE$16)</f>
        <v>21</v>
      </c>
      <c r="TG16">
        <f t="shared" ref="TG16" si="779">IF(AND(TF$14="décembre",TG$14="décembre"),TF$16+1,TF$16)</f>
        <v>21</v>
      </c>
      <c r="TH16">
        <f t="shared" ref="TH16" si="780">IF(AND(TG$14="décembre",TH$14="décembre"),TG$16+1,TG$16)</f>
        <v>21</v>
      </c>
      <c r="TI16">
        <f t="shared" ref="TI16" si="781">IF(AND(TH$14="décembre",TI$14="décembre"),TH$16+1,TH$16)</f>
        <v>21</v>
      </c>
      <c r="TJ16">
        <f t="shared" ref="TJ16" si="782">IF(AND(TI$14="décembre",TJ$14="décembre"),TI$16+1,TI$16)</f>
        <v>21</v>
      </c>
      <c r="TK16">
        <f t="shared" ref="TK16" si="783">IF(AND(TJ$14="décembre",TK$14="décembre"),TJ$16+1,TJ$16)</f>
        <v>21</v>
      </c>
      <c r="TL16">
        <f t="shared" ref="TL16" si="784">IF(AND(TK$14="décembre",TL$14="décembre"),TK$16+1,TK$16)</f>
        <v>21</v>
      </c>
      <c r="TM16">
        <f t="shared" ref="TM16" si="785">IF(AND(TL$14="décembre",TM$14="décembre"),TL$16+1,TL$16)</f>
        <v>21</v>
      </c>
      <c r="TN16">
        <f t="shared" ref="TN16" si="786">IF(AND(TM$14="décembre",TN$14="décembre"),TM$16+1,TM$16)</f>
        <v>21</v>
      </c>
      <c r="TO16">
        <f t="shared" ref="TO16" si="787">IF(AND(TN$14="décembre",TO$14="décembre"),TN$16+1,TN$16)</f>
        <v>21</v>
      </c>
      <c r="TP16">
        <f t="shared" ref="TP16" si="788">IF(AND(TO$14="décembre",TP$14="décembre"),TO$16+1,TO$16)</f>
        <v>21</v>
      </c>
      <c r="TQ16">
        <f t="shared" ref="TQ16" si="789">IF(AND(TP$14="décembre",TQ$14="décembre"),TP$16+1,TP$16)</f>
        <v>21</v>
      </c>
      <c r="TR16">
        <f t="shared" ref="TR16" si="790">IF(AND(TQ$14="décembre",TR$14="décembre"),TQ$16+1,TQ$16)</f>
        <v>21</v>
      </c>
      <c r="TS16">
        <f t="shared" ref="TS16" si="791">IF(AND(TR$14="décembre",TS$14="décembre"),TR$16+1,TR$16)</f>
        <v>21</v>
      </c>
      <c r="TT16">
        <f t="shared" ref="TT16" si="792">IF(AND(TS$14="décembre",TT$14="décembre"),TS$16+1,TS$16)</f>
        <v>21</v>
      </c>
      <c r="TU16">
        <f t="shared" ref="TU16" si="793">IF(AND(TT$14="décembre",TU$14="décembre"),TT$16+1,TT$16)</f>
        <v>21</v>
      </c>
      <c r="TV16">
        <f t="shared" ref="TV16" si="794">IF(AND(TU$14="décembre",TV$14="décembre"),TU$16+1,TU$16)</f>
        <v>21</v>
      </c>
      <c r="TW16">
        <f t="shared" ref="TW16" si="795">IF(AND(TV$14="décembre",TW$14="décembre"),TV$16+1,TV$16)</f>
        <v>21</v>
      </c>
      <c r="TX16">
        <f t="shared" ref="TX16" si="796">IF(AND(TW$14="décembre",TX$14="décembre"),TW$16+1,TW$16)</f>
        <v>21</v>
      </c>
      <c r="TY16">
        <f t="shared" ref="TY16" si="797">IF(AND(TX$14="décembre",TY$14="décembre"),TX$16+1,TX$16)</f>
        <v>22</v>
      </c>
      <c r="TZ16">
        <f t="shared" ref="TZ16" si="798">IF(AND(TY$14="décembre",TZ$14="décembre"),TY$16+1,TY$16)</f>
        <v>22</v>
      </c>
      <c r="UA16">
        <f t="shared" ref="UA16" si="799">IF(AND(TZ$14="décembre",UA$14="décembre"),TZ$16+1,TZ$16)</f>
        <v>22</v>
      </c>
      <c r="UB16">
        <f t="shared" ref="UB16" si="800">IF(AND(UA$14="décembre",UB$14="décembre"),UA$16+1,UA$16)</f>
        <v>22</v>
      </c>
      <c r="UC16">
        <f t="shared" ref="UC16" si="801">IF(AND(UB$14="décembre",UC$14="décembre"),UB$16+1,UB$16)</f>
        <v>22</v>
      </c>
      <c r="UD16">
        <f t="shared" ref="UD16" si="802">IF(AND(UC$14="décembre",UD$14="décembre"),UC$16+1,UC$16)</f>
        <v>22</v>
      </c>
      <c r="UE16">
        <f t="shared" ref="UE16" si="803">IF(AND(UD$14="décembre",UE$14="décembre"),UD$16+1,UD$16)</f>
        <v>22</v>
      </c>
      <c r="UF16">
        <f t="shared" ref="UF16" si="804">IF(AND(UE$14="décembre",UF$14="décembre"),UE$16+1,UE$16)</f>
        <v>22</v>
      </c>
      <c r="UG16">
        <f t="shared" ref="UG16" si="805">IF(AND(UF$14="décembre",UG$14="décembre"),UF$16+1,UF$16)</f>
        <v>22</v>
      </c>
      <c r="UH16">
        <f t="shared" ref="UH16" si="806">IF(AND(UG$14="décembre",UH$14="décembre"),UG$16+1,UG$16)</f>
        <v>22</v>
      </c>
      <c r="UI16">
        <f t="shared" ref="UI16" si="807">IF(AND(UH$14="décembre",UI$14="décembre"),UH$16+1,UH$16)</f>
        <v>22</v>
      </c>
      <c r="UJ16">
        <f t="shared" ref="UJ16" si="808">IF(AND(UI$14="décembre",UJ$14="décembre"),UI$16+1,UI$16)</f>
        <v>22</v>
      </c>
      <c r="UK16">
        <f t="shared" ref="UK16" si="809">IF(AND(UJ$14="décembre",UK$14="décembre"),UJ$16+1,UJ$16)</f>
        <v>22</v>
      </c>
      <c r="UL16">
        <f t="shared" ref="UL16" si="810">IF(AND(UK$14="décembre",UL$14="décembre"),UK$16+1,UK$16)</f>
        <v>22</v>
      </c>
      <c r="UM16">
        <f t="shared" ref="UM16" si="811">IF(AND(UL$14="décembre",UM$14="décembre"),UL$16+1,UL$16)</f>
        <v>22</v>
      </c>
      <c r="UN16">
        <f t="shared" ref="UN16" si="812">IF(AND(UM$14="décembre",UN$14="décembre"),UM$16+1,UM$16)</f>
        <v>22</v>
      </c>
      <c r="UO16">
        <f t="shared" ref="UO16" si="813">IF(AND(UN$14="décembre",UO$14="décembre"),UN$16+1,UN$16)</f>
        <v>22</v>
      </c>
      <c r="UP16">
        <f t="shared" ref="UP16" si="814">IF(AND(UO$14="décembre",UP$14="décembre"),UO$16+1,UO$16)</f>
        <v>22</v>
      </c>
      <c r="UQ16">
        <f t="shared" ref="UQ16" si="815">IF(AND(UP$14="décembre",UQ$14="décembre"),UP$16+1,UP$16)</f>
        <v>22</v>
      </c>
      <c r="UR16">
        <f t="shared" ref="UR16" si="816">IF(AND(UQ$14="décembre",UR$14="décembre"),UQ$16+1,UQ$16)</f>
        <v>22</v>
      </c>
      <c r="US16">
        <f t="shared" ref="US16" si="817">IF(AND(UR$14="décembre",US$14="décembre"),UR$16+1,UR$16)</f>
        <v>22</v>
      </c>
      <c r="UT16">
        <f t="shared" ref="UT16" si="818">IF(AND(US$14="décembre",UT$14="décembre"),US$16+1,US$16)</f>
        <v>22</v>
      </c>
      <c r="UU16">
        <f t="shared" ref="UU16" si="819">IF(AND(UT$14="décembre",UU$14="décembre"),UT$16+1,UT$16)</f>
        <v>22</v>
      </c>
      <c r="UV16">
        <f t="shared" ref="UV16" si="820">IF(AND(UU$14="décembre",UV$14="décembre"),UU$16+1,UU$16)</f>
        <v>22</v>
      </c>
      <c r="UW16">
        <f t="shared" ref="UW16" si="821">IF(AND(UV$14="décembre",UW$14="décembre"),UV$16+1,UV$16)</f>
        <v>23</v>
      </c>
      <c r="UX16">
        <f t="shared" ref="UX16" si="822">IF(AND(UW$14="décembre",UX$14="décembre"),UW$16+1,UW$16)</f>
        <v>23</v>
      </c>
      <c r="UY16">
        <f t="shared" ref="UY16" si="823">IF(AND(UX$14="décembre",UY$14="décembre"),UX$16+1,UX$16)</f>
        <v>23</v>
      </c>
      <c r="UZ16">
        <f t="shared" ref="UZ16" si="824">IF(AND(UY$14="décembre",UZ$14="décembre"),UY$16+1,UY$16)</f>
        <v>23</v>
      </c>
      <c r="VA16">
        <f t="shared" ref="VA16" si="825">IF(AND(UZ$14="décembre",VA$14="décembre"),UZ$16+1,UZ$16)</f>
        <v>23</v>
      </c>
      <c r="VB16">
        <f t="shared" ref="VB16" si="826">IF(AND(VA$14="décembre",VB$14="décembre"),VA$16+1,VA$16)</f>
        <v>23</v>
      </c>
      <c r="VC16">
        <f t="shared" ref="VC16" si="827">IF(AND(VB$14="décembre",VC$14="décembre"),VB$16+1,VB$16)</f>
        <v>23</v>
      </c>
      <c r="VD16">
        <f t="shared" ref="VD16" si="828">IF(AND(VC$14="décembre",VD$14="décembre"),VC$16+1,VC$16)</f>
        <v>23</v>
      </c>
      <c r="VE16">
        <f t="shared" ref="VE16" si="829">IF(AND(VD$14="décembre",VE$14="décembre"),VD$16+1,VD$16)</f>
        <v>23</v>
      </c>
      <c r="VF16">
        <f t="shared" ref="VF16" si="830">IF(AND(VE$14="décembre",VF$14="décembre"),VE$16+1,VE$16)</f>
        <v>23</v>
      </c>
      <c r="VG16">
        <f t="shared" ref="VG16" si="831">IF(AND(VF$14="décembre",VG$14="décembre"),VF$16+1,VF$16)</f>
        <v>23</v>
      </c>
      <c r="VH16">
        <f t="shared" ref="VH16" si="832">IF(AND(VG$14="décembre",VH$14="décembre"),VG$16+1,VG$16)</f>
        <v>23</v>
      </c>
      <c r="VI16">
        <f t="shared" ref="VI16" si="833">IF(AND(VH$14="décembre",VI$14="décembre"),VH$16+1,VH$16)</f>
        <v>23</v>
      </c>
      <c r="VJ16">
        <f t="shared" ref="VJ16" si="834">IF(AND(VI$14="décembre",VJ$14="décembre"),VI$16+1,VI$16)</f>
        <v>23</v>
      </c>
      <c r="VK16">
        <f t="shared" ref="VK16" si="835">IF(AND(VJ$14="décembre",VK$14="décembre"),VJ$16+1,VJ$16)</f>
        <v>23</v>
      </c>
      <c r="VL16">
        <f t="shared" ref="VL16" si="836">IF(AND(VK$14="décembre",VL$14="décembre"),VK$16+1,VK$16)</f>
        <v>23</v>
      </c>
      <c r="VM16">
        <f t="shared" ref="VM16" si="837">IF(AND(VL$14="décembre",VM$14="décembre"),VL$16+1,VL$16)</f>
        <v>23</v>
      </c>
      <c r="VN16">
        <f t="shared" ref="VN16" si="838">IF(AND(VM$14="décembre",VN$14="décembre"),VM$16+1,VM$16)</f>
        <v>23</v>
      </c>
      <c r="VO16">
        <f t="shared" ref="VO16" si="839">IF(AND(VN$14="décembre",VO$14="décembre"),VN$16+1,VN$16)</f>
        <v>23</v>
      </c>
      <c r="VP16">
        <f t="shared" ref="VP16" si="840">IF(AND(VO$14="décembre",VP$14="décembre"),VO$16+1,VO$16)</f>
        <v>23</v>
      </c>
      <c r="VQ16">
        <f t="shared" ref="VQ16" si="841">IF(AND(VP$14="décembre",VQ$14="décembre"),VP$16+1,VP$16)</f>
        <v>23</v>
      </c>
      <c r="VR16">
        <f t="shared" ref="VR16" si="842">IF(AND(VQ$14="décembre",VR$14="décembre"),VQ$16+1,VQ$16)</f>
        <v>23</v>
      </c>
      <c r="VS16">
        <f t="shared" ref="VS16" si="843">IF(AND(VR$14="décembre",VS$14="décembre"),VR$16+1,VR$16)</f>
        <v>23</v>
      </c>
      <c r="VT16">
        <f t="shared" ref="VT16" si="844">IF(AND(VS$14="décembre",VT$14="décembre"),VS$16+1,VS$16)</f>
        <v>23</v>
      </c>
      <c r="VU16">
        <f t="shared" ref="VU16" si="845">IF(AND(VT$14="décembre",VU$14="décembre"),VT$16+1,VT$16)</f>
        <v>24</v>
      </c>
      <c r="VV16">
        <f t="shared" ref="VV16" si="846">IF(AND(VU$14="décembre",VV$14="décembre"),VU$16+1,VU$16)</f>
        <v>24</v>
      </c>
      <c r="VW16">
        <f t="shared" ref="VW16" si="847">IF(AND(VV$14="décembre",VW$14="décembre"),VV$16+1,VV$16)</f>
        <v>24</v>
      </c>
      <c r="VX16">
        <f t="shared" ref="VX16" si="848">IF(AND(VW$14="décembre",VX$14="décembre"),VW$16+1,VW$16)</f>
        <v>24</v>
      </c>
      <c r="VY16">
        <f t="shared" ref="VY16" si="849">IF(AND(VX$14="décembre",VY$14="décembre"),VX$16+1,VX$16)</f>
        <v>24</v>
      </c>
      <c r="VZ16">
        <f t="shared" ref="VZ16" si="850">IF(AND(VY$14="décembre",VZ$14="décembre"),VY$16+1,VY$16)</f>
        <v>24</v>
      </c>
      <c r="WA16">
        <f t="shared" ref="WA16" si="851">IF(AND(VZ$14="décembre",WA$14="décembre"),VZ$16+1,VZ$16)</f>
        <v>24</v>
      </c>
      <c r="WB16">
        <f t="shared" ref="WB16" si="852">IF(AND(WA$14="décembre",WB$14="décembre"),WA$16+1,WA$16)</f>
        <v>24</v>
      </c>
      <c r="WC16">
        <f t="shared" ref="WC16" si="853">IF(AND(WB$14="décembre",WC$14="décembre"),WB$16+1,WB$16)</f>
        <v>24</v>
      </c>
      <c r="WD16">
        <f t="shared" ref="WD16" si="854">IF(AND(WC$14="décembre",WD$14="décembre"),WC$16+1,WC$16)</f>
        <v>24</v>
      </c>
      <c r="WE16">
        <f t="shared" ref="WE16" si="855">IF(AND(WD$14="décembre",WE$14="décembre"),WD$16+1,WD$16)</f>
        <v>24</v>
      </c>
      <c r="WF16">
        <f t="shared" ref="WF16" si="856">IF(AND(WE$14="décembre",WF$14="décembre"),WE$16+1,WE$16)</f>
        <v>24</v>
      </c>
      <c r="WG16">
        <f t="shared" ref="WG16" si="857">IF(AND(WF$14="décembre",WG$14="décembre"),WF$16+1,WF$16)</f>
        <v>24</v>
      </c>
      <c r="WH16">
        <f t="shared" ref="WH16" si="858">IF(AND(WG$14="décembre",WH$14="décembre"),WG$16+1,WG$16)</f>
        <v>24</v>
      </c>
      <c r="WI16">
        <f t="shared" ref="WI16" si="859">IF(AND(WH$14="décembre",WI$14="décembre"),WH$16+1,WH$16)</f>
        <v>24</v>
      </c>
      <c r="WJ16">
        <f t="shared" ref="WJ16" si="860">IF(AND(WI$14="décembre",WJ$14="décembre"),WI$16+1,WI$16)</f>
        <v>24</v>
      </c>
      <c r="WK16">
        <f t="shared" ref="WK16" si="861">IF(AND(WJ$14="décembre",WK$14="décembre"),WJ$16+1,WJ$16)</f>
        <v>24</v>
      </c>
      <c r="WL16">
        <f t="shared" ref="WL16" si="862">IF(AND(WK$14="décembre",WL$14="décembre"),WK$16+1,WK$16)</f>
        <v>24</v>
      </c>
      <c r="WM16">
        <f t="shared" ref="WM16" si="863">IF(AND(WL$14="décembre",WM$14="décembre"),WL$16+1,WL$16)</f>
        <v>24</v>
      </c>
      <c r="WN16">
        <f t="shared" ref="WN16" si="864">IF(AND(WM$14="décembre",WN$14="décembre"),WM$16+1,WM$16)</f>
        <v>24</v>
      </c>
      <c r="WO16">
        <f t="shared" ref="WO16" si="865">IF(AND(WN$14="décembre",WO$14="décembre"),WN$16+1,WN$16)</f>
        <v>24</v>
      </c>
      <c r="WP16">
        <f t="shared" ref="WP16" si="866">IF(AND(WO$14="décembre",WP$14="décembre"),WO$16+1,WO$16)</f>
        <v>24</v>
      </c>
      <c r="WQ16">
        <f t="shared" ref="WQ16" si="867">IF(AND(WP$14="décembre",WQ$14="décembre"),WP$16+1,WP$16)</f>
        <v>24</v>
      </c>
      <c r="WR16">
        <f t="shared" ref="WR16" si="868">IF(AND(WQ$14="décembre",WR$14="décembre"),WQ$16+1,WQ$16)</f>
        <v>24</v>
      </c>
      <c r="WS16">
        <f t="shared" ref="WS16" si="869">IF(AND(WR$14="décembre",WS$14="décembre"),WR$16+1,WR$16)</f>
        <v>25</v>
      </c>
      <c r="WT16">
        <f t="shared" ref="WT16" si="870">IF(AND(WS$14="décembre",WT$14="décembre"),WS$16+1,WS$16)</f>
        <v>25</v>
      </c>
      <c r="WU16">
        <f t="shared" ref="WU16" si="871">IF(AND(WT$14="décembre",WU$14="décembre"),WT$16+1,WT$16)</f>
        <v>25</v>
      </c>
      <c r="WV16">
        <f t="shared" ref="WV16" si="872">IF(AND(WU$14="décembre",WV$14="décembre"),WU$16+1,WU$16)</f>
        <v>25</v>
      </c>
      <c r="WW16">
        <f t="shared" ref="WW16" si="873">IF(AND(WV$14="décembre",WW$14="décembre"),WV$16+1,WV$16)</f>
        <v>25</v>
      </c>
      <c r="WX16">
        <f t="shared" ref="WX16" si="874">IF(AND(WW$14="décembre",WX$14="décembre"),WW$16+1,WW$16)</f>
        <v>25</v>
      </c>
      <c r="WY16">
        <f t="shared" ref="WY16" si="875">IF(AND(WX$14="décembre",WY$14="décembre"),WX$16+1,WX$16)</f>
        <v>25</v>
      </c>
      <c r="WZ16">
        <f t="shared" ref="WZ16" si="876">IF(AND(WY$14="décembre",WZ$14="décembre"),WY$16+1,WY$16)</f>
        <v>25</v>
      </c>
      <c r="XA16">
        <f t="shared" ref="XA16" si="877">IF(AND(WZ$14="décembre",XA$14="décembre"),WZ$16+1,WZ$16)</f>
        <v>25</v>
      </c>
      <c r="XB16">
        <f t="shared" ref="XB16" si="878">IF(AND(XA$14="décembre",XB$14="décembre"),XA$16+1,XA$16)</f>
        <v>25</v>
      </c>
      <c r="XC16">
        <f t="shared" ref="XC16" si="879">IF(AND(XB$14="décembre",XC$14="décembre"),XB$16+1,XB$16)</f>
        <v>25</v>
      </c>
      <c r="XD16">
        <f t="shared" ref="XD16" si="880">IF(AND(XC$14="décembre",XD$14="décembre"),XC$16+1,XC$16)</f>
        <v>25</v>
      </c>
      <c r="XE16">
        <f t="shared" ref="XE16" si="881">IF(AND(XD$14="décembre",XE$14="décembre"),XD$16+1,XD$16)</f>
        <v>25</v>
      </c>
      <c r="XF16">
        <f t="shared" ref="XF16" si="882">IF(AND(XE$14="décembre",XF$14="décembre"),XE$16+1,XE$16)</f>
        <v>25</v>
      </c>
      <c r="XG16">
        <f t="shared" ref="XG16" si="883">IF(AND(XF$14="décembre",XG$14="décembre"),XF$16+1,XF$16)</f>
        <v>25</v>
      </c>
      <c r="XH16">
        <f t="shared" ref="XH16" si="884">IF(AND(XG$14="décembre",XH$14="décembre"),XG$16+1,XG$16)</f>
        <v>25</v>
      </c>
      <c r="XI16">
        <f t="shared" ref="XI16" si="885">IF(AND(XH$14="décembre",XI$14="décembre"),XH$16+1,XH$16)</f>
        <v>25</v>
      </c>
      <c r="XJ16">
        <f t="shared" ref="XJ16" si="886">IF(AND(XI$14="décembre",XJ$14="décembre"),XI$16+1,XI$16)</f>
        <v>25</v>
      </c>
      <c r="XK16">
        <f t="shared" ref="XK16" si="887">IF(AND(XJ$14="décembre",XK$14="décembre"),XJ$16+1,XJ$16)</f>
        <v>25</v>
      </c>
      <c r="XL16">
        <f t="shared" ref="XL16" si="888">IF(AND(XK$14="décembre",XL$14="décembre"),XK$16+1,XK$16)</f>
        <v>25</v>
      </c>
      <c r="XM16">
        <f t="shared" ref="XM16" si="889">IF(AND(XL$14="décembre",XM$14="décembre"),XL$16+1,XL$16)</f>
        <v>25</v>
      </c>
      <c r="XN16">
        <f t="shared" ref="XN16" si="890">IF(AND(XM$14="décembre",XN$14="décembre"),XM$16+1,XM$16)</f>
        <v>25</v>
      </c>
      <c r="XO16">
        <f t="shared" ref="XO16" si="891">IF(AND(XN$14="décembre",XO$14="décembre"),XN$16+1,XN$16)</f>
        <v>25</v>
      </c>
      <c r="XP16">
        <f t="shared" ref="XP16" si="892">IF(AND(XO$14="décembre",XP$14="décembre"),XO$16+1,XO$16)</f>
        <v>25</v>
      </c>
      <c r="XQ16">
        <f t="shared" ref="XQ16" si="893">IF(AND(XP$14="décembre",XQ$14="décembre"),XP$16+1,XP$16)</f>
        <v>26</v>
      </c>
      <c r="XR16">
        <f t="shared" ref="XR16" si="894">IF(AND(XQ$14="décembre",XR$14="décembre"),XQ$16+1,XQ$16)</f>
        <v>26</v>
      </c>
      <c r="XS16">
        <f t="shared" ref="XS16" si="895">IF(AND(XR$14="décembre",XS$14="décembre"),XR$16+1,XR$16)</f>
        <v>26</v>
      </c>
      <c r="XT16">
        <f t="shared" ref="XT16" si="896">IF(AND(XS$14="décembre",XT$14="décembre"),XS$16+1,XS$16)</f>
        <v>26</v>
      </c>
      <c r="XU16">
        <f t="shared" ref="XU16" si="897">IF(AND(XT$14="décembre",XU$14="décembre"),XT$16+1,XT$16)</f>
        <v>26</v>
      </c>
      <c r="XV16">
        <f t="shared" ref="XV16" si="898">IF(AND(XU$14="décembre",XV$14="décembre"),XU$16+1,XU$16)</f>
        <v>26</v>
      </c>
      <c r="XW16">
        <f t="shared" ref="XW16" si="899">IF(AND(XV$14="décembre",XW$14="décembre"),XV$16+1,XV$16)</f>
        <v>26</v>
      </c>
      <c r="XX16">
        <f t="shared" ref="XX16" si="900">IF(AND(XW$14="décembre",XX$14="décembre"),XW$16+1,XW$16)</f>
        <v>26</v>
      </c>
      <c r="XY16">
        <f t="shared" ref="XY16" si="901">IF(AND(XX$14="décembre",XY$14="décembre"),XX$16+1,XX$16)</f>
        <v>26</v>
      </c>
      <c r="XZ16">
        <f t="shared" ref="XZ16" si="902">IF(AND(XY$14="décembre",XZ$14="décembre"),XY$16+1,XY$16)</f>
        <v>26</v>
      </c>
      <c r="YA16">
        <f t="shared" ref="YA16" si="903">IF(AND(XZ$14="décembre",YA$14="décembre"),XZ$16+1,XZ$16)</f>
        <v>26</v>
      </c>
      <c r="YB16">
        <f t="shared" ref="YB16" si="904">IF(AND(YA$14="décembre",YB$14="décembre"),YA$16+1,YA$16)</f>
        <v>26</v>
      </c>
      <c r="YC16">
        <f t="shared" ref="YC16" si="905">IF(AND(YB$14="décembre",YC$14="décembre"),YB$16+1,YB$16)</f>
        <v>26</v>
      </c>
      <c r="YD16">
        <f t="shared" ref="YD16" si="906">IF(AND(YC$14="décembre",YD$14="décembre"),YC$16+1,YC$16)</f>
        <v>26</v>
      </c>
      <c r="YE16">
        <f t="shared" ref="YE16" si="907">IF(AND(YD$14="décembre",YE$14="décembre"),YD$16+1,YD$16)</f>
        <v>26</v>
      </c>
      <c r="YF16">
        <f t="shared" ref="YF16" si="908">IF(AND(YE$14="décembre",YF$14="décembre"),YE$16+1,YE$16)</f>
        <v>26</v>
      </c>
      <c r="YG16">
        <f t="shared" ref="YG16" si="909">IF(AND(YF$14="décembre",YG$14="décembre"),YF$16+1,YF$16)</f>
        <v>26</v>
      </c>
      <c r="YH16">
        <f t="shared" ref="YH16" si="910">IF(AND(YG$14="décembre",YH$14="décembre"),YG$16+1,YG$16)</f>
        <v>26</v>
      </c>
      <c r="YI16">
        <f t="shared" ref="YI16" si="911">IF(AND(YH$14="décembre",YI$14="décembre"),YH$16+1,YH$16)</f>
        <v>26</v>
      </c>
      <c r="YJ16">
        <f t="shared" ref="YJ16" si="912">IF(AND(YI$14="décembre",YJ$14="décembre"),YI$16+1,YI$16)</f>
        <v>26</v>
      </c>
      <c r="YK16">
        <f t="shared" ref="YK16" si="913">IF(AND(YJ$14="décembre",YK$14="décembre"),YJ$16+1,YJ$16)</f>
        <v>26</v>
      </c>
      <c r="YL16">
        <f t="shared" ref="YL16" si="914">IF(AND(YK$14="décembre",YL$14="décembre"),YK$16+1,YK$16)</f>
        <v>26</v>
      </c>
      <c r="YM16">
        <f t="shared" ref="YM16" si="915">IF(AND(YL$14="décembre",YM$14="décembre"),YL$16+1,YL$16)</f>
        <v>26</v>
      </c>
      <c r="YN16">
        <f t="shared" ref="YN16" si="916">IF(AND(YM$14="décembre",YN$14="décembre"),YM$16+1,YM$16)</f>
        <v>26</v>
      </c>
      <c r="YO16">
        <f t="shared" ref="YO16" si="917">IF(AND(YN$14="décembre",YO$14="décembre"),YN$16+1,YN$16)</f>
        <v>27</v>
      </c>
      <c r="YP16">
        <f t="shared" ref="YP16" si="918">IF(AND(YO$14="décembre",YP$14="décembre"),YO$16+1,YO$16)</f>
        <v>27</v>
      </c>
      <c r="YQ16">
        <f t="shared" ref="YQ16" si="919">IF(AND(YP$14="décembre",YQ$14="décembre"),YP$16+1,YP$16)</f>
        <v>27</v>
      </c>
      <c r="YR16">
        <f t="shared" ref="YR16" si="920">IF(AND(YQ$14="décembre",YR$14="décembre"),YQ$16+1,YQ$16)</f>
        <v>27</v>
      </c>
      <c r="YS16">
        <f t="shared" ref="YS16" si="921">IF(AND(YR$14="décembre",YS$14="décembre"),YR$16+1,YR$16)</f>
        <v>27</v>
      </c>
      <c r="YT16">
        <f t="shared" ref="YT16" si="922">IF(AND(YS$14="décembre",YT$14="décembre"),YS$16+1,YS$16)</f>
        <v>27</v>
      </c>
      <c r="YU16">
        <f t="shared" ref="YU16" si="923">IF(AND(YT$14="décembre",YU$14="décembre"),YT$16+1,YT$16)</f>
        <v>27</v>
      </c>
      <c r="YV16">
        <f t="shared" ref="YV16" si="924">IF(AND(YU$14="décembre",YV$14="décembre"),YU$16+1,YU$16)</f>
        <v>27</v>
      </c>
      <c r="YW16">
        <f t="shared" ref="YW16" si="925">IF(AND(YV$14="décembre",YW$14="décembre"),YV$16+1,YV$16)</f>
        <v>27</v>
      </c>
      <c r="YX16">
        <f t="shared" ref="YX16" si="926">IF(AND(YW$14="décembre",YX$14="décembre"),YW$16+1,YW$16)</f>
        <v>27</v>
      </c>
      <c r="YY16">
        <f t="shared" ref="YY16" si="927">IF(AND(YX$14="décembre",YY$14="décembre"),YX$16+1,YX$16)</f>
        <v>27</v>
      </c>
      <c r="YZ16">
        <f t="shared" ref="YZ16" si="928">IF(AND(YY$14="décembre",YZ$14="décembre"),YY$16+1,YY$16)</f>
        <v>27</v>
      </c>
      <c r="ZA16">
        <f t="shared" ref="ZA16" si="929">IF(AND(YZ$14="décembre",ZA$14="décembre"),YZ$16+1,YZ$16)</f>
        <v>27</v>
      </c>
      <c r="ZB16">
        <f t="shared" ref="ZB16" si="930">IF(AND(ZA$14="décembre",ZB$14="décembre"),ZA$16+1,ZA$16)</f>
        <v>27</v>
      </c>
      <c r="ZC16">
        <f t="shared" ref="ZC16" si="931">IF(AND(ZB$14="décembre",ZC$14="décembre"),ZB$16+1,ZB$16)</f>
        <v>27</v>
      </c>
      <c r="ZD16">
        <f t="shared" ref="ZD16" si="932">IF(AND(ZC$14="décembre",ZD$14="décembre"),ZC$16+1,ZC$16)</f>
        <v>27</v>
      </c>
      <c r="ZE16">
        <f t="shared" ref="ZE16" si="933">IF(AND(ZD$14="décembre",ZE$14="décembre"),ZD$16+1,ZD$16)</f>
        <v>27</v>
      </c>
      <c r="ZF16">
        <f t="shared" ref="ZF16" si="934">IF(AND(ZE$14="décembre",ZF$14="décembre"),ZE$16+1,ZE$16)</f>
        <v>27</v>
      </c>
      <c r="ZG16">
        <f t="shared" ref="ZG16" si="935">IF(AND(ZF$14="décembre",ZG$14="décembre"),ZF$16+1,ZF$16)</f>
        <v>27</v>
      </c>
      <c r="ZH16">
        <f t="shared" ref="ZH16" si="936">IF(AND(ZG$14="décembre",ZH$14="décembre"),ZG$16+1,ZG$16)</f>
        <v>27</v>
      </c>
      <c r="ZI16">
        <f t="shared" ref="ZI16" si="937">IF(AND(ZH$14="décembre",ZI$14="décembre"),ZH$16+1,ZH$16)</f>
        <v>27</v>
      </c>
      <c r="ZJ16">
        <f t="shared" ref="ZJ16" si="938">IF(AND(ZI$14="décembre",ZJ$14="décembre"),ZI$16+1,ZI$16)</f>
        <v>27</v>
      </c>
      <c r="ZK16">
        <f t="shared" ref="ZK16" si="939">IF(AND(ZJ$14="décembre",ZK$14="décembre"),ZJ$16+1,ZJ$16)</f>
        <v>27</v>
      </c>
      <c r="ZL16">
        <f t="shared" ref="ZL16" si="940">IF(AND(ZK$14="décembre",ZL$14="décembre"),ZK$16+1,ZK$16)</f>
        <v>27</v>
      </c>
      <c r="ZM16">
        <f t="shared" ref="ZM16" si="941">IF(AND(ZL$14="décembre",ZM$14="décembre"),ZL$16+1,ZL$16)</f>
        <v>28</v>
      </c>
      <c r="ZN16">
        <f t="shared" ref="ZN16" si="942">IF(AND(ZM$14="décembre",ZN$14="décembre"),ZM$16+1,ZM$16)</f>
        <v>28</v>
      </c>
      <c r="ZO16">
        <f t="shared" ref="ZO16" si="943">IF(AND(ZN$14="décembre",ZO$14="décembre"),ZN$16+1,ZN$16)</f>
        <v>28</v>
      </c>
      <c r="ZP16">
        <f t="shared" ref="ZP16" si="944">IF(AND(ZO$14="décembre",ZP$14="décembre"),ZO$16+1,ZO$16)</f>
        <v>28</v>
      </c>
      <c r="ZQ16">
        <f t="shared" ref="ZQ16" si="945">IF(AND(ZP$14="décembre",ZQ$14="décembre"),ZP$16+1,ZP$16)</f>
        <v>28</v>
      </c>
      <c r="ZR16">
        <f t="shared" ref="ZR16" si="946">IF(AND(ZQ$14="décembre",ZR$14="décembre"),ZQ$16+1,ZQ$16)</f>
        <v>28</v>
      </c>
      <c r="ZS16">
        <f t="shared" ref="ZS16" si="947">IF(AND(ZR$14="décembre",ZS$14="décembre"),ZR$16+1,ZR$16)</f>
        <v>28</v>
      </c>
      <c r="ZT16">
        <f t="shared" ref="ZT16" si="948">IF(AND(ZS$14="décembre",ZT$14="décembre"),ZS$16+1,ZS$16)</f>
        <v>28</v>
      </c>
      <c r="ZU16">
        <f t="shared" ref="ZU16" si="949">IF(AND(ZT$14="décembre",ZU$14="décembre"),ZT$16+1,ZT$16)</f>
        <v>28</v>
      </c>
      <c r="ZV16">
        <f t="shared" ref="ZV16" si="950">IF(AND(ZU$14="décembre",ZV$14="décembre"),ZU$16+1,ZU$16)</f>
        <v>28</v>
      </c>
      <c r="ZW16">
        <f t="shared" ref="ZW16" si="951">IF(AND(ZV$14="décembre",ZW$14="décembre"),ZV$16+1,ZV$16)</f>
        <v>28</v>
      </c>
      <c r="ZX16">
        <f t="shared" ref="ZX16" si="952">IF(AND(ZW$14="décembre",ZX$14="décembre"),ZW$16+1,ZW$16)</f>
        <v>28</v>
      </c>
      <c r="ZY16">
        <f t="shared" ref="ZY16" si="953">IF(AND(ZX$14="décembre",ZY$14="décembre"),ZX$16+1,ZX$16)</f>
        <v>28</v>
      </c>
      <c r="ZZ16">
        <f t="shared" ref="ZZ16" si="954">IF(AND(ZY$14="décembre",ZZ$14="décembre"),ZY$16+1,ZY$16)</f>
        <v>28</v>
      </c>
      <c r="AAA16">
        <f t="shared" ref="AAA16" si="955">IF(AND(ZZ$14="décembre",AAA$14="décembre"),ZZ$16+1,ZZ$16)</f>
        <v>28</v>
      </c>
      <c r="AAB16">
        <f t="shared" ref="AAB16" si="956">IF(AND(AAA$14="décembre",AAB$14="décembre"),AAA$16+1,AAA$16)</f>
        <v>28</v>
      </c>
      <c r="AAC16">
        <f t="shared" ref="AAC16" si="957">IF(AND(AAB$14="décembre",AAC$14="décembre"),AAB$16+1,AAB$16)</f>
        <v>28</v>
      </c>
      <c r="AAD16">
        <f t="shared" ref="AAD16" si="958">IF(AND(AAC$14="décembre",AAD$14="décembre"),AAC$16+1,AAC$16)</f>
        <v>28</v>
      </c>
      <c r="AAE16">
        <f t="shared" ref="AAE16" si="959">IF(AND(AAD$14="décembre",AAE$14="décembre"),AAD$16+1,AAD$16)</f>
        <v>28</v>
      </c>
      <c r="AAF16">
        <f t="shared" ref="AAF16" si="960">IF(AND(AAE$14="décembre",AAF$14="décembre"),AAE$16+1,AAE$16)</f>
        <v>28</v>
      </c>
      <c r="AAG16">
        <f t="shared" ref="AAG16" si="961">IF(AND(AAF$14="décembre",AAG$14="décembre"),AAF$16+1,AAF$16)</f>
        <v>28</v>
      </c>
      <c r="AAH16">
        <f t="shared" ref="AAH16" si="962">IF(AND(AAG$14="décembre",AAH$14="décembre"),AAG$16+1,AAG$16)</f>
        <v>28</v>
      </c>
      <c r="AAI16">
        <f t="shared" ref="AAI16" si="963">IF(AND(AAH$14="décembre",AAI$14="décembre"),AAH$16+1,AAH$16)</f>
        <v>28</v>
      </c>
      <c r="AAJ16">
        <f t="shared" ref="AAJ16" si="964">IF(AND(AAI$14="décembre",AAJ$14="décembre"),AAI$16+1,AAI$16)</f>
        <v>28</v>
      </c>
      <c r="AAK16">
        <f t="shared" ref="AAK16" si="965">IF(AND(AAJ$14="décembre",AAK$14="décembre"),AAJ$16+1,AAJ$16)</f>
        <v>29</v>
      </c>
      <c r="AAL16">
        <f t="shared" ref="AAL16" si="966">IF(AND(AAK$14="décembre",AAL$14="décembre"),AAK$16+1,AAK$16)</f>
        <v>29</v>
      </c>
      <c r="AAM16">
        <f t="shared" ref="AAM16" si="967">IF(AND(AAL$14="décembre",AAM$14="décembre"),AAL$16+1,AAL$16)</f>
        <v>29</v>
      </c>
      <c r="AAN16">
        <f t="shared" ref="AAN16" si="968">IF(AND(AAM$14="décembre",AAN$14="décembre"),AAM$16+1,AAM$16)</f>
        <v>29</v>
      </c>
      <c r="AAO16">
        <f t="shared" ref="AAO16" si="969">IF(AND(AAN$14="décembre",AAO$14="décembre"),AAN$16+1,AAN$16)</f>
        <v>29</v>
      </c>
      <c r="AAP16">
        <f t="shared" ref="AAP16" si="970">IF(AND(AAO$14="décembre",AAP$14="décembre"),AAO$16+1,AAO$16)</f>
        <v>29</v>
      </c>
      <c r="AAQ16">
        <f t="shared" ref="AAQ16" si="971">IF(AND(AAP$14="décembre",AAQ$14="décembre"),AAP$16+1,AAP$16)</f>
        <v>29</v>
      </c>
      <c r="AAR16">
        <f t="shared" ref="AAR16" si="972">IF(AND(AAQ$14="décembre",AAR$14="décembre"),AAQ$16+1,AAQ$16)</f>
        <v>29</v>
      </c>
      <c r="AAS16">
        <f t="shared" ref="AAS16" si="973">IF(AND(AAR$14="décembre",AAS$14="décembre"),AAR$16+1,AAR$16)</f>
        <v>29</v>
      </c>
      <c r="AAT16">
        <f t="shared" ref="AAT16" si="974">IF(AND(AAS$14="décembre",AAT$14="décembre"),AAS$16+1,AAS$16)</f>
        <v>29</v>
      </c>
      <c r="AAU16">
        <f t="shared" ref="AAU16" si="975">IF(AND(AAT$14="décembre",AAU$14="décembre"),AAT$16+1,AAT$16)</f>
        <v>29</v>
      </c>
      <c r="AAV16">
        <f t="shared" ref="AAV16" si="976">IF(AND(AAU$14="décembre",AAV$14="décembre"),AAU$16+1,AAU$16)</f>
        <v>29</v>
      </c>
      <c r="AAW16">
        <f t="shared" ref="AAW16" si="977">IF(AND(AAV$14="décembre",AAW$14="décembre"),AAV$16+1,AAV$16)</f>
        <v>29</v>
      </c>
      <c r="AAX16">
        <f t="shared" ref="AAX16" si="978">IF(AND(AAW$14="décembre",AAX$14="décembre"),AAW$16+1,AAW$16)</f>
        <v>29</v>
      </c>
      <c r="AAY16">
        <f t="shared" ref="AAY16" si="979">IF(AND(AAX$14="décembre",AAY$14="décembre"),AAX$16+1,AAX$16)</f>
        <v>29</v>
      </c>
      <c r="AAZ16">
        <f t="shared" ref="AAZ16" si="980">IF(AND(AAY$14="décembre",AAZ$14="décembre"),AAY$16+1,AAY$16)</f>
        <v>29</v>
      </c>
      <c r="ABA16">
        <f t="shared" ref="ABA16" si="981">IF(AND(AAZ$14="décembre",ABA$14="décembre"),AAZ$16+1,AAZ$16)</f>
        <v>29</v>
      </c>
      <c r="ABB16">
        <f t="shared" ref="ABB16" si="982">IF(AND(ABA$14="décembre",ABB$14="décembre"),ABA$16+1,ABA$16)</f>
        <v>29</v>
      </c>
      <c r="ABC16">
        <f t="shared" ref="ABC16" si="983">IF(AND(ABB$14="décembre",ABC$14="décembre"),ABB$16+1,ABB$16)</f>
        <v>29</v>
      </c>
      <c r="ABD16">
        <f t="shared" ref="ABD16" si="984">IF(AND(ABC$14="décembre",ABD$14="décembre"),ABC$16+1,ABC$16)</f>
        <v>29</v>
      </c>
      <c r="ABE16">
        <f t="shared" ref="ABE16" si="985">IF(AND(ABD$14="décembre",ABE$14="décembre"),ABD$16+1,ABD$16)</f>
        <v>29</v>
      </c>
      <c r="ABF16">
        <f t="shared" ref="ABF16" si="986">IF(AND(ABE$14="décembre",ABF$14="décembre"),ABE$16+1,ABE$16)</f>
        <v>29</v>
      </c>
      <c r="ABG16">
        <f t="shared" ref="ABG16" si="987">IF(AND(ABF$14="décembre",ABG$14="décembre"),ABF$16+1,ABF$16)</f>
        <v>29</v>
      </c>
      <c r="ABH16">
        <f t="shared" ref="ABH16" si="988">IF(AND(ABG$14="décembre",ABH$14="décembre"),ABG$16+1,ABG$16)</f>
        <v>29</v>
      </c>
      <c r="ABI16">
        <f t="shared" ref="ABI16" si="989">IF(AND(ABH$14="décembre",ABI$14="décembre"),ABH$16+1,ABH$16)</f>
        <v>30</v>
      </c>
      <c r="ABJ16">
        <f t="shared" ref="ABJ16" si="990">IF(AND(ABI$14="décembre",ABJ$14="décembre"),ABI$16+1,ABI$16)</f>
        <v>30</v>
      </c>
      <c r="ABK16">
        <f t="shared" ref="ABK16" si="991">IF(AND(ABJ$14="décembre",ABK$14="décembre"),ABJ$16+1,ABJ$16)</f>
        <v>30</v>
      </c>
      <c r="ABL16">
        <f t="shared" ref="ABL16" si="992">IF(AND(ABK$14="décembre",ABL$14="décembre"),ABK$16+1,ABK$16)</f>
        <v>30</v>
      </c>
      <c r="ABM16">
        <f t="shared" ref="ABM16" si="993">IF(AND(ABL$14="décembre",ABM$14="décembre"),ABL$16+1,ABL$16)</f>
        <v>30</v>
      </c>
      <c r="ABN16">
        <f t="shared" ref="ABN16" si="994">IF(AND(ABM$14="décembre",ABN$14="décembre"),ABM$16+1,ABM$16)</f>
        <v>30</v>
      </c>
      <c r="ABO16">
        <f t="shared" ref="ABO16" si="995">IF(AND(ABN$14="décembre",ABO$14="décembre"),ABN$16+1,ABN$16)</f>
        <v>30</v>
      </c>
      <c r="ABP16">
        <f t="shared" ref="ABP16" si="996">IF(AND(ABO$14="décembre",ABP$14="décembre"),ABO$16+1,ABO$16)</f>
        <v>30</v>
      </c>
      <c r="ABQ16">
        <f t="shared" ref="ABQ16" si="997">IF(AND(ABP$14="décembre",ABQ$14="décembre"),ABP$16+1,ABP$16)</f>
        <v>30</v>
      </c>
      <c r="ABR16">
        <f t="shared" ref="ABR16" si="998">IF(AND(ABQ$14="décembre",ABR$14="décembre"),ABQ$16+1,ABQ$16)</f>
        <v>30</v>
      </c>
      <c r="ABS16">
        <f t="shared" ref="ABS16" si="999">IF(AND(ABR$14="décembre",ABS$14="décembre"),ABR$16+1,ABR$16)</f>
        <v>30</v>
      </c>
      <c r="ABT16">
        <f t="shared" ref="ABT16" si="1000">IF(AND(ABS$14="décembre",ABT$14="décembre"),ABS$16+1,ABS$16)</f>
        <v>30</v>
      </c>
      <c r="ABU16">
        <f t="shared" ref="ABU16" si="1001">IF(AND(ABT$14="décembre",ABU$14="décembre"),ABT$16+1,ABT$16)</f>
        <v>30</v>
      </c>
      <c r="ABV16">
        <f t="shared" ref="ABV16" si="1002">IF(AND(ABU$14="décembre",ABV$14="décembre"),ABU$16+1,ABU$16)</f>
        <v>30</v>
      </c>
      <c r="ABW16">
        <f t="shared" ref="ABW16" si="1003">IF(AND(ABV$14="décembre",ABW$14="décembre"),ABV$16+1,ABV$16)</f>
        <v>30</v>
      </c>
      <c r="ABX16">
        <f t="shared" ref="ABX16" si="1004">IF(AND(ABW$14="décembre",ABX$14="décembre"),ABW$16+1,ABW$16)</f>
        <v>30</v>
      </c>
      <c r="ABY16">
        <f t="shared" ref="ABY16" si="1005">IF(AND(ABX$14="décembre",ABY$14="décembre"),ABX$16+1,ABX$16)</f>
        <v>30</v>
      </c>
      <c r="ABZ16">
        <f t="shared" ref="ABZ16" si="1006">IF(AND(ABY$14="décembre",ABZ$14="décembre"),ABY$16+1,ABY$16)</f>
        <v>30</v>
      </c>
      <c r="ACA16">
        <f t="shared" ref="ACA16" si="1007">IF(AND(ABZ$14="décembre",ACA$14="décembre"),ABZ$16+1,ABZ$16)</f>
        <v>30</v>
      </c>
      <c r="ACB16">
        <f t="shared" ref="ACB16" si="1008">IF(AND(ACA$14="décembre",ACB$14="décembre"),ACA$16+1,ACA$16)</f>
        <v>30</v>
      </c>
      <c r="ACC16">
        <f t="shared" ref="ACC16" si="1009">IF(AND(ACB$14="décembre",ACC$14="décembre"),ACB$16+1,ACB$16)</f>
        <v>30</v>
      </c>
      <c r="ACD16">
        <f t="shared" ref="ACD16" si="1010">IF(AND(ACC$14="décembre",ACD$14="décembre"),ACC$16+1,ACC$16)</f>
        <v>30</v>
      </c>
      <c r="ACE16">
        <f t="shared" ref="ACE16" si="1011">IF(AND(ACD$14="décembre",ACE$14="décembre"),ACD$16+1,ACD$16)</f>
        <v>30</v>
      </c>
      <c r="ACF16">
        <f t="shared" ref="ACF16" si="1012">IF(AND(ACE$14="décembre",ACF$14="décembre"),ACE$16+1,ACE$16)</f>
        <v>30</v>
      </c>
      <c r="ACG16">
        <f t="shared" ref="ACG16" si="1013">IF(AND(ACF$14="décembre",ACG$14="décembre"),ACF$16+1,ACF$16)</f>
        <v>31</v>
      </c>
      <c r="ACH16">
        <f t="shared" ref="ACH16" si="1014">IF(AND(ACG$14="décembre",ACH$14="décembre"),ACG$16+1,ACG$16)</f>
        <v>31</v>
      </c>
      <c r="ACI16">
        <f t="shared" ref="ACI16" si="1015">IF(AND(ACH$14="décembre",ACI$14="décembre"),ACH$16+1,ACH$16)</f>
        <v>31</v>
      </c>
      <c r="ACJ16">
        <f t="shared" ref="ACJ16" si="1016">IF(AND(ACI$14="décembre",ACJ$14="décembre"),ACI$16+1,ACI$16)</f>
        <v>31</v>
      </c>
      <c r="ACK16">
        <f t="shared" ref="ACK16" si="1017">IF(AND(ACJ$14="décembre",ACK$14="décembre"),ACJ$16+1,ACJ$16)</f>
        <v>31</v>
      </c>
      <c r="ACL16">
        <f t="shared" ref="ACL16" si="1018">IF(AND(ACK$14="décembre",ACL$14="décembre"),ACK$16+1,ACK$16)</f>
        <v>31</v>
      </c>
      <c r="ACM16">
        <f t="shared" ref="ACM16" si="1019">IF(AND(ACL$14="décembre",ACM$14="décembre"),ACL$16+1,ACL$16)</f>
        <v>31</v>
      </c>
      <c r="ACN16">
        <f t="shared" ref="ACN16" si="1020">IF(AND(ACM$14="décembre",ACN$14="décembre"),ACM$16+1,ACM$16)</f>
        <v>31</v>
      </c>
      <c r="ACO16">
        <f t="shared" ref="ACO16" si="1021">IF(AND(ACN$14="décembre",ACO$14="décembre"),ACN$16+1,ACN$16)</f>
        <v>31</v>
      </c>
      <c r="ACP16">
        <f t="shared" ref="ACP16" si="1022">IF(AND(ACO$14="décembre",ACP$14="décembre"),ACO$16+1,ACO$16)</f>
        <v>31</v>
      </c>
      <c r="ACQ16">
        <f t="shared" ref="ACQ16" si="1023">IF(AND(ACP$14="décembre",ACQ$14="décembre"),ACP$16+1,ACP$16)</f>
        <v>31</v>
      </c>
      <c r="ACR16">
        <f t="shared" ref="ACR16" si="1024">IF(AND(ACQ$14="décembre",ACR$14="décembre"),ACQ$16+1,ACQ$16)</f>
        <v>31</v>
      </c>
      <c r="ACS16">
        <f t="shared" ref="ACS16" si="1025">IF(AND(ACR$14="décembre",ACS$14="décembre"),ACR$16+1,ACR$16)</f>
        <v>31</v>
      </c>
      <c r="ACT16">
        <f t="shared" ref="ACT16" si="1026">IF(AND(ACS$14="décembre",ACT$14="décembre"),ACS$16+1,ACS$16)</f>
        <v>31</v>
      </c>
      <c r="ACU16">
        <f t="shared" ref="ACU16" si="1027">IF(AND(ACT$14="décembre",ACU$14="décembre"),ACT$16+1,ACT$16)</f>
        <v>31</v>
      </c>
      <c r="ACV16">
        <f t="shared" ref="ACV16" si="1028">IF(AND(ACU$14="décembre",ACV$14="décembre"),ACU$16+1,ACU$16)</f>
        <v>31</v>
      </c>
      <c r="ACW16">
        <f t="shared" ref="ACW16" si="1029">IF(AND(ACV$14="décembre",ACW$14="décembre"),ACV$16+1,ACV$16)</f>
        <v>31</v>
      </c>
      <c r="ACX16">
        <f t="shared" ref="ACX16" si="1030">IF(AND(ACW$14="décembre",ACX$14="décembre"),ACW$16+1,ACW$16)</f>
        <v>31</v>
      </c>
      <c r="ACY16">
        <f t="shared" ref="ACY16" si="1031">IF(AND(ACX$14="décembre",ACY$14="décembre"),ACX$16+1,ACX$16)</f>
        <v>31</v>
      </c>
      <c r="ACZ16">
        <f t="shared" ref="ACZ16" si="1032">IF(AND(ACY$14="décembre",ACZ$14="décembre"),ACY$16+1,ACY$16)</f>
        <v>31</v>
      </c>
      <c r="ADA16">
        <f t="shared" ref="ADA16" si="1033">IF(AND(ACZ$14="décembre",ADA$14="décembre"),ACZ$16+1,ACZ$16)</f>
        <v>31</v>
      </c>
      <c r="ADB16">
        <f t="shared" ref="ADB16" si="1034">IF(AND(ADA$14="décembre",ADB$14="décembre"),ADA$16+1,ADA$16)</f>
        <v>31</v>
      </c>
      <c r="ADC16">
        <f t="shared" ref="ADC16" si="1035">IF(AND(ADB$14="décembre",ADC$14="décembre"),ADB$16+1,ADB$16)</f>
        <v>31</v>
      </c>
      <c r="ADD16">
        <f t="shared" ref="ADD16" si="1036">IF(AND(ADC$14="décembre",ADD$14="décembre"),ADC$16+1,ADC$16)</f>
        <v>31</v>
      </c>
      <c r="ADE16">
        <f t="shared" ref="ADE16" si="1037">IF(AND(ADD$14="décembre",ADE$14="décembre"),ADD$16+1,ADD$16)</f>
        <v>32</v>
      </c>
      <c r="ADF16">
        <f t="shared" ref="ADF16" si="1038">IF(AND(ADE$14="décembre",ADF$14="décembre"),ADE$16+1,ADE$16)</f>
        <v>32</v>
      </c>
      <c r="ADG16">
        <f t="shared" ref="ADG16" si="1039">IF(AND(ADF$14="décembre",ADG$14="décembre"),ADF$16+1,ADF$16)</f>
        <v>32</v>
      </c>
      <c r="ADH16">
        <f t="shared" ref="ADH16" si="1040">IF(AND(ADG$14="décembre",ADH$14="décembre"),ADG$16+1,ADG$16)</f>
        <v>32</v>
      </c>
      <c r="ADI16">
        <f t="shared" ref="ADI16" si="1041">IF(AND(ADH$14="décembre",ADI$14="décembre"),ADH$16+1,ADH$16)</f>
        <v>32</v>
      </c>
      <c r="ADJ16">
        <f t="shared" ref="ADJ16" si="1042">IF(AND(ADI$14="décembre",ADJ$14="décembre"),ADI$16+1,ADI$16)</f>
        <v>32</v>
      </c>
      <c r="ADK16">
        <f t="shared" ref="ADK16" si="1043">IF(AND(ADJ$14="décembre",ADK$14="décembre"),ADJ$16+1,ADJ$16)</f>
        <v>32</v>
      </c>
      <c r="ADL16">
        <f t="shared" ref="ADL16" si="1044">IF(AND(ADK$14="décembre",ADL$14="décembre"),ADK$16+1,ADK$16)</f>
        <v>32</v>
      </c>
      <c r="ADM16">
        <f t="shared" ref="ADM16" si="1045">IF(AND(ADL$14="décembre",ADM$14="décembre"),ADL$16+1,ADL$16)</f>
        <v>32</v>
      </c>
      <c r="ADN16">
        <f t="shared" ref="ADN16" si="1046">IF(AND(ADM$14="décembre",ADN$14="décembre"),ADM$16+1,ADM$16)</f>
        <v>32</v>
      </c>
      <c r="ADO16">
        <f t="shared" ref="ADO16" si="1047">IF(AND(ADN$14="décembre",ADO$14="décembre"),ADN$16+1,ADN$16)</f>
        <v>32</v>
      </c>
      <c r="ADP16">
        <f t="shared" ref="ADP16" si="1048">IF(AND(ADO$14="décembre",ADP$14="décembre"),ADO$16+1,ADO$16)</f>
        <v>32</v>
      </c>
      <c r="ADQ16">
        <f t="shared" ref="ADQ16" si="1049">IF(AND(ADP$14="décembre",ADQ$14="décembre"),ADP$16+1,ADP$16)</f>
        <v>32</v>
      </c>
      <c r="ADR16">
        <f t="shared" ref="ADR16" si="1050">IF(AND(ADQ$14="décembre",ADR$14="décembre"),ADQ$16+1,ADQ$16)</f>
        <v>32</v>
      </c>
      <c r="ADS16">
        <f t="shared" ref="ADS16" si="1051">IF(AND(ADR$14="décembre",ADS$14="décembre"),ADR$16+1,ADR$16)</f>
        <v>32</v>
      </c>
      <c r="ADT16">
        <f t="shared" ref="ADT16" si="1052">IF(AND(ADS$14="décembre",ADT$14="décembre"),ADS$16+1,ADS$16)</f>
        <v>32</v>
      </c>
      <c r="ADU16">
        <f t="shared" ref="ADU16" si="1053">IF(AND(ADT$14="décembre",ADU$14="décembre"),ADT$16+1,ADT$16)</f>
        <v>32</v>
      </c>
      <c r="ADV16">
        <f t="shared" ref="ADV16" si="1054">IF(AND(ADU$14="décembre",ADV$14="décembre"),ADU$16+1,ADU$16)</f>
        <v>32</v>
      </c>
      <c r="ADW16">
        <f t="shared" ref="ADW16" si="1055">IF(AND(ADV$14="décembre",ADW$14="décembre"),ADV$16+1,ADV$16)</f>
        <v>32</v>
      </c>
      <c r="ADX16">
        <f t="shared" ref="ADX16" si="1056">IF(AND(ADW$14="décembre",ADX$14="décembre"),ADW$16+1,ADW$16)</f>
        <v>32</v>
      </c>
      <c r="ADY16">
        <f t="shared" ref="ADY16" si="1057">IF(AND(ADX$14="décembre",ADY$14="décembre"),ADX$16+1,ADX$16)</f>
        <v>32</v>
      </c>
      <c r="ADZ16">
        <f t="shared" ref="ADZ16" si="1058">IF(AND(ADY$14="décembre",ADZ$14="décembre"),ADY$16+1,ADY$16)</f>
        <v>32</v>
      </c>
      <c r="AEA16">
        <f t="shared" ref="AEA16" si="1059">IF(AND(ADZ$14="décembre",AEA$14="décembre"),ADZ$16+1,ADZ$16)</f>
        <v>32</v>
      </c>
      <c r="AEB16">
        <f t="shared" ref="AEB16" si="1060">IF(AND(AEA$14="décembre",AEB$14="décembre"),AEA$16+1,AEA$16)</f>
        <v>32</v>
      </c>
      <c r="AEC16">
        <f t="shared" ref="AEC16" si="1061">IF(AND(AEB$14="décembre",AEC$14="décembre"),AEB$16+1,AEB$16)</f>
        <v>33</v>
      </c>
      <c r="AED16">
        <f t="shared" ref="AED16" si="1062">IF(AND(AEC$14="décembre",AED$14="décembre"),AEC$16+1,AEC$16)</f>
        <v>33</v>
      </c>
      <c r="AEE16">
        <f t="shared" ref="AEE16" si="1063">IF(AND(AED$14="décembre",AEE$14="décembre"),AED$16+1,AED$16)</f>
        <v>33</v>
      </c>
      <c r="AEF16">
        <f t="shared" ref="AEF16" si="1064">IF(AND(AEE$14="décembre",AEF$14="décembre"),AEE$16+1,AEE$16)</f>
        <v>33</v>
      </c>
      <c r="AEG16">
        <f t="shared" ref="AEG16" si="1065">IF(AND(AEF$14="décembre",AEG$14="décembre"),AEF$16+1,AEF$16)</f>
        <v>33</v>
      </c>
      <c r="AEH16">
        <f t="shared" ref="AEH16" si="1066">IF(AND(AEG$14="décembre",AEH$14="décembre"),AEG$16+1,AEG$16)</f>
        <v>33</v>
      </c>
      <c r="AEI16">
        <f t="shared" ref="AEI16" si="1067">IF(AND(AEH$14="décembre",AEI$14="décembre"),AEH$16+1,AEH$16)</f>
        <v>33</v>
      </c>
      <c r="AEJ16">
        <f t="shared" ref="AEJ16" si="1068">IF(AND(AEI$14="décembre",AEJ$14="décembre"),AEI$16+1,AEI$16)</f>
        <v>33</v>
      </c>
      <c r="AEK16">
        <f t="shared" ref="AEK16" si="1069">IF(AND(AEJ$14="décembre",AEK$14="décembre"),AEJ$16+1,AEJ$16)</f>
        <v>33</v>
      </c>
      <c r="AEL16">
        <f t="shared" ref="AEL16" si="1070">IF(AND(AEK$14="décembre",AEL$14="décembre"),AEK$16+1,AEK$16)</f>
        <v>33</v>
      </c>
      <c r="AEM16">
        <f t="shared" ref="AEM16" si="1071">IF(AND(AEL$14="décembre",AEM$14="décembre"),AEL$16+1,AEL$16)</f>
        <v>33</v>
      </c>
      <c r="AEN16">
        <f t="shared" ref="AEN16" si="1072">IF(AND(AEM$14="décembre",AEN$14="décembre"),AEM$16+1,AEM$16)</f>
        <v>33</v>
      </c>
      <c r="AEO16">
        <f t="shared" ref="AEO16" si="1073">IF(AND(AEN$14="décembre",AEO$14="décembre"),AEN$16+1,AEN$16)</f>
        <v>33</v>
      </c>
      <c r="AEP16">
        <f t="shared" ref="AEP16" si="1074">IF(AND(AEO$14="décembre",AEP$14="décembre"),AEO$16+1,AEO$16)</f>
        <v>33</v>
      </c>
      <c r="AEQ16">
        <f t="shared" ref="AEQ16" si="1075">IF(AND(AEP$14="décembre",AEQ$14="décembre"),AEP$16+1,AEP$16)</f>
        <v>33</v>
      </c>
      <c r="AER16">
        <f t="shared" ref="AER16" si="1076">IF(AND(AEQ$14="décembre",AER$14="décembre"),AEQ$16+1,AEQ$16)</f>
        <v>33</v>
      </c>
      <c r="AES16">
        <f t="shared" ref="AES16" si="1077">IF(AND(AER$14="décembre",AES$14="décembre"),AER$16+1,AER$16)</f>
        <v>33</v>
      </c>
      <c r="AET16">
        <f t="shared" ref="AET16" si="1078">IF(AND(AES$14="décembre",AET$14="décembre"),AES$16+1,AES$16)</f>
        <v>33</v>
      </c>
      <c r="AEU16">
        <f t="shared" ref="AEU16" si="1079">IF(AND(AET$14="décembre",AEU$14="décembre"),AET$16+1,AET$16)</f>
        <v>33</v>
      </c>
      <c r="AEV16">
        <f t="shared" ref="AEV16" si="1080">IF(AND(AEU$14="décembre",AEV$14="décembre"),AEU$16+1,AEU$16)</f>
        <v>33</v>
      </c>
      <c r="AEW16">
        <f t="shared" ref="AEW16" si="1081">IF(AND(AEV$14="décembre",AEW$14="décembre"),AEV$16+1,AEV$16)</f>
        <v>33</v>
      </c>
      <c r="AEX16">
        <f t="shared" ref="AEX16" si="1082">IF(AND(AEW$14="décembre",AEX$14="décembre"),AEW$16+1,AEW$16)</f>
        <v>33</v>
      </c>
      <c r="AEY16">
        <f t="shared" ref="AEY16" si="1083">IF(AND(AEX$14="décembre",AEY$14="décembre"),AEX$16+1,AEX$16)</f>
        <v>33</v>
      </c>
      <c r="AEZ16">
        <f t="shared" ref="AEZ16" si="1084">IF(AND(AEY$14="décembre",AEZ$14="décembre"),AEY$16+1,AEY$16)</f>
        <v>33</v>
      </c>
      <c r="AFA16">
        <f t="shared" ref="AFA16" si="1085">IF(AND(AEZ$14="décembre",AFA$14="décembre"),AEZ$16+1,AEZ$16)</f>
        <v>34</v>
      </c>
      <c r="AFB16">
        <f t="shared" ref="AFB16" si="1086">IF(AND(AFA$14="décembre",AFB$14="décembre"),AFA$16+1,AFA$16)</f>
        <v>34</v>
      </c>
      <c r="AFC16">
        <f t="shared" ref="AFC16" si="1087">IF(AND(AFB$14="décembre",AFC$14="décembre"),AFB$16+1,AFB$16)</f>
        <v>34</v>
      </c>
      <c r="AFD16">
        <f t="shared" ref="AFD16" si="1088">IF(AND(AFC$14="décembre",AFD$14="décembre"),AFC$16+1,AFC$16)</f>
        <v>34</v>
      </c>
      <c r="AFE16">
        <f t="shared" ref="AFE16" si="1089">IF(AND(AFD$14="décembre",AFE$14="décembre"),AFD$16+1,AFD$16)</f>
        <v>34</v>
      </c>
      <c r="AFF16">
        <f t="shared" ref="AFF16" si="1090">IF(AND(AFE$14="décembre",AFF$14="décembre"),AFE$16+1,AFE$16)</f>
        <v>34</v>
      </c>
      <c r="AFG16">
        <f t="shared" ref="AFG16" si="1091">IF(AND(AFF$14="décembre",AFG$14="décembre"),AFF$16+1,AFF$16)</f>
        <v>34</v>
      </c>
      <c r="AFH16">
        <f t="shared" ref="AFH16" si="1092">IF(AND(AFG$14="décembre",AFH$14="décembre"),AFG$16+1,AFG$16)</f>
        <v>34</v>
      </c>
      <c r="AFI16">
        <f t="shared" ref="AFI16" si="1093">IF(AND(AFH$14="décembre",AFI$14="décembre"),AFH$16+1,AFH$16)</f>
        <v>34</v>
      </c>
      <c r="AFJ16">
        <f t="shared" ref="AFJ16" si="1094">IF(AND(AFI$14="décembre",AFJ$14="décembre"),AFI$16+1,AFI$16)</f>
        <v>34</v>
      </c>
      <c r="AFK16">
        <f t="shared" ref="AFK16" si="1095">IF(AND(AFJ$14="décembre",AFK$14="décembre"),AFJ$16+1,AFJ$16)</f>
        <v>34</v>
      </c>
      <c r="AFL16">
        <f t="shared" ref="AFL16" si="1096">IF(AND(AFK$14="décembre",AFL$14="décembre"),AFK$16+1,AFK$16)</f>
        <v>34</v>
      </c>
      <c r="AFM16">
        <f t="shared" ref="AFM16" si="1097">IF(AND(AFL$14="décembre",AFM$14="décembre"),AFL$16+1,AFL$16)</f>
        <v>34</v>
      </c>
      <c r="AFN16">
        <f t="shared" ref="AFN16" si="1098">IF(AND(AFM$14="décembre",AFN$14="décembre"),AFM$16+1,AFM$16)</f>
        <v>34</v>
      </c>
      <c r="AFO16">
        <f t="shared" ref="AFO16" si="1099">IF(AND(AFN$14="décembre",AFO$14="décembre"),AFN$16+1,AFN$16)</f>
        <v>34</v>
      </c>
      <c r="AFP16">
        <f t="shared" ref="AFP16" si="1100">IF(AND(AFO$14="décembre",AFP$14="décembre"),AFO$16+1,AFO$16)</f>
        <v>34</v>
      </c>
      <c r="AFQ16">
        <f t="shared" ref="AFQ16" si="1101">IF(AND(AFP$14="décembre",AFQ$14="décembre"),AFP$16+1,AFP$16)</f>
        <v>34</v>
      </c>
      <c r="AFR16">
        <f t="shared" ref="AFR16" si="1102">IF(AND(AFQ$14="décembre",AFR$14="décembre"),AFQ$16+1,AFQ$16)</f>
        <v>34</v>
      </c>
      <c r="AFS16">
        <f t="shared" ref="AFS16" si="1103">IF(AND(AFR$14="décembre",AFS$14="décembre"),AFR$16+1,AFR$16)</f>
        <v>34</v>
      </c>
      <c r="AFT16">
        <f t="shared" ref="AFT16" si="1104">IF(AND(AFS$14="décembre",AFT$14="décembre"),AFS$16+1,AFS$16)</f>
        <v>34</v>
      </c>
      <c r="AFU16">
        <f t="shared" ref="AFU16" si="1105">IF(AND(AFT$14="décembre",AFU$14="décembre"),AFT$16+1,AFT$16)</f>
        <v>34</v>
      </c>
      <c r="AFV16">
        <f t="shared" ref="AFV16" si="1106">IF(AND(AFU$14="décembre",AFV$14="décembre"),AFU$16+1,AFU$16)</f>
        <v>34</v>
      </c>
      <c r="AFW16">
        <f t="shared" ref="AFW16" si="1107">IF(AND(AFV$14="décembre",AFW$14="décembre"),AFV$16+1,AFV$16)</f>
        <v>34</v>
      </c>
      <c r="AFX16">
        <f t="shared" ref="AFX16" si="1108">IF(AND(AFW$14="décembre",AFX$14="décembre"),AFW$16+1,AFW$16)</f>
        <v>34</v>
      </c>
      <c r="AFY16">
        <f t="shared" ref="AFY16" si="1109">IF(AND(AFX$14="décembre",AFY$14="décembre"),AFX$16+1,AFX$16)</f>
        <v>35</v>
      </c>
      <c r="AFZ16">
        <f t="shared" ref="AFZ16" si="1110">IF(AND(AFY$14="décembre",AFZ$14="décembre"),AFY$16+1,AFY$16)</f>
        <v>35</v>
      </c>
      <c r="AGA16">
        <f t="shared" ref="AGA16" si="1111">IF(AND(AFZ$14="décembre",AGA$14="décembre"),AFZ$16+1,AFZ$16)</f>
        <v>35</v>
      </c>
      <c r="AGB16">
        <f t="shared" ref="AGB16" si="1112">IF(AND(AGA$14="décembre",AGB$14="décembre"),AGA$16+1,AGA$16)</f>
        <v>35</v>
      </c>
      <c r="AGC16">
        <f t="shared" ref="AGC16" si="1113">IF(AND(AGB$14="décembre",AGC$14="décembre"),AGB$16+1,AGB$16)</f>
        <v>35</v>
      </c>
      <c r="AGD16">
        <f t="shared" ref="AGD16" si="1114">IF(AND(AGC$14="décembre",AGD$14="décembre"),AGC$16+1,AGC$16)</f>
        <v>35</v>
      </c>
      <c r="AGE16">
        <f t="shared" ref="AGE16" si="1115">IF(AND(AGD$14="décembre",AGE$14="décembre"),AGD$16+1,AGD$16)</f>
        <v>35</v>
      </c>
      <c r="AGF16">
        <f t="shared" ref="AGF16" si="1116">IF(AND(AGE$14="décembre",AGF$14="décembre"),AGE$16+1,AGE$16)</f>
        <v>35</v>
      </c>
      <c r="AGG16">
        <f t="shared" ref="AGG16" si="1117">IF(AND(AGF$14="décembre",AGG$14="décembre"),AGF$16+1,AGF$16)</f>
        <v>35</v>
      </c>
      <c r="AGH16">
        <f t="shared" ref="AGH16" si="1118">IF(AND(AGG$14="décembre",AGH$14="décembre"),AGG$16+1,AGG$16)</f>
        <v>35</v>
      </c>
      <c r="AGI16">
        <f t="shared" ref="AGI16" si="1119">IF(AND(AGH$14="décembre",AGI$14="décembre"),AGH$16+1,AGH$16)</f>
        <v>35</v>
      </c>
      <c r="AGJ16">
        <f t="shared" ref="AGJ16" si="1120">IF(AND(AGI$14="décembre",AGJ$14="décembre"),AGI$16+1,AGI$16)</f>
        <v>35</v>
      </c>
      <c r="AGK16">
        <f t="shared" ref="AGK16" si="1121">IF(AND(AGJ$14="décembre",AGK$14="décembre"),AGJ$16+1,AGJ$16)</f>
        <v>35</v>
      </c>
      <c r="AGL16">
        <f t="shared" ref="AGL16" si="1122">IF(AND(AGK$14="décembre",AGL$14="décembre"),AGK$16+1,AGK$16)</f>
        <v>35</v>
      </c>
      <c r="AGM16">
        <f t="shared" ref="AGM16" si="1123">IF(AND(AGL$14="décembre",AGM$14="décembre"),AGL$16+1,AGL$16)</f>
        <v>35</v>
      </c>
      <c r="AGN16">
        <f t="shared" ref="AGN16" si="1124">IF(AND(AGM$14="décembre",AGN$14="décembre"),AGM$16+1,AGM$16)</f>
        <v>35</v>
      </c>
      <c r="AGO16">
        <f t="shared" ref="AGO16" si="1125">IF(AND(AGN$14="décembre",AGO$14="décembre"),AGN$16+1,AGN$16)</f>
        <v>35</v>
      </c>
      <c r="AGP16">
        <f t="shared" ref="AGP16" si="1126">IF(AND(AGO$14="décembre",AGP$14="décembre"),AGO$16+1,AGO$16)</f>
        <v>35</v>
      </c>
      <c r="AGQ16">
        <f t="shared" ref="AGQ16" si="1127">IF(AND(AGP$14="décembre",AGQ$14="décembre"),AGP$16+1,AGP$16)</f>
        <v>35</v>
      </c>
      <c r="AGR16">
        <f t="shared" ref="AGR16" si="1128">IF(AND(AGQ$14="décembre",AGR$14="décembre"),AGQ$16+1,AGQ$16)</f>
        <v>35</v>
      </c>
      <c r="AGS16">
        <f t="shared" ref="AGS16" si="1129">IF(AND(AGR$14="décembre",AGS$14="décembre"),AGR$16+1,AGR$16)</f>
        <v>35</v>
      </c>
      <c r="AGT16">
        <f t="shared" ref="AGT16" si="1130">IF(AND(AGS$14="décembre",AGT$14="décembre"),AGS$16+1,AGS$16)</f>
        <v>35</v>
      </c>
      <c r="AGU16">
        <f t="shared" ref="AGU16" si="1131">IF(AND(AGT$14="décembre",AGU$14="décembre"),AGT$16+1,AGT$16)</f>
        <v>35</v>
      </c>
      <c r="AGV16">
        <f t="shared" ref="AGV16" si="1132">IF(AND(AGU$14="décembre",AGV$14="décembre"),AGU$16+1,AGU$16)</f>
        <v>35</v>
      </c>
      <c r="AGW16">
        <f t="shared" ref="AGW16" si="1133">IF(AND(AGV$14="décembre",AGW$14="décembre"),AGV$16+1,AGV$16)</f>
        <v>36</v>
      </c>
      <c r="AGX16">
        <f t="shared" ref="AGX16" si="1134">IF(AND(AGW$14="décembre",AGX$14="décembre"),AGW$16+1,AGW$16)</f>
        <v>36</v>
      </c>
      <c r="AGY16">
        <f t="shared" ref="AGY16" si="1135">IF(AND(AGX$14="décembre",AGY$14="décembre"),AGX$16+1,AGX$16)</f>
        <v>36</v>
      </c>
      <c r="AGZ16">
        <f t="shared" ref="AGZ16" si="1136">IF(AND(AGY$14="décembre",AGZ$14="décembre"),AGY$16+1,AGY$16)</f>
        <v>36</v>
      </c>
      <c r="AHA16">
        <f t="shared" ref="AHA16" si="1137">IF(AND(AGZ$14="décembre",AHA$14="décembre"),AGZ$16+1,AGZ$16)</f>
        <v>36</v>
      </c>
      <c r="AHB16">
        <f t="shared" ref="AHB16" si="1138">IF(AND(AHA$14="décembre",AHB$14="décembre"),AHA$16+1,AHA$16)</f>
        <v>36</v>
      </c>
      <c r="AHC16">
        <f t="shared" ref="AHC16" si="1139">IF(AND(AHB$14="décembre",AHC$14="décembre"),AHB$16+1,AHB$16)</f>
        <v>36</v>
      </c>
      <c r="AHD16">
        <f t="shared" ref="AHD16" si="1140">IF(AND(AHC$14="décembre",AHD$14="décembre"),AHC$16+1,AHC$16)</f>
        <v>36</v>
      </c>
      <c r="AHE16">
        <f t="shared" ref="AHE16" si="1141">IF(AND(AHD$14="décembre",AHE$14="décembre"),AHD$16+1,AHD$16)</f>
        <v>36</v>
      </c>
      <c r="AHF16">
        <f t="shared" ref="AHF16" si="1142">IF(AND(AHE$14="décembre",AHF$14="décembre"),AHE$16+1,AHE$16)</f>
        <v>36</v>
      </c>
      <c r="AHG16">
        <f t="shared" ref="AHG16" si="1143">IF(AND(AHF$14="décembre",AHG$14="décembre"),AHF$16+1,AHF$16)</f>
        <v>36</v>
      </c>
      <c r="AHH16">
        <f t="shared" ref="AHH16" si="1144">IF(AND(AHG$14="décembre",AHH$14="décembre"),AHG$16+1,AHG$16)</f>
        <v>36</v>
      </c>
      <c r="AHI16">
        <f t="shared" ref="AHI16" si="1145">IF(AND(AHH$14="décembre",AHI$14="décembre"),AHH$16+1,AHH$16)</f>
        <v>36</v>
      </c>
      <c r="AHJ16">
        <f t="shared" ref="AHJ16" si="1146">IF(AND(AHI$14="décembre",AHJ$14="décembre"),AHI$16+1,AHI$16)</f>
        <v>36</v>
      </c>
      <c r="AHK16">
        <f t="shared" ref="AHK16" si="1147">IF(AND(AHJ$14="décembre",AHK$14="décembre"),AHJ$16+1,AHJ$16)</f>
        <v>36</v>
      </c>
      <c r="AHL16">
        <f t="shared" ref="AHL16" si="1148">IF(AND(AHK$14="décembre",AHL$14="décembre"),AHK$16+1,AHK$16)</f>
        <v>36</v>
      </c>
      <c r="AHM16">
        <f t="shared" ref="AHM16" si="1149">IF(AND(AHL$14="décembre",AHM$14="décembre"),AHL$16+1,AHL$16)</f>
        <v>36</v>
      </c>
      <c r="AHN16">
        <f t="shared" ref="AHN16" si="1150">IF(AND(AHM$14="décembre",AHN$14="décembre"),AHM$16+1,AHM$16)</f>
        <v>36</v>
      </c>
      <c r="AHO16">
        <f t="shared" ref="AHO16" si="1151">IF(AND(AHN$14="décembre",AHO$14="décembre"),AHN$16+1,AHN$16)</f>
        <v>36</v>
      </c>
      <c r="AHP16">
        <f t="shared" ref="AHP16" si="1152">IF(AND(AHO$14="décembre",AHP$14="décembre"),AHO$16+1,AHO$16)</f>
        <v>36</v>
      </c>
      <c r="AHQ16">
        <f t="shared" ref="AHQ16" si="1153">IF(AND(AHP$14="décembre",AHQ$14="décembre"),AHP$16+1,AHP$16)</f>
        <v>36</v>
      </c>
      <c r="AHR16">
        <f t="shared" ref="AHR16" si="1154">IF(AND(AHQ$14="décembre",AHR$14="décembre"),AHQ$16+1,AHQ$16)</f>
        <v>36</v>
      </c>
      <c r="AHS16">
        <f t="shared" ref="AHS16" si="1155">IF(AND(AHR$14="décembre",AHS$14="décembre"),AHR$16+1,AHR$16)</f>
        <v>36</v>
      </c>
      <c r="AHT16">
        <f t="shared" ref="AHT16" si="1156">IF(AND(AHS$14="décembre",AHT$14="décembre"),AHS$16+1,AHS$16)</f>
        <v>36</v>
      </c>
      <c r="AHU16">
        <f t="shared" ref="AHU16" si="1157">IF(AND(AHT$14="décembre",AHU$14="décembre"),AHT$16+1,AHT$16)</f>
        <v>37</v>
      </c>
      <c r="AHV16">
        <f t="shared" ref="AHV16" si="1158">IF(AND(AHU$14="décembre",AHV$14="décembre"),AHU$16+1,AHU$16)</f>
        <v>37</v>
      </c>
      <c r="AHW16">
        <f t="shared" ref="AHW16" si="1159">IF(AND(AHV$14="décembre",AHW$14="décembre"),AHV$16+1,AHV$16)</f>
        <v>37</v>
      </c>
      <c r="AHX16">
        <f t="shared" ref="AHX16" si="1160">IF(AND(AHW$14="décembre",AHX$14="décembre"),AHW$16+1,AHW$16)</f>
        <v>37</v>
      </c>
      <c r="AHY16">
        <f t="shared" ref="AHY16" si="1161">IF(AND(AHX$14="décembre",AHY$14="décembre"),AHX$16+1,AHX$16)</f>
        <v>37</v>
      </c>
      <c r="AHZ16">
        <f t="shared" ref="AHZ16" si="1162">IF(AND(AHY$14="décembre",AHZ$14="décembre"),AHY$16+1,AHY$16)</f>
        <v>37</v>
      </c>
      <c r="AIA16">
        <f t="shared" ref="AIA16" si="1163">IF(AND(AHZ$14="décembre",AIA$14="décembre"),AHZ$16+1,AHZ$16)</f>
        <v>37</v>
      </c>
      <c r="AIB16">
        <f t="shared" ref="AIB16" si="1164">IF(AND(AIA$14="décembre",AIB$14="décembre"),AIA$16+1,AIA$16)</f>
        <v>37</v>
      </c>
      <c r="AIC16">
        <f t="shared" ref="AIC16" si="1165">IF(AND(AIB$14="décembre",AIC$14="décembre"),AIB$16+1,AIB$16)</f>
        <v>37</v>
      </c>
      <c r="AID16">
        <f t="shared" ref="AID16" si="1166">IF(AND(AIC$14="décembre",AID$14="décembre"),AIC$16+1,AIC$16)</f>
        <v>37</v>
      </c>
      <c r="AIE16">
        <f t="shared" ref="AIE16" si="1167">IF(AND(AID$14="décembre",AIE$14="décembre"),AID$16+1,AID$16)</f>
        <v>37</v>
      </c>
      <c r="AIF16">
        <f t="shared" ref="AIF16" si="1168">IF(AND(AIE$14="décembre",AIF$14="décembre"),AIE$16+1,AIE$16)</f>
        <v>37</v>
      </c>
      <c r="AIG16">
        <f t="shared" ref="AIG16" si="1169">IF(AND(AIF$14="décembre",AIG$14="décembre"),AIF$16+1,AIF$16)</f>
        <v>37</v>
      </c>
      <c r="AIH16">
        <f t="shared" ref="AIH16" si="1170">IF(AND(AIG$14="décembre",AIH$14="décembre"),AIG$16+1,AIG$16)</f>
        <v>37</v>
      </c>
      <c r="AII16">
        <f t="shared" ref="AII16" si="1171">IF(AND(AIH$14="décembre",AII$14="décembre"),AIH$16+1,AIH$16)</f>
        <v>37</v>
      </c>
      <c r="AIJ16">
        <f t="shared" ref="AIJ16" si="1172">IF(AND(AII$14="décembre",AIJ$14="décembre"),AII$16+1,AII$16)</f>
        <v>37</v>
      </c>
      <c r="AIK16">
        <f t="shared" ref="AIK16" si="1173">IF(AND(AIJ$14="décembre",AIK$14="décembre"),AIJ$16+1,AIJ$16)</f>
        <v>37</v>
      </c>
      <c r="AIL16">
        <f t="shared" ref="AIL16" si="1174">IF(AND(AIK$14="décembre",AIL$14="décembre"),AIK$16+1,AIK$16)</f>
        <v>37</v>
      </c>
      <c r="AIM16">
        <f t="shared" ref="AIM16" si="1175">IF(AND(AIL$14="décembre",AIM$14="décembre"),AIL$16+1,AIL$16)</f>
        <v>37</v>
      </c>
      <c r="AIN16">
        <f t="shared" ref="AIN16" si="1176">IF(AND(AIM$14="décembre",AIN$14="décembre"),AIM$16+1,AIM$16)</f>
        <v>37</v>
      </c>
      <c r="AIO16">
        <f t="shared" ref="AIO16" si="1177">IF(AND(AIN$14="décembre",AIO$14="décembre"),AIN$16+1,AIN$16)</f>
        <v>37</v>
      </c>
      <c r="AIP16">
        <f t="shared" ref="AIP16" si="1178">IF(AND(AIO$14="décembre",AIP$14="décembre"),AIO$16+1,AIO$16)</f>
        <v>37</v>
      </c>
      <c r="AIQ16">
        <f t="shared" ref="AIQ16" si="1179">IF(AND(AIP$14="décembre",AIQ$14="décembre"),AIP$16+1,AIP$16)</f>
        <v>37</v>
      </c>
      <c r="AIR16">
        <f t="shared" ref="AIR16" si="1180">IF(AND(AIQ$14="décembre",AIR$14="décembre"),AIQ$16+1,AIQ$16)</f>
        <v>37</v>
      </c>
      <c r="AIS16">
        <f t="shared" ref="AIS16" si="1181">IF(AND(AIR$14="décembre",AIS$14="décembre"),AIR$16+1,AIR$16)</f>
        <v>38</v>
      </c>
      <c r="AIT16">
        <f t="shared" ref="AIT16" si="1182">IF(AND(AIS$14="décembre",AIT$14="décembre"),AIS$16+1,AIS$16)</f>
        <v>38</v>
      </c>
      <c r="AIU16">
        <f t="shared" ref="AIU16" si="1183">IF(AND(AIT$14="décembre",AIU$14="décembre"),AIT$16+1,AIT$16)</f>
        <v>38</v>
      </c>
      <c r="AIV16">
        <f t="shared" ref="AIV16" si="1184">IF(AND(AIU$14="décembre",AIV$14="décembre"),AIU$16+1,AIU$16)</f>
        <v>38</v>
      </c>
      <c r="AIW16">
        <f t="shared" ref="AIW16" si="1185">IF(AND(AIV$14="décembre",AIW$14="décembre"),AIV$16+1,AIV$16)</f>
        <v>38</v>
      </c>
      <c r="AIX16">
        <f t="shared" ref="AIX16" si="1186">IF(AND(AIW$14="décembre",AIX$14="décembre"),AIW$16+1,AIW$16)</f>
        <v>38</v>
      </c>
      <c r="AIY16">
        <f t="shared" ref="AIY16" si="1187">IF(AND(AIX$14="décembre",AIY$14="décembre"),AIX$16+1,AIX$16)</f>
        <v>38</v>
      </c>
      <c r="AIZ16">
        <f t="shared" ref="AIZ16" si="1188">IF(AND(AIY$14="décembre",AIZ$14="décembre"),AIY$16+1,AIY$16)</f>
        <v>38</v>
      </c>
      <c r="AJA16">
        <f t="shared" ref="AJA16" si="1189">IF(AND(AIZ$14="décembre",AJA$14="décembre"),AIZ$16+1,AIZ$16)</f>
        <v>38</v>
      </c>
      <c r="AJB16">
        <f t="shared" ref="AJB16" si="1190">IF(AND(AJA$14="décembre",AJB$14="décembre"),AJA$16+1,AJA$16)</f>
        <v>38</v>
      </c>
      <c r="AJC16">
        <f t="shared" ref="AJC16" si="1191">IF(AND(AJB$14="décembre",AJC$14="décembre"),AJB$16+1,AJB$16)</f>
        <v>38</v>
      </c>
      <c r="AJD16">
        <f t="shared" ref="AJD16" si="1192">IF(AND(AJC$14="décembre",AJD$14="décembre"),AJC$16+1,AJC$16)</f>
        <v>38</v>
      </c>
      <c r="AJE16">
        <f t="shared" ref="AJE16" si="1193">IF(AND(AJD$14="décembre",AJE$14="décembre"),AJD$16+1,AJD$16)</f>
        <v>38</v>
      </c>
      <c r="AJF16">
        <f t="shared" ref="AJF16" si="1194">IF(AND(AJE$14="décembre",AJF$14="décembre"),AJE$16+1,AJE$16)</f>
        <v>38</v>
      </c>
      <c r="AJG16">
        <f t="shared" ref="AJG16" si="1195">IF(AND(AJF$14="décembre",AJG$14="décembre"),AJF$16+1,AJF$16)</f>
        <v>38</v>
      </c>
      <c r="AJH16">
        <f t="shared" ref="AJH16" si="1196">IF(AND(AJG$14="décembre",AJH$14="décembre"),AJG$16+1,AJG$16)</f>
        <v>38</v>
      </c>
      <c r="AJI16">
        <f t="shared" ref="AJI16" si="1197">IF(AND(AJH$14="décembre",AJI$14="décembre"),AJH$16+1,AJH$16)</f>
        <v>38</v>
      </c>
      <c r="AJJ16">
        <f t="shared" ref="AJJ16" si="1198">IF(AND(AJI$14="décembre",AJJ$14="décembre"),AJI$16+1,AJI$16)</f>
        <v>38</v>
      </c>
      <c r="AJK16">
        <f t="shared" ref="AJK16" si="1199">IF(AND(AJJ$14="décembre",AJK$14="décembre"),AJJ$16+1,AJJ$16)</f>
        <v>38</v>
      </c>
      <c r="AJL16">
        <f t="shared" ref="AJL16" si="1200">IF(AND(AJK$14="décembre",AJL$14="décembre"),AJK$16+1,AJK$16)</f>
        <v>38</v>
      </c>
      <c r="AJM16">
        <f t="shared" ref="AJM16" si="1201">IF(AND(AJL$14="décembre",AJM$14="décembre"),AJL$16+1,AJL$16)</f>
        <v>38</v>
      </c>
      <c r="AJN16">
        <f t="shared" ref="AJN16" si="1202">IF(AND(AJM$14="décembre",AJN$14="décembre"),AJM$16+1,AJM$16)</f>
        <v>38</v>
      </c>
      <c r="AJO16">
        <f t="shared" ref="AJO16" si="1203">IF(AND(AJN$14="décembre",AJO$14="décembre"),AJN$16+1,AJN$16)</f>
        <v>38</v>
      </c>
      <c r="AJP16">
        <f t="shared" ref="AJP16" si="1204">IF(AND(AJO$14="décembre",AJP$14="décembre"),AJO$16+1,AJO$16)</f>
        <v>38</v>
      </c>
      <c r="AJQ16">
        <f t="shared" ref="AJQ16" si="1205">IF(AND(AJP$14="décembre",AJQ$14="décembre"),AJP$16+1,AJP$16)</f>
        <v>39</v>
      </c>
      <c r="AJR16">
        <f t="shared" ref="AJR16" si="1206">IF(AND(AJQ$14="décembre",AJR$14="décembre"),AJQ$16+1,AJQ$16)</f>
        <v>39</v>
      </c>
      <c r="AJS16">
        <f t="shared" ref="AJS16" si="1207">IF(AND(AJR$14="décembre",AJS$14="décembre"),AJR$16+1,AJR$16)</f>
        <v>39</v>
      </c>
      <c r="AJT16">
        <f t="shared" ref="AJT16" si="1208">IF(AND(AJS$14="décembre",AJT$14="décembre"),AJS$16+1,AJS$16)</f>
        <v>39</v>
      </c>
      <c r="AJU16">
        <f t="shared" ref="AJU16" si="1209">IF(AND(AJT$14="décembre",AJU$14="décembre"),AJT$16+1,AJT$16)</f>
        <v>39</v>
      </c>
      <c r="AJV16">
        <f t="shared" ref="AJV16" si="1210">IF(AND(AJU$14="décembre",AJV$14="décembre"),AJU$16+1,AJU$16)</f>
        <v>39</v>
      </c>
      <c r="AJW16">
        <f t="shared" ref="AJW16" si="1211">IF(AND(AJV$14="décembre",AJW$14="décembre"),AJV$16+1,AJV$16)</f>
        <v>39</v>
      </c>
      <c r="AJX16">
        <f t="shared" ref="AJX16" si="1212">IF(AND(AJW$14="décembre",AJX$14="décembre"),AJW$16+1,AJW$16)</f>
        <v>39</v>
      </c>
      <c r="AJY16">
        <f t="shared" ref="AJY16" si="1213">IF(AND(AJX$14="décembre",AJY$14="décembre"),AJX$16+1,AJX$16)</f>
        <v>39</v>
      </c>
      <c r="AJZ16">
        <f t="shared" ref="AJZ16" si="1214">IF(AND(AJY$14="décembre",AJZ$14="décembre"),AJY$16+1,AJY$16)</f>
        <v>39</v>
      </c>
      <c r="AKA16">
        <f t="shared" ref="AKA16" si="1215">IF(AND(AJZ$14="décembre",AKA$14="décembre"),AJZ$16+1,AJZ$16)</f>
        <v>39</v>
      </c>
      <c r="AKB16">
        <f t="shared" ref="AKB16" si="1216">IF(AND(AKA$14="décembre",AKB$14="décembre"),AKA$16+1,AKA$16)</f>
        <v>39</v>
      </c>
      <c r="AKC16">
        <f t="shared" ref="AKC16" si="1217">IF(AND(AKB$14="décembre",AKC$14="décembre"),AKB$16+1,AKB$16)</f>
        <v>39</v>
      </c>
      <c r="AKD16">
        <f t="shared" ref="AKD16" si="1218">IF(AND(AKC$14="décembre",AKD$14="décembre"),AKC$16+1,AKC$16)</f>
        <v>39</v>
      </c>
      <c r="AKE16">
        <f t="shared" ref="AKE16" si="1219">IF(AND(AKD$14="décembre",AKE$14="décembre"),AKD$16+1,AKD$16)</f>
        <v>39</v>
      </c>
      <c r="AKF16">
        <f t="shared" ref="AKF16" si="1220">IF(AND(AKE$14="décembre",AKF$14="décembre"),AKE$16+1,AKE$16)</f>
        <v>39</v>
      </c>
      <c r="AKG16">
        <f t="shared" ref="AKG16" si="1221">IF(AND(AKF$14="décembre",AKG$14="décembre"),AKF$16+1,AKF$16)</f>
        <v>39</v>
      </c>
      <c r="AKH16">
        <f t="shared" ref="AKH16" si="1222">IF(AND(AKG$14="décembre",AKH$14="décembre"),AKG$16+1,AKG$16)</f>
        <v>39</v>
      </c>
      <c r="AKI16">
        <f t="shared" ref="AKI16" si="1223">IF(AND(AKH$14="décembre",AKI$14="décembre"),AKH$16+1,AKH$16)</f>
        <v>39</v>
      </c>
      <c r="AKJ16">
        <f t="shared" ref="AKJ16" si="1224">IF(AND(AKI$14="décembre",AKJ$14="décembre"),AKI$16+1,AKI$16)</f>
        <v>39</v>
      </c>
      <c r="AKK16">
        <f t="shared" ref="AKK16" si="1225">IF(AND(AKJ$14="décembre",AKK$14="décembre"),AKJ$16+1,AKJ$16)</f>
        <v>39</v>
      </c>
      <c r="AKL16">
        <f t="shared" ref="AKL16" si="1226">IF(AND(AKK$14="décembre",AKL$14="décembre"),AKK$16+1,AKK$16)</f>
        <v>39</v>
      </c>
      <c r="AKM16">
        <f t="shared" ref="AKM16" si="1227">IF(AND(AKL$14="décembre",AKM$14="décembre"),AKL$16+1,AKL$16)</f>
        <v>39</v>
      </c>
      <c r="AKN16">
        <f t="shared" ref="AKN16" si="1228">IF(AND(AKM$14="décembre",AKN$14="décembre"),AKM$16+1,AKM$16)</f>
        <v>39</v>
      </c>
      <c r="AKO16">
        <f t="shared" ref="AKO16" si="1229">IF(AND(AKN$14="décembre",AKO$14="décembre"),AKN$16+1,AKN$16)</f>
        <v>40</v>
      </c>
      <c r="AKP16">
        <f t="shared" ref="AKP16" si="1230">IF(AND(AKO$14="décembre",AKP$14="décembre"),AKO$16+1,AKO$16)</f>
        <v>40</v>
      </c>
      <c r="AKQ16">
        <f t="shared" ref="AKQ16" si="1231">IF(AND(AKP$14="décembre",AKQ$14="décembre"),AKP$16+1,AKP$16)</f>
        <v>40</v>
      </c>
      <c r="AKR16">
        <f t="shared" ref="AKR16" si="1232">IF(AND(AKQ$14="décembre",AKR$14="décembre"),AKQ$16+1,AKQ$16)</f>
        <v>40</v>
      </c>
      <c r="AKS16">
        <f t="shared" ref="AKS16" si="1233">IF(AND(AKR$14="décembre",AKS$14="décembre"),AKR$16+1,AKR$16)</f>
        <v>40</v>
      </c>
      <c r="AKT16">
        <f t="shared" ref="AKT16" si="1234">IF(AND(AKS$14="décembre",AKT$14="décembre"),AKS$16+1,AKS$16)</f>
        <v>40</v>
      </c>
      <c r="AKU16">
        <f t="shared" ref="AKU16" si="1235">IF(AND(AKT$14="décembre",AKU$14="décembre"),AKT$16+1,AKT$16)</f>
        <v>40</v>
      </c>
      <c r="AKV16">
        <f t="shared" ref="AKV16" si="1236">IF(AND(AKU$14="décembre",AKV$14="décembre"),AKU$16+1,AKU$16)</f>
        <v>40</v>
      </c>
      <c r="AKW16">
        <f t="shared" ref="AKW16" si="1237">IF(AND(AKV$14="décembre",AKW$14="décembre"),AKV$16+1,AKV$16)</f>
        <v>40</v>
      </c>
      <c r="AKX16">
        <f t="shared" ref="AKX16" si="1238">IF(AND(AKW$14="décembre",AKX$14="décembre"),AKW$16+1,AKW$16)</f>
        <v>40</v>
      </c>
      <c r="AKY16">
        <f t="shared" ref="AKY16" si="1239">IF(AND(AKX$14="décembre",AKY$14="décembre"),AKX$16+1,AKX$16)</f>
        <v>40</v>
      </c>
      <c r="AKZ16">
        <f t="shared" ref="AKZ16" si="1240">IF(AND(AKY$14="décembre",AKZ$14="décembre"),AKY$16+1,AKY$16)</f>
        <v>40</v>
      </c>
      <c r="ALA16">
        <f t="shared" ref="ALA16" si="1241">IF(AND(AKZ$14="décembre",ALA$14="décembre"),AKZ$16+1,AKZ$16)</f>
        <v>40</v>
      </c>
      <c r="ALB16">
        <f t="shared" ref="ALB16" si="1242">IF(AND(ALA$14="décembre",ALB$14="décembre"),ALA$16+1,ALA$16)</f>
        <v>40</v>
      </c>
      <c r="ALC16">
        <f t="shared" ref="ALC16" si="1243">IF(AND(ALB$14="décembre",ALC$14="décembre"),ALB$16+1,ALB$16)</f>
        <v>40</v>
      </c>
      <c r="ALD16">
        <f t="shared" ref="ALD16" si="1244">IF(AND(ALC$14="décembre",ALD$14="décembre"),ALC$16+1,ALC$16)</f>
        <v>40</v>
      </c>
      <c r="ALE16">
        <f t="shared" ref="ALE16" si="1245">IF(AND(ALD$14="décembre",ALE$14="décembre"),ALD$16+1,ALD$16)</f>
        <v>40</v>
      </c>
      <c r="ALF16">
        <f t="shared" ref="ALF16" si="1246">IF(AND(ALE$14="décembre",ALF$14="décembre"),ALE$16+1,ALE$16)</f>
        <v>40</v>
      </c>
      <c r="ALG16">
        <f t="shared" ref="ALG16" si="1247">IF(AND(ALF$14="décembre",ALG$14="décembre"),ALF$16+1,ALF$16)</f>
        <v>40</v>
      </c>
      <c r="ALH16">
        <f t="shared" ref="ALH16" si="1248">IF(AND(ALG$14="décembre",ALH$14="décembre"),ALG$16+1,ALG$16)</f>
        <v>40</v>
      </c>
      <c r="ALI16">
        <f t="shared" ref="ALI16" si="1249">IF(AND(ALH$14="décembre",ALI$14="décembre"),ALH$16+1,ALH$16)</f>
        <v>40</v>
      </c>
      <c r="ALJ16">
        <f t="shared" ref="ALJ16" si="1250">IF(AND(ALI$14="décembre",ALJ$14="décembre"),ALI$16+1,ALI$16)</f>
        <v>40</v>
      </c>
      <c r="ALK16">
        <f t="shared" ref="ALK16" si="1251">IF(AND(ALJ$14="décembre",ALK$14="décembre"),ALJ$16+1,ALJ$16)</f>
        <v>40</v>
      </c>
      <c r="ALL16">
        <f t="shared" ref="ALL16" si="1252">IF(AND(ALK$14="décembre",ALL$14="décembre"),ALK$16+1,ALK$16)</f>
        <v>40</v>
      </c>
      <c r="ALM16">
        <f t="shared" ref="ALM16" si="1253">IF(AND(ALL$14="décembre",ALM$14="décembre"),ALL$16+1,ALL$16)</f>
        <v>41</v>
      </c>
      <c r="ALN16">
        <f t="shared" ref="ALN16" si="1254">IF(AND(ALM$14="décembre",ALN$14="décembre"),ALM$16+1,ALM$16)</f>
        <v>41</v>
      </c>
      <c r="ALO16">
        <f t="shared" ref="ALO16" si="1255">IF(AND(ALN$14="décembre",ALO$14="décembre"),ALN$16+1,ALN$16)</f>
        <v>41</v>
      </c>
      <c r="ALP16">
        <f t="shared" ref="ALP16" si="1256">IF(AND(ALO$14="décembre",ALP$14="décembre"),ALO$16+1,ALO$16)</f>
        <v>41</v>
      </c>
      <c r="ALQ16">
        <f t="shared" ref="ALQ16" si="1257">IF(AND(ALP$14="décembre",ALQ$14="décembre"),ALP$16+1,ALP$16)</f>
        <v>41</v>
      </c>
      <c r="ALR16">
        <f t="shared" ref="ALR16" si="1258">IF(AND(ALQ$14="décembre",ALR$14="décembre"),ALQ$16+1,ALQ$16)</f>
        <v>41</v>
      </c>
      <c r="ALS16">
        <f t="shared" ref="ALS16" si="1259">IF(AND(ALR$14="décembre",ALS$14="décembre"),ALR$16+1,ALR$16)</f>
        <v>41</v>
      </c>
      <c r="ALT16">
        <f t="shared" ref="ALT16" si="1260">IF(AND(ALS$14="décembre",ALT$14="décembre"),ALS$16+1,ALS$16)</f>
        <v>41</v>
      </c>
      <c r="ALU16">
        <f t="shared" ref="ALU16" si="1261">IF(AND(ALT$14="décembre",ALU$14="décembre"),ALT$16+1,ALT$16)</f>
        <v>41</v>
      </c>
      <c r="ALV16">
        <f t="shared" ref="ALV16" si="1262">IF(AND(ALU$14="décembre",ALV$14="décembre"),ALU$16+1,ALU$16)</f>
        <v>41</v>
      </c>
      <c r="ALW16">
        <f t="shared" ref="ALW16" si="1263">IF(AND(ALV$14="décembre",ALW$14="décembre"),ALV$16+1,ALV$16)</f>
        <v>41</v>
      </c>
      <c r="ALX16">
        <f t="shared" ref="ALX16" si="1264">IF(AND(ALW$14="décembre",ALX$14="décembre"),ALW$16+1,ALW$16)</f>
        <v>41</v>
      </c>
      <c r="ALY16">
        <f t="shared" ref="ALY16" si="1265">IF(AND(ALX$14="décembre",ALY$14="décembre"),ALX$16+1,ALX$16)</f>
        <v>41</v>
      </c>
      <c r="ALZ16">
        <f t="shared" ref="ALZ16" si="1266">IF(AND(ALY$14="décembre",ALZ$14="décembre"),ALY$16+1,ALY$16)</f>
        <v>41</v>
      </c>
      <c r="AMA16">
        <f t="shared" ref="AMA16" si="1267">IF(AND(ALZ$14="décembre",AMA$14="décembre"),ALZ$16+1,ALZ$16)</f>
        <v>41</v>
      </c>
      <c r="AMB16">
        <f t="shared" ref="AMB16" si="1268">IF(AND(AMA$14="décembre",AMB$14="décembre"),AMA$16+1,AMA$16)</f>
        <v>41</v>
      </c>
      <c r="AMC16">
        <f t="shared" ref="AMC16" si="1269">IF(AND(AMB$14="décembre",AMC$14="décembre"),AMB$16+1,AMB$16)</f>
        <v>41</v>
      </c>
      <c r="AMD16">
        <f t="shared" ref="AMD16" si="1270">IF(AND(AMC$14="décembre",AMD$14="décembre"),AMC$16+1,AMC$16)</f>
        <v>41</v>
      </c>
      <c r="AME16">
        <f t="shared" ref="AME16" si="1271">IF(AND(AMD$14="décembre",AME$14="décembre"),AMD$16+1,AMD$16)</f>
        <v>41</v>
      </c>
      <c r="AMF16">
        <f t="shared" ref="AMF16" si="1272">IF(AND(AME$14="décembre",AMF$14="décembre"),AME$16+1,AME$16)</f>
        <v>41</v>
      </c>
      <c r="AMG16">
        <f t="shared" ref="AMG16" si="1273">IF(AND(AMF$14="décembre",AMG$14="décembre"),AMF$16+1,AMF$16)</f>
        <v>41</v>
      </c>
      <c r="AMH16">
        <f t="shared" ref="AMH16" si="1274">IF(AND(AMG$14="décembre",AMH$14="décembre"),AMG$16+1,AMG$16)</f>
        <v>41</v>
      </c>
      <c r="AMI16">
        <f t="shared" ref="AMI16" si="1275">IF(AND(AMH$14="décembre",AMI$14="décembre"),AMH$16+1,AMH$16)</f>
        <v>41</v>
      </c>
      <c r="AMJ16">
        <f t="shared" ref="AMJ16" si="1276">IF(AND(AMI$14="décembre",AMJ$14="décembre"),AMI$16+1,AMI$16)</f>
        <v>41</v>
      </c>
      <c r="AMK16">
        <f t="shared" ref="AMK16" si="1277">IF(AND(AMJ$14="décembre",AMK$14="décembre"),AMJ$16+1,AMJ$16)</f>
        <v>42</v>
      </c>
      <c r="AML16">
        <f t="shared" ref="AML16" si="1278">IF(AND(AMK$14="décembre",AML$14="décembre"),AMK$16+1,AMK$16)</f>
        <v>42</v>
      </c>
      <c r="AMM16">
        <f t="shared" ref="AMM16" si="1279">IF(AND(AML$14="décembre",AMM$14="décembre"),AML$16+1,AML$16)</f>
        <v>42</v>
      </c>
      <c r="AMN16">
        <f t="shared" ref="AMN16" si="1280">IF(AND(AMM$14="décembre",AMN$14="décembre"),AMM$16+1,AMM$16)</f>
        <v>42</v>
      </c>
      <c r="AMO16">
        <f t="shared" ref="AMO16" si="1281">IF(AND(AMN$14="décembre",AMO$14="décembre"),AMN$16+1,AMN$16)</f>
        <v>42</v>
      </c>
      <c r="AMP16">
        <f t="shared" ref="AMP16" si="1282">IF(AND(AMO$14="décembre",AMP$14="décembre"),AMO$16+1,AMO$16)</f>
        <v>42</v>
      </c>
      <c r="AMQ16">
        <f t="shared" ref="AMQ16" si="1283">IF(AND(AMP$14="décembre",AMQ$14="décembre"),AMP$16+1,AMP$16)</f>
        <v>42</v>
      </c>
      <c r="AMR16">
        <f t="shared" ref="AMR16" si="1284">IF(AND(AMQ$14="décembre",AMR$14="décembre"),AMQ$16+1,AMQ$16)</f>
        <v>42</v>
      </c>
      <c r="AMS16">
        <f t="shared" ref="AMS16" si="1285">IF(AND(AMR$14="décembre",AMS$14="décembre"),AMR$16+1,AMR$16)</f>
        <v>42</v>
      </c>
      <c r="AMT16">
        <f t="shared" ref="AMT16" si="1286">IF(AND(AMS$14="décembre",AMT$14="décembre"),AMS$16+1,AMS$16)</f>
        <v>42</v>
      </c>
      <c r="AMU16">
        <f t="shared" ref="AMU16" si="1287">IF(AND(AMT$14="décembre",AMU$14="décembre"),AMT$16+1,AMT$16)</f>
        <v>42</v>
      </c>
      <c r="AMV16">
        <f t="shared" ref="AMV16" si="1288">IF(AND(AMU$14="décembre",AMV$14="décembre"),AMU$16+1,AMU$16)</f>
        <v>42</v>
      </c>
      <c r="AMW16">
        <f t="shared" ref="AMW16" si="1289">IF(AND(AMV$14="décembre",AMW$14="décembre"),AMV$16+1,AMV$16)</f>
        <v>42</v>
      </c>
      <c r="AMX16">
        <f t="shared" ref="AMX16" si="1290">IF(AND(AMW$14="décembre",AMX$14="décembre"),AMW$16+1,AMW$16)</f>
        <v>42</v>
      </c>
      <c r="AMY16">
        <f t="shared" ref="AMY16" si="1291">IF(AND(AMX$14="décembre",AMY$14="décembre"),AMX$16+1,AMX$16)</f>
        <v>42</v>
      </c>
      <c r="AMZ16">
        <f t="shared" ref="AMZ16" si="1292">IF(AND(AMY$14="décembre",AMZ$14="décembre"),AMY$16+1,AMY$16)</f>
        <v>42</v>
      </c>
      <c r="ANA16">
        <f t="shared" ref="ANA16" si="1293">IF(AND(AMZ$14="décembre",ANA$14="décembre"),AMZ$16+1,AMZ$16)</f>
        <v>42</v>
      </c>
      <c r="ANB16">
        <f t="shared" ref="ANB16" si="1294">IF(AND(ANA$14="décembre",ANB$14="décembre"),ANA$16+1,ANA$16)</f>
        <v>42</v>
      </c>
      <c r="ANC16">
        <f t="shared" ref="ANC16" si="1295">IF(AND(ANB$14="décembre",ANC$14="décembre"),ANB$16+1,ANB$16)</f>
        <v>42</v>
      </c>
      <c r="AND16">
        <f t="shared" ref="AND16" si="1296">IF(AND(ANC$14="décembre",AND$14="décembre"),ANC$16+1,ANC$16)</f>
        <v>42</v>
      </c>
      <c r="ANE16">
        <f t="shared" ref="ANE16" si="1297">IF(AND(AND$14="décembre",ANE$14="décembre"),AND$16+1,AND$16)</f>
        <v>42</v>
      </c>
      <c r="ANF16">
        <f t="shared" ref="ANF16" si="1298">IF(AND(ANE$14="décembre",ANF$14="décembre"),ANE$16+1,ANE$16)</f>
        <v>42</v>
      </c>
      <c r="ANG16">
        <f t="shared" ref="ANG16" si="1299">IF(AND(ANF$14="décembre",ANG$14="décembre"),ANF$16+1,ANF$16)</f>
        <v>42</v>
      </c>
      <c r="ANH16">
        <f t="shared" ref="ANH16" si="1300">IF(AND(ANG$14="décembre",ANH$14="décembre"),ANG$16+1,ANG$16)</f>
        <v>42</v>
      </c>
      <c r="ANI16">
        <f t="shared" ref="ANI16" si="1301">IF(AND(ANH$14="décembre",ANI$14="décembre"),ANH$16+1,ANH$16)</f>
        <v>43</v>
      </c>
      <c r="ANJ16">
        <f t="shared" ref="ANJ16" si="1302">IF(AND(ANI$14="décembre",ANJ$14="décembre"),ANI$16+1,ANI$16)</f>
        <v>43</v>
      </c>
      <c r="ANK16">
        <f t="shared" ref="ANK16" si="1303">IF(AND(ANJ$14="décembre",ANK$14="décembre"),ANJ$16+1,ANJ$16)</f>
        <v>43</v>
      </c>
      <c r="ANL16">
        <f t="shared" ref="ANL16" si="1304">IF(AND(ANK$14="décembre",ANL$14="décembre"),ANK$16+1,ANK$16)</f>
        <v>43</v>
      </c>
      <c r="ANM16">
        <f t="shared" ref="ANM16" si="1305">IF(AND(ANL$14="décembre",ANM$14="décembre"),ANL$16+1,ANL$16)</f>
        <v>43</v>
      </c>
      <c r="ANN16">
        <f t="shared" ref="ANN16" si="1306">IF(AND(ANM$14="décembre",ANN$14="décembre"),ANM$16+1,ANM$16)</f>
        <v>43</v>
      </c>
      <c r="ANO16">
        <f t="shared" ref="ANO16" si="1307">IF(AND(ANN$14="décembre",ANO$14="décembre"),ANN$16+1,ANN$16)</f>
        <v>43</v>
      </c>
      <c r="ANP16">
        <f t="shared" ref="ANP16" si="1308">IF(AND(ANO$14="décembre",ANP$14="décembre"),ANO$16+1,ANO$16)</f>
        <v>43</v>
      </c>
      <c r="ANQ16">
        <f t="shared" ref="ANQ16" si="1309">IF(AND(ANP$14="décembre",ANQ$14="décembre"),ANP$16+1,ANP$16)</f>
        <v>43</v>
      </c>
      <c r="ANR16">
        <f t="shared" ref="ANR16" si="1310">IF(AND(ANQ$14="décembre",ANR$14="décembre"),ANQ$16+1,ANQ$16)</f>
        <v>43</v>
      </c>
      <c r="ANS16">
        <f t="shared" ref="ANS16" si="1311">IF(AND(ANR$14="décembre",ANS$14="décembre"),ANR$16+1,ANR$16)</f>
        <v>43</v>
      </c>
      <c r="ANT16">
        <f t="shared" ref="ANT16" si="1312">IF(AND(ANS$14="décembre",ANT$14="décembre"),ANS$16+1,ANS$16)</f>
        <v>43</v>
      </c>
      <c r="ANU16">
        <f t="shared" ref="ANU16" si="1313">IF(AND(ANT$14="décembre",ANU$14="décembre"),ANT$16+1,ANT$16)</f>
        <v>43</v>
      </c>
      <c r="ANV16">
        <f t="shared" ref="ANV16" si="1314">IF(AND(ANU$14="décembre",ANV$14="décembre"),ANU$16+1,ANU$16)</f>
        <v>43</v>
      </c>
      <c r="ANW16">
        <f t="shared" ref="ANW16" si="1315">IF(AND(ANV$14="décembre",ANW$14="décembre"),ANV$16+1,ANV$16)</f>
        <v>43</v>
      </c>
      <c r="ANX16">
        <f t="shared" ref="ANX16" si="1316">IF(AND(ANW$14="décembre",ANX$14="décembre"),ANW$16+1,ANW$16)</f>
        <v>43</v>
      </c>
      <c r="ANY16">
        <f t="shared" ref="ANY16" si="1317">IF(AND(ANX$14="décembre",ANY$14="décembre"),ANX$16+1,ANX$16)</f>
        <v>43</v>
      </c>
      <c r="ANZ16">
        <f t="shared" ref="ANZ16" si="1318">IF(AND(ANY$14="décembre",ANZ$14="décembre"),ANY$16+1,ANY$16)</f>
        <v>43</v>
      </c>
      <c r="AOA16">
        <f t="shared" ref="AOA16" si="1319">IF(AND(ANZ$14="décembre",AOA$14="décembre"),ANZ$16+1,ANZ$16)</f>
        <v>43</v>
      </c>
      <c r="AOB16">
        <f t="shared" ref="AOB16" si="1320">IF(AND(AOA$14="décembre",AOB$14="décembre"),AOA$16+1,AOA$16)</f>
        <v>43</v>
      </c>
      <c r="AOC16">
        <f t="shared" ref="AOC16" si="1321">IF(AND(AOB$14="décembre",AOC$14="décembre"),AOB$16+1,AOB$16)</f>
        <v>43</v>
      </c>
      <c r="AOD16">
        <f t="shared" ref="AOD16" si="1322">IF(AND(AOC$14="décembre",AOD$14="décembre"),AOC$16+1,AOC$16)</f>
        <v>43</v>
      </c>
      <c r="AOE16">
        <f t="shared" ref="AOE16" si="1323">IF(AND(AOD$14="décembre",AOE$14="décembre"),AOD$16+1,AOD$16)</f>
        <v>43</v>
      </c>
      <c r="AOF16">
        <f t="shared" ref="AOF16" si="1324">IF(AND(AOE$14="décembre",AOF$14="décembre"),AOE$16+1,AOE$16)</f>
        <v>43</v>
      </c>
      <c r="AOG16">
        <f t="shared" ref="AOG16" si="1325">IF(AND(AOF$14="décembre",AOG$14="décembre"),AOF$16+1,AOF$16)</f>
        <v>44</v>
      </c>
      <c r="AOH16">
        <f t="shared" ref="AOH16" si="1326">IF(AND(AOG$14="décembre",AOH$14="décembre"),AOG$16+1,AOG$16)</f>
        <v>44</v>
      </c>
      <c r="AOI16">
        <f t="shared" ref="AOI16" si="1327">IF(AND(AOH$14="décembre",AOI$14="décembre"),AOH$16+1,AOH$16)</f>
        <v>44</v>
      </c>
      <c r="AOJ16">
        <f t="shared" ref="AOJ16" si="1328">IF(AND(AOI$14="décembre",AOJ$14="décembre"),AOI$16+1,AOI$16)</f>
        <v>44</v>
      </c>
      <c r="AOK16">
        <f t="shared" ref="AOK16" si="1329">IF(AND(AOJ$14="décembre",AOK$14="décembre"),AOJ$16+1,AOJ$16)</f>
        <v>44</v>
      </c>
      <c r="AOL16">
        <f t="shared" ref="AOL16" si="1330">IF(AND(AOK$14="décembre",AOL$14="décembre"),AOK$16+1,AOK$16)</f>
        <v>44</v>
      </c>
      <c r="AOM16">
        <f t="shared" ref="AOM16" si="1331">IF(AND(AOL$14="décembre",AOM$14="décembre"),AOL$16+1,AOL$16)</f>
        <v>44</v>
      </c>
      <c r="AON16">
        <f t="shared" ref="AON16" si="1332">IF(AND(AOM$14="décembre",AON$14="décembre"),AOM$16+1,AOM$16)</f>
        <v>44</v>
      </c>
      <c r="AOO16">
        <f t="shared" ref="AOO16" si="1333">IF(AND(AON$14="décembre",AOO$14="décembre"),AON$16+1,AON$16)</f>
        <v>44</v>
      </c>
      <c r="AOP16">
        <f t="shared" ref="AOP16" si="1334">IF(AND(AOO$14="décembre",AOP$14="décembre"),AOO$16+1,AOO$16)</f>
        <v>44</v>
      </c>
      <c r="AOQ16">
        <f t="shared" ref="AOQ16" si="1335">IF(AND(AOP$14="décembre",AOQ$14="décembre"),AOP$16+1,AOP$16)</f>
        <v>44</v>
      </c>
      <c r="AOR16">
        <f t="shared" ref="AOR16" si="1336">IF(AND(AOQ$14="décembre",AOR$14="décembre"),AOQ$16+1,AOQ$16)</f>
        <v>44</v>
      </c>
      <c r="AOS16">
        <f t="shared" ref="AOS16" si="1337">IF(AND(AOR$14="décembre",AOS$14="décembre"),AOR$16+1,AOR$16)</f>
        <v>44</v>
      </c>
      <c r="AOT16">
        <f t="shared" ref="AOT16" si="1338">IF(AND(AOS$14="décembre",AOT$14="décembre"),AOS$16+1,AOS$16)</f>
        <v>44</v>
      </c>
      <c r="AOU16">
        <f t="shared" ref="AOU16" si="1339">IF(AND(AOT$14="décembre",AOU$14="décembre"),AOT$16+1,AOT$16)</f>
        <v>44</v>
      </c>
      <c r="AOV16">
        <f t="shared" ref="AOV16" si="1340">IF(AND(AOU$14="décembre",AOV$14="décembre"),AOU$16+1,AOU$16)</f>
        <v>44</v>
      </c>
      <c r="AOW16">
        <f t="shared" ref="AOW16" si="1341">IF(AND(AOV$14="décembre",AOW$14="décembre"),AOV$16+1,AOV$16)</f>
        <v>44</v>
      </c>
      <c r="AOX16">
        <f t="shared" ref="AOX16" si="1342">IF(AND(AOW$14="décembre",AOX$14="décembre"),AOW$16+1,AOW$16)</f>
        <v>44</v>
      </c>
      <c r="AOY16">
        <f t="shared" ref="AOY16" si="1343">IF(AND(AOX$14="décembre",AOY$14="décembre"),AOX$16+1,AOX$16)</f>
        <v>44</v>
      </c>
      <c r="AOZ16">
        <f t="shared" ref="AOZ16" si="1344">IF(AND(AOY$14="décembre",AOZ$14="décembre"),AOY$16+1,AOY$16)</f>
        <v>44</v>
      </c>
      <c r="APA16">
        <f t="shared" ref="APA16" si="1345">IF(AND(AOZ$14="décembre",APA$14="décembre"),AOZ$16+1,AOZ$16)</f>
        <v>44</v>
      </c>
      <c r="APB16">
        <f t="shared" ref="APB16" si="1346">IF(AND(APA$14="décembre",APB$14="décembre"),APA$16+1,APA$16)</f>
        <v>44</v>
      </c>
      <c r="APC16">
        <f t="shared" ref="APC16" si="1347">IF(AND(APB$14="décembre",APC$14="décembre"),APB$16+1,APB$16)</f>
        <v>44</v>
      </c>
      <c r="APD16">
        <f t="shared" ref="APD16" si="1348">IF(AND(APC$14="décembre",APD$14="décembre"),APC$16+1,APC$16)</f>
        <v>44</v>
      </c>
      <c r="APE16">
        <f t="shared" ref="APE16" si="1349">IF(AND(APD$14="décembre",APE$14="décembre"),APD$16+1,APD$16)</f>
        <v>45</v>
      </c>
      <c r="APF16">
        <f t="shared" ref="APF16" si="1350">IF(AND(APE$14="décembre",APF$14="décembre"),APE$16+1,APE$16)</f>
        <v>45</v>
      </c>
      <c r="APG16">
        <f t="shared" ref="APG16" si="1351">IF(AND(APF$14="décembre",APG$14="décembre"),APF$16+1,APF$16)</f>
        <v>45</v>
      </c>
      <c r="APH16">
        <f t="shared" ref="APH16" si="1352">IF(AND(APG$14="décembre",APH$14="décembre"),APG$16+1,APG$16)</f>
        <v>45</v>
      </c>
      <c r="API16">
        <f t="shared" ref="API16" si="1353">IF(AND(APH$14="décembre",API$14="décembre"),APH$16+1,APH$16)</f>
        <v>45</v>
      </c>
      <c r="APJ16">
        <f t="shared" ref="APJ16" si="1354">IF(AND(API$14="décembre",APJ$14="décembre"),API$16+1,API$16)</f>
        <v>45</v>
      </c>
      <c r="APK16">
        <f t="shared" ref="APK16" si="1355">IF(AND(APJ$14="décembre",APK$14="décembre"),APJ$16+1,APJ$16)</f>
        <v>45</v>
      </c>
      <c r="APL16">
        <f t="shared" ref="APL16" si="1356">IF(AND(APK$14="décembre",APL$14="décembre"),APK$16+1,APK$16)</f>
        <v>45</v>
      </c>
      <c r="APM16">
        <f t="shared" ref="APM16" si="1357">IF(AND(APL$14="décembre",APM$14="décembre"),APL$16+1,APL$16)</f>
        <v>45</v>
      </c>
      <c r="APN16">
        <f t="shared" ref="APN16" si="1358">IF(AND(APM$14="décembre",APN$14="décembre"),APM$16+1,APM$16)</f>
        <v>45</v>
      </c>
      <c r="APO16">
        <f t="shared" ref="APO16" si="1359">IF(AND(APN$14="décembre",APO$14="décembre"),APN$16+1,APN$16)</f>
        <v>45</v>
      </c>
      <c r="APP16">
        <f t="shared" ref="APP16" si="1360">IF(AND(APO$14="décembre",APP$14="décembre"),APO$16+1,APO$16)</f>
        <v>45</v>
      </c>
      <c r="APQ16">
        <f t="shared" ref="APQ16" si="1361">IF(AND(APP$14="décembre",APQ$14="décembre"),APP$16+1,APP$16)</f>
        <v>45</v>
      </c>
      <c r="APR16">
        <f t="shared" ref="APR16" si="1362">IF(AND(APQ$14="décembre",APR$14="décembre"),APQ$16+1,APQ$16)</f>
        <v>45</v>
      </c>
      <c r="APS16">
        <f t="shared" ref="APS16" si="1363">IF(AND(APR$14="décembre",APS$14="décembre"),APR$16+1,APR$16)</f>
        <v>45</v>
      </c>
      <c r="APT16">
        <f t="shared" ref="APT16" si="1364">IF(AND(APS$14="décembre",APT$14="décembre"),APS$16+1,APS$16)</f>
        <v>45</v>
      </c>
      <c r="APU16">
        <f t="shared" ref="APU16" si="1365">IF(AND(APT$14="décembre",APU$14="décembre"),APT$16+1,APT$16)</f>
        <v>45</v>
      </c>
      <c r="APV16">
        <f t="shared" ref="APV16" si="1366">IF(AND(APU$14="décembre",APV$14="décembre"),APU$16+1,APU$16)</f>
        <v>45</v>
      </c>
      <c r="APW16">
        <f t="shared" ref="APW16" si="1367">IF(AND(APV$14="décembre",APW$14="décembre"),APV$16+1,APV$16)</f>
        <v>45</v>
      </c>
      <c r="APX16">
        <f t="shared" ref="APX16" si="1368">IF(AND(APW$14="décembre",APX$14="décembre"),APW$16+1,APW$16)</f>
        <v>45</v>
      </c>
      <c r="APY16">
        <f t="shared" ref="APY16" si="1369">IF(AND(APX$14="décembre",APY$14="décembre"),APX$16+1,APX$16)</f>
        <v>45</v>
      </c>
      <c r="APZ16">
        <f t="shared" ref="APZ16" si="1370">IF(AND(APY$14="décembre",APZ$14="décembre"),APY$16+1,APY$16)</f>
        <v>45</v>
      </c>
      <c r="AQA16">
        <f t="shared" ref="AQA16" si="1371">IF(AND(APZ$14="décembre",AQA$14="décembre"),APZ$16+1,APZ$16)</f>
        <v>45</v>
      </c>
      <c r="AQB16">
        <f t="shared" ref="AQB16" si="1372">IF(AND(AQA$14="décembre",AQB$14="décembre"),AQA$16+1,AQA$16)</f>
        <v>45</v>
      </c>
      <c r="AQC16">
        <f t="shared" ref="AQC16" si="1373">IF(AND(AQB$14="décembre",AQC$14="décembre"),AQB$16+1,AQB$16)</f>
        <v>46</v>
      </c>
      <c r="AQD16">
        <f t="shared" ref="AQD16" si="1374">IF(AND(AQC$14="décembre",AQD$14="décembre"),AQC$16+1,AQC$16)</f>
        <v>46</v>
      </c>
      <c r="AQE16">
        <f t="shared" ref="AQE16" si="1375">IF(AND(AQD$14="décembre",AQE$14="décembre"),AQD$16+1,AQD$16)</f>
        <v>46</v>
      </c>
      <c r="AQF16">
        <f t="shared" ref="AQF16" si="1376">IF(AND(AQE$14="décembre",AQF$14="décembre"),AQE$16+1,AQE$16)</f>
        <v>46</v>
      </c>
      <c r="AQG16">
        <f t="shared" ref="AQG16" si="1377">IF(AND(AQF$14="décembre",AQG$14="décembre"),AQF$16+1,AQF$16)</f>
        <v>46</v>
      </c>
      <c r="AQH16">
        <f t="shared" ref="AQH16" si="1378">IF(AND(AQG$14="décembre",AQH$14="décembre"),AQG$16+1,AQG$16)</f>
        <v>46</v>
      </c>
      <c r="AQI16">
        <f t="shared" ref="AQI16" si="1379">IF(AND(AQH$14="décembre",AQI$14="décembre"),AQH$16+1,AQH$16)</f>
        <v>46</v>
      </c>
      <c r="AQJ16">
        <f t="shared" ref="AQJ16" si="1380">IF(AND(AQI$14="décembre",AQJ$14="décembre"),AQI$16+1,AQI$16)</f>
        <v>46</v>
      </c>
      <c r="AQK16">
        <f t="shared" ref="AQK16" si="1381">IF(AND(AQJ$14="décembre",AQK$14="décembre"),AQJ$16+1,AQJ$16)</f>
        <v>46</v>
      </c>
      <c r="AQL16">
        <f t="shared" ref="AQL16" si="1382">IF(AND(AQK$14="décembre",AQL$14="décembre"),AQK$16+1,AQK$16)</f>
        <v>46</v>
      </c>
      <c r="AQM16">
        <f t="shared" ref="AQM16" si="1383">IF(AND(AQL$14="décembre",AQM$14="décembre"),AQL$16+1,AQL$16)</f>
        <v>46</v>
      </c>
      <c r="AQN16">
        <f t="shared" ref="AQN16" si="1384">IF(AND(AQM$14="décembre",AQN$14="décembre"),AQM$16+1,AQM$16)</f>
        <v>46</v>
      </c>
      <c r="AQO16">
        <f t="shared" ref="AQO16" si="1385">IF(AND(AQN$14="décembre",AQO$14="décembre"),AQN$16+1,AQN$16)</f>
        <v>46</v>
      </c>
      <c r="AQP16">
        <f t="shared" ref="AQP16" si="1386">IF(AND(AQO$14="décembre",AQP$14="décembre"),AQO$16+1,AQO$16)</f>
        <v>46</v>
      </c>
      <c r="AQQ16">
        <f t="shared" ref="AQQ16" si="1387">IF(AND(AQP$14="décembre",AQQ$14="décembre"),AQP$16+1,AQP$16)</f>
        <v>46</v>
      </c>
      <c r="AQR16">
        <f t="shared" ref="AQR16" si="1388">IF(AND(AQQ$14="décembre",AQR$14="décembre"),AQQ$16+1,AQQ$16)</f>
        <v>46</v>
      </c>
      <c r="AQS16">
        <f t="shared" ref="AQS16" si="1389">IF(AND(AQR$14="décembre",AQS$14="décembre"),AQR$16+1,AQR$16)</f>
        <v>46</v>
      </c>
      <c r="AQT16">
        <f t="shared" ref="AQT16" si="1390">IF(AND(AQS$14="décembre",AQT$14="décembre"),AQS$16+1,AQS$16)</f>
        <v>46</v>
      </c>
      <c r="AQU16">
        <f t="shared" ref="AQU16" si="1391">IF(AND(AQT$14="décembre",AQU$14="décembre"),AQT$16+1,AQT$16)</f>
        <v>46</v>
      </c>
      <c r="AQV16">
        <f t="shared" ref="AQV16" si="1392">IF(AND(AQU$14="décembre",AQV$14="décembre"),AQU$16+1,AQU$16)</f>
        <v>46</v>
      </c>
      <c r="AQW16">
        <f t="shared" ref="AQW16" si="1393">IF(AND(AQV$14="décembre",AQW$14="décembre"),AQV$16+1,AQV$16)</f>
        <v>46</v>
      </c>
      <c r="AQX16">
        <f t="shared" ref="AQX16" si="1394">IF(AND(AQW$14="décembre",AQX$14="décembre"),AQW$16+1,AQW$16)</f>
        <v>46</v>
      </c>
      <c r="AQY16">
        <f t="shared" ref="AQY16" si="1395">IF(AND(AQX$14="décembre",AQY$14="décembre"),AQX$16+1,AQX$16)</f>
        <v>46</v>
      </c>
      <c r="AQZ16">
        <f t="shared" ref="AQZ16" si="1396">IF(AND(AQY$14="décembre",AQZ$14="décembre"),AQY$16+1,AQY$16)</f>
        <v>46</v>
      </c>
      <c r="ARA16">
        <f t="shared" ref="ARA16" si="1397">IF(AND(AQZ$14="décembre",ARA$14="décembre"),AQZ$16+1,AQZ$16)</f>
        <v>47</v>
      </c>
      <c r="ARB16">
        <f t="shared" ref="ARB16" si="1398">IF(AND(ARA$14="décembre",ARB$14="décembre"),ARA$16+1,ARA$16)</f>
        <v>47</v>
      </c>
      <c r="ARC16">
        <f t="shared" ref="ARC16" si="1399">IF(AND(ARB$14="décembre",ARC$14="décembre"),ARB$16+1,ARB$16)</f>
        <v>47</v>
      </c>
      <c r="ARD16">
        <f t="shared" ref="ARD16" si="1400">IF(AND(ARC$14="décembre",ARD$14="décembre"),ARC$16+1,ARC$16)</f>
        <v>47</v>
      </c>
      <c r="ARE16">
        <f t="shared" ref="ARE16" si="1401">IF(AND(ARD$14="décembre",ARE$14="décembre"),ARD$16+1,ARD$16)</f>
        <v>47</v>
      </c>
      <c r="ARF16">
        <f t="shared" ref="ARF16" si="1402">IF(AND(ARE$14="décembre",ARF$14="décembre"),ARE$16+1,ARE$16)</f>
        <v>47</v>
      </c>
      <c r="ARG16">
        <f t="shared" ref="ARG16" si="1403">IF(AND(ARF$14="décembre",ARG$14="décembre"),ARF$16+1,ARF$16)</f>
        <v>47</v>
      </c>
      <c r="ARH16">
        <f t="shared" ref="ARH16" si="1404">IF(AND(ARG$14="décembre",ARH$14="décembre"),ARG$16+1,ARG$16)</f>
        <v>47</v>
      </c>
      <c r="ARI16">
        <f t="shared" ref="ARI16" si="1405">IF(AND(ARH$14="décembre",ARI$14="décembre"),ARH$16+1,ARH$16)</f>
        <v>47</v>
      </c>
      <c r="ARJ16">
        <f t="shared" ref="ARJ16" si="1406">IF(AND(ARI$14="décembre",ARJ$14="décembre"),ARI$16+1,ARI$16)</f>
        <v>47</v>
      </c>
      <c r="ARK16">
        <f t="shared" ref="ARK16" si="1407">IF(AND(ARJ$14="décembre",ARK$14="décembre"),ARJ$16+1,ARJ$16)</f>
        <v>47</v>
      </c>
      <c r="ARL16">
        <f t="shared" ref="ARL16" si="1408">IF(AND(ARK$14="décembre",ARL$14="décembre"),ARK$16+1,ARK$16)</f>
        <v>47</v>
      </c>
      <c r="ARM16">
        <f t="shared" ref="ARM16" si="1409">IF(AND(ARL$14="décembre",ARM$14="décembre"),ARL$16+1,ARL$16)</f>
        <v>47</v>
      </c>
      <c r="ARN16">
        <f t="shared" ref="ARN16" si="1410">IF(AND(ARM$14="décembre",ARN$14="décembre"),ARM$16+1,ARM$16)</f>
        <v>47</v>
      </c>
      <c r="ARO16">
        <f t="shared" ref="ARO16" si="1411">IF(AND(ARN$14="décembre",ARO$14="décembre"),ARN$16+1,ARN$16)</f>
        <v>47</v>
      </c>
      <c r="ARP16">
        <f t="shared" ref="ARP16" si="1412">IF(AND(ARO$14="décembre",ARP$14="décembre"),ARO$16+1,ARO$16)</f>
        <v>47</v>
      </c>
      <c r="ARQ16">
        <f t="shared" ref="ARQ16" si="1413">IF(AND(ARP$14="décembre",ARQ$14="décembre"),ARP$16+1,ARP$16)</f>
        <v>47</v>
      </c>
      <c r="ARR16">
        <f t="shared" ref="ARR16" si="1414">IF(AND(ARQ$14="décembre",ARR$14="décembre"),ARQ$16+1,ARQ$16)</f>
        <v>47</v>
      </c>
      <c r="ARS16">
        <f t="shared" ref="ARS16" si="1415">IF(AND(ARR$14="décembre",ARS$14="décembre"),ARR$16+1,ARR$16)</f>
        <v>47</v>
      </c>
      <c r="ART16">
        <f t="shared" ref="ART16" si="1416">IF(AND(ARS$14="décembre",ART$14="décembre"),ARS$16+1,ARS$16)</f>
        <v>47</v>
      </c>
      <c r="ARU16">
        <f t="shared" ref="ARU16" si="1417">IF(AND(ART$14="décembre",ARU$14="décembre"),ART$16+1,ART$16)</f>
        <v>47</v>
      </c>
      <c r="ARV16">
        <f t="shared" ref="ARV16" si="1418">IF(AND(ARU$14="décembre",ARV$14="décembre"),ARU$16+1,ARU$16)</f>
        <v>47</v>
      </c>
      <c r="ARW16">
        <f t="shared" ref="ARW16" si="1419">IF(AND(ARV$14="décembre",ARW$14="décembre"),ARV$16+1,ARV$16)</f>
        <v>47</v>
      </c>
      <c r="ARX16">
        <f t="shared" ref="ARX16" si="1420">IF(AND(ARW$14="décembre",ARX$14="décembre"),ARW$16+1,ARW$16)</f>
        <v>47</v>
      </c>
      <c r="ARY16">
        <f t="shared" ref="ARY16" si="1421">IF(AND(ARX$14="décembre",ARY$14="décembre"),ARX$16+1,ARX$16)</f>
        <v>48</v>
      </c>
      <c r="ARZ16">
        <f t="shared" ref="ARZ16" si="1422">IF(AND(ARY$14="décembre",ARZ$14="décembre"),ARY$16+1,ARY$16)</f>
        <v>48</v>
      </c>
      <c r="ASA16">
        <f t="shared" ref="ASA16" si="1423">IF(AND(ARZ$14="décembre",ASA$14="décembre"),ARZ$16+1,ARZ$16)</f>
        <v>48</v>
      </c>
      <c r="ASB16">
        <f t="shared" ref="ASB16" si="1424">IF(AND(ASA$14="décembre",ASB$14="décembre"),ASA$16+1,ASA$16)</f>
        <v>48</v>
      </c>
      <c r="ASC16">
        <f t="shared" ref="ASC16" si="1425">IF(AND(ASB$14="décembre",ASC$14="décembre"),ASB$16+1,ASB$16)</f>
        <v>48</v>
      </c>
      <c r="ASD16">
        <f t="shared" ref="ASD16" si="1426">IF(AND(ASC$14="décembre",ASD$14="décembre"),ASC$16+1,ASC$16)</f>
        <v>48</v>
      </c>
      <c r="ASE16">
        <f t="shared" ref="ASE16" si="1427">IF(AND(ASD$14="décembre",ASE$14="décembre"),ASD$16+1,ASD$16)</f>
        <v>48</v>
      </c>
      <c r="ASF16">
        <f t="shared" ref="ASF16" si="1428">IF(AND(ASE$14="décembre",ASF$14="décembre"),ASE$16+1,ASE$16)</f>
        <v>48</v>
      </c>
      <c r="ASG16">
        <f t="shared" ref="ASG16" si="1429">IF(AND(ASF$14="décembre",ASG$14="décembre"),ASF$16+1,ASF$16)</f>
        <v>48</v>
      </c>
      <c r="ASH16">
        <f t="shared" ref="ASH16" si="1430">IF(AND(ASG$14="décembre",ASH$14="décembre"),ASG$16+1,ASG$16)</f>
        <v>48</v>
      </c>
      <c r="ASI16">
        <f t="shared" ref="ASI16" si="1431">IF(AND(ASH$14="décembre",ASI$14="décembre"),ASH$16+1,ASH$16)</f>
        <v>48</v>
      </c>
      <c r="ASJ16">
        <f t="shared" ref="ASJ16" si="1432">IF(AND(ASI$14="décembre",ASJ$14="décembre"),ASI$16+1,ASI$16)</f>
        <v>48</v>
      </c>
      <c r="ASK16">
        <f t="shared" ref="ASK16" si="1433">IF(AND(ASJ$14="décembre",ASK$14="décembre"),ASJ$16+1,ASJ$16)</f>
        <v>48</v>
      </c>
      <c r="ASL16">
        <f t="shared" ref="ASL16" si="1434">IF(AND(ASK$14="décembre",ASL$14="décembre"),ASK$16+1,ASK$16)</f>
        <v>48</v>
      </c>
      <c r="ASM16">
        <f t="shared" ref="ASM16" si="1435">IF(AND(ASL$14="décembre",ASM$14="décembre"),ASL$16+1,ASL$16)</f>
        <v>48</v>
      </c>
      <c r="ASN16">
        <f t="shared" ref="ASN16" si="1436">IF(AND(ASM$14="décembre",ASN$14="décembre"),ASM$16+1,ASM$16)</f>
        <v>48</v>
      </c>
      <c r="ASO16">
        <f t="shared" ref="ASO16" si="1437">IF(AND(ASN$14="décembre",ASO$14="décembre"),ASN$16+1,ASN$16)</f>
        <v>48</v>
      </c>
      <c r="ASP16">
        <f t="shared" ref="ASP16" si="1438">IF(AND(ASO$14="décembre",ASP$14="décembre"),ASO$16+1,ASO$16)</f>
        <v>48</v>
      </c>
      <c r="ASQ16">
        <f t="shared" ref="ASQ16" si="1439">IF(AND(ASP$14="décembre",ASQ$14="décembre"),ASP$16+1,ASP$16)</f>
        <v>48</v>
      </c>
      <c r="ASR16">
        <f t="shared" ref="ASR16" si="1440">IF(AND(ASQ$14="décembre",ASR$14="décembre"),ASQ$16+1,ASQ$16)</f>
        <v>48</v>
      </c>
      <c r="ASS16">
        <f t="shared" ref="ASS16" si="1441">IF(AND(ASR$14="décembre",ASS$14="décembre"),ASR$16+1,ASR$16)</f>
        <v>48</v>
      </c>
      <c r="AST16">
        <f t="shared" ref="AST16" si="1442">IF(AND(ASS$14="décembre",AST$14="décembre"),ASS$16+1,ASS$16)</f>
        <v>48</v>
      </c>
      <c r="ASU16">
        <f t="shared" ref="ASU16" si="1443">IF(AND(AST$14="décembre",ASU$14="décembre"),AST$16+1,AST$16)</f>
        <v>48</v>
      </c>
      <c r="ASV16">
        <f t="shared" ref="ASV16" si="1444">IF(AND(ASU$14="décembre",ASV$14="décembre"),ASU$16+1,ASU$16)</f>
        <v>48</v>
      </c>
      <c r="ASW16">
        <f t="shared" ref="ASW16" si="1445">IF(AND(ASV$14="décembre",ASW$14="décembre"),ASV$16+1,ASV$16)</f>
        <v>49</v>
      </c>
      <c r="ASX16">
        <f t="shared" ref="ASX16" si="1446">IF(AND(ASW$14="décembre",ASX$14="décembre"),ASW$16+1,ASW$16)</f>
        <v>49</v>
      </c>
      <c r="ASY16">
        <f t="shared" ref="ASY16" si="1447">IF(AND(ASX$14="décembre",ASY$14="décembre"),ASX$16+1,ASX$16)</f>
        <v>49</v>
      </c>
      <c r="ASZ16">
        <f t="shared" ref="ASZ16" si="1448">IF(AND(ASY$14="décembre",ASZ$14="décembre"),ASY$16+1,ASY$16)</f>
        <v>49</v>
      </c>
      <c r="ATA16">
        <f t="shared" ref="ATA16" si="1449">IF(AND(ASZ$14="décembre",ATA$14="décembre"),ASZ$16+1,ASZ$16)</f>
        <v>49</v>
      </c>
      <c r="ATB16">
        <f t="shared" ref="ATB16" si="1450">IF(AND(ATA$14="décembre",ATB$14="décembre"),ATA$16+1,ATA$16)</f>
        <v>49</v>
      </c>
      <c r="ATC16">
        <f t="shared" ref="ATC16" si="1451">IF(AND(ATB$14="décembre",ATC$14="décembre"),ATB$16+1,ATB$16)</f>
        <v>49</v>
      </c>
      <c r="ATD16">
        <f t="shared" ref="ATD16" si="1452">IF(AND(ATC$14="décembre",ATD$14="décembre"),ATC$16+1,ATC$16)</f>
        <v>49</v>
      </c>
      <c r="ATE16">
        <f t="shared" ref="ATE16" si="1453">IF(AND(ATD$14="décembre",ATE$14="décembre"),ATD$16+1,ATD$16)</f>
        <v>49</v>
      </c>
      <c r="ATF16">
        <f t="shared" ref="ATF16" si="1454">IF(AND(ATE$14="décembre",ATF$14="décembre"),ATE$16+1,ATE$16)</f>
        <v>49</v>
      </c>
      <c r="ATG16">
        <f t="shared" ref="ATG16" si="1455">IF(AND(ATF$14="décembre",ATG$14="décembre"),ATF$16+1,ATF$16)</f>
        <v>49</v>
      </c>
      <c r="ATH16">
        <f t="shared" ref="ATH16" si="1456">IF(AND(ATG$14="décembre",ATH$14="décembre"),ATG$16+1,ATG$16)</f>
        <v>49</v>
      </c>
      <c r="ATI16">
        <f t="shared" ref="ATI16" si="1457">IF(AND(ATH$14="décembre",ATI$14="décembre"),ATH$16+1,ATH$16)</f>
        <v>49</v>
      </c>
      <c r="ATJ16">
        <f t="shared" ref="ATJ16" si="1458">IF(AND(ATI$14="décembre",ATJ$14="décembre"),ATI$16+1,ATI$16)</f>
        <v>49</v>
      </c>
      <c r="ATK16">
        <f t="shared" ref="ATK16" si="1459">IF(AND(ATJ$14="décembre",ATK$14="décembre"),ATJ$16+1,ATJ$16)</f>
        <v>49</v>
      </c>
      <c r="ATL16">
        <f t="shared" ref="ATL16" si="1460">IF(AND(ATK$14="décembre",ATL$14="décembre"),ATK$16+1,ATK$16)</f>
        <v>49</v>
      </c>
      <c r="ATM16">
        <f t="shared" ref="ATM16" si="1461">IF(AND(ATL$14="décembre",ATM$14="décembre"),ATL$16+1,ATL$16)</f>
        <v>49</v>
      </c>
      <c r="ATN16">
        <f t="shared" ref="ATN16" si="1462">IF(AND(ATM$14="décembre",ATN$14="décembre"),ATM$16+1,ATM$16)</f>
        <v>49</v>
      </c>
      <c r="ATO16">
        <f t="shared" ref="ATO16" si="1463">IF(AND(ATN$14="décembre",ATO$14="décembre"),ATN$16+1,ATN$16)</f>
        <v>49</v>
      </c>
      <c r="ATP16">
        <f t="shared" ref="ATP16" si="1464">IF(AND(ATO$14="décembre",ATP$14="décembre"),ATO$16+1,ATO$16)</f>
        <v>49</v>
      </c>
      <c r="ATQ16">
        <f t="shared" ref="ATQ16" si="1465">IF(AND(ATP$14="décembre",ATQ$14="décembre"),ATP$16+1,ATP$16)</f>
        <v>49</v>
      </c>
      <c r="ATR16">
        <f t="shared" ref="ATR16" si="1466">IF(AND(ATQ$14="décembre",ATR$14="décembre"),ATQ$16+1,ATQ$16)</f>
        <v>49</v>
      </c>
      <c r="ATS16">
        <f t="shared" ref="ATS16" si="1467">IF(AND(ATR$14="décembre",ATS$14="décembre"),ATR$16+1,ATR$16)</f>
        <v>49</v>
      </c>
      <c r="ATT16">
        <f t="shared" ref="ATT16" si="1468">IF(AND(ATS$14="décembre",ATT$14="décembre"),ATS$16+1,ATS$16)</f>
        <v>49</v>
      </c>
      <c r="ATU16">
        <f t="shared" ref="ATU16" si="1469">IF(AND(ATT$14="décembre",ATU$14="décembre"),ATT$16+1,ATT$16)</f>
        <v>50</v>
      </c>
      <c r="ATV16">
        <f t="shared" ref="ATV16" si="1470">IF(AND(ATU$14="décembre",ATV$14="décembre"),ATU$16+1,ATU$16)</f>
        <v>50</v>
      </c>
      <c r="ATW16">
        <f t="shared" ref="ATW16" si="1471">IF(AND(ATV$14="décembre",ATW$14="décembre"),ATV$16+1,ATV$16)</f>
        <v>50</v>
      </c>
      <c r="ATX16">
        <f t="shared" ref="ATX16" si="1472">IF(AND(ATW$14="décembre",ATX$14="décembre"),ATW$16+1,ATW$16)</f>
        <v>50</v>
      </c>
      <c r="ATY16">
        <f t="shared" ref="ATY16" si="1473">IF(AND(ATX$14="décembre",ATY$14="décembre"),ATX$16+1,ATX$16)</f>
        <v>50</v>
      </c>
      <c r="ATZ16">
        <f t="shared" ref="ATZ16" si="1474">IF(AND(ATY$14="décembre",ATZ$14="décembre"),ATY$16+1,ATY$16)</f>
        <v>50</v>
      </c>
      <c r="AUA16">
        <f t="shared" ref="AUA16" si="1475">IF(AND(ATZ$14="décembre",AUA$14="décembre"),ATZ$16+1,ATZ$16)</f>
        <v>50</v>
      </c>
      <c r="AUB16">
        <f t="shared" ref="AUB16" si="1476">IF(AND(AUA$14="décembre",AUB$14="décembre"),AUA$16+1,AUA$16)</f>
        <v>50</v>
      </c>
      <c r="AUC16">
        <f t="shared" ref="AUC16" si="1477">IF(AND(AUB$14="décembre",AUC$14="décembre"),AUB$16+1,AUB$16)</f>
        <v>50</v>
      </c>
      <c r="AUD16">
        <f t="shared" ref="AUD16" si="1478">IF(AND(AUC$14="décembre",AUD$14="décembre"),AUC$16+1,AUC$16)</f>
        <v>50</v>
      </c>
      <c r="AUE16">
        <f t="shared" ref="AUE16" si="1479">IF(AND(AUD$14="décembre",AUE$14="décembre"),AUD$16+1,AUD$16)</f>
        <v>50</v>
      </c>
      <c r="AUF16">
        <f t="shared" ref="AUF16" si="1480">IF(AND(AUE$14="décembre",AUF$14="décembre"),AUE$16+1,AUE$16)</f>
        <v>50</v>
      </c>
      <c r="AUG16">
        <f t="shared" ref="AUG16" si="1481">IF(AND(AUF$14="décembre",AUG$14="décembre"),AUF$16+1,AUF$16)</f>
        <v>50</v>
      </c>
      <c r="AUH16">
        <f t="shared" ref="AUH16" si="1482">IF(AND(AUG$14="décembre",AUH$14="décembre"),AUG$16+1,AUG$16)</f>
        <v>50</v>
      </c>
      <c r="AUI16">
        <f t="shared" ref="AUI16" si="1483">IF(AND(AUH$14="décembre",AUI$14="décembre"),AUH$16+1,AUH$16)</f>
        <v>50</v>
      </c>
      <c r="AUJ16">
        <f t="shared" ref="AUJ16" si="1484">IF(AND(AUI$14="décembre",AUJ$14="décembre"),AUI$16+1,AUI$16)</f>
        <v>50</v>
      </c>
      <c r="AUK16">
        <f t="shared" ref="AUK16" si="1485">IF(AND(AUJ$14="décembre",AUK$14="décembre"),AUJ$16+1,AUJ$16)</f>
        <v>50</v>
      </c>
      <c r="AUL16">
        <f t="shared" ref="AUL16" si="1486">IF(AND(AUK$14="décembre",AUL$14="décembre"),AUK$16+1,AUK$16)</f>
        <v>50</v>
      </c>
      <c r="AUM16">
        <f t="shared" ref="AUM16" si="1487">IF(AND(AUL$14="décembre",AUM$14="décembre"),AUL$16+1,AUL$16)</f>
        <v>50</v>
      </c>
      <c r="AUN16">
        <f t="shared" ref="AUN16" si="1488">IF(AND(AUM$14="décembre",AUN$14="décembre"),AUM$16+1,AUM$16)</f>
        <v>50</v>
      </c>
      <c r="AUO16">
        <f t="shared" ref="AUO16" si="1489">IF(AND(AUN$14="décembre",AUO$14="décembre"),AUN$16+1,AUN$16)</f>
        <v>50</v>
      </c>
      <c r="AUP16">
        <f t="shared" ref="AUP16" si="1490">IF(AND(AUO$14="décembre",AUP$14="décembre"),AUO$16+1,AUO$16)</f>
        <v>50</v>
      </c>
      <c r="AUQ16">
        <f t="shared" ref="AUQ16" si="1491">IF(AND(AUP$14="décembre",AUQ$14="décembre"),AUP$16+1,AUP$16)</f>
        <v>50</v>
      </c>
      <c r="AUR16">
        <f t="shared" ref="AUR16" si="1492">IF(AND(AUQ$14="décembre",AUR$14="décembre"),AUQ$16+1,AUQ$16)</f>
        <v>50</v>
      </c>
      <c r="AUS16">
        <f t="shared" ref="AUS16" si="1493">IF(AND(AUR$14="décembre",AUS$14="décembre"),AUR$16+1,AUR$16)</f>
        <v>51</v>
      </c>
    </row>
    <row r="17" spans="1:1241" collapsed="1" x14ac:dyDescent="0.25"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8"/>
      <c r="R17" s="186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8"/>
      <c r="AD17" s="186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75" t="str">
        <f>CONCATENATE(AP$14," ",AP$16)</f>
        <v>janvier 1</v>
      </c>
      <c r="AQ17" s="175"/>
      <c r="AR17" s="172" t="str">
        <f t="shared" ref="AR17" si="1494">CONCATENATE(AR$14," ",AR$16)</f>
        <v>février 1</v>
      </c>
      <c r="AS17" s="172"/>
      <c r="AT17" s="172" t="str">
        <f t="shared" ref="AT17" si="1495">CONCATENATE(AT$14," ",AT$16)</f>
        <v>mars 1</v>
      </c>
      <c r="AU17" s="172"/>
      <c r="AV17" s="172" t="str">
        <f t="shared" ref="AV17" si="1496">CONCATENATE(AV$14," ",AV$16)</f>
        <v>avril 1</v>
      </c>
      <c r="AW17" s="172"/>
      <c r="AX17" s="172" t="str">
        <f t="shared" ref="AX17" si="1497">CONCATENATE(AX$14," ",AX$16)</f>
        <v>mai 1</v>
      </c>
      <c r="AY17" s="172"/>
      <c r="AZ17" s="172" t="str">
        <f t="shared" ref="AZ17" si="1498">CONCATENATE(AZ$14," ",AZ$16)</f>
        <v>juin 1</v>
      </c>
      <c r="BA17" s="172"/>
      <c r="BB17" s="172" t="str">
        <f t="shared" ref="BB17" si="1499">CONCATENATE(BB$14," ",BB$16)</f>
        <v>juillet 1</v>
      </c>
      <c r="BC17" s="172"/>
      <c r="BD17" s="172" t="str">
        <f t="shared" ref="BD17" si="1500">CONCATENATE(BD$14," ",BD$16)</f>
        <v>août 1</v>
      </c>
      <c r="BE17" s="172"/>
      <c r="BF17" s="172" t="str">
        <f t="shared" ref="BF17" si="1501">CONCATENATE(BF$14," ",BF$16)</f>
        <v>septembre 1</v>
      </c>
      <c r="BG17" s="172"/>
      <c r="BH17" s="172" t="str">
        <f t="shared" ref="BH17" si="1502">CONCATENATE(BH$14," ",BH$16)</f>
        <v>octobre 1</v>
      </c>
      <c r="BI17" s="172"/>
      <c r="BJ17" s="172" t="str">
        <f t="shared" ref="BJ17" si="1503">CONCATENATE(BJ$14," ",BJ$16)</f>
        <v>novembre 1</v>
      </c>
      <c r="BK17" s="172"/>
      <c r="BL17" s="172" t="str">
        <f t="shared" ref="BL17" si="1504">CONCATENATE(BL$14," ",BL$16)</f>
        <v>décembre 1</v>
      </c>
      <c r="BM17" s="172"/>
      <c r="BN17" s="172" t="str">
        <f t="shared" ref="BN17" si="1505">CONCATENATE(BN$14," ",BN$16)</f>
        <v>janvier 2</v>
      </c>
      <c r="BO17" s="172"/>
      <c r="BP17" s="172" t="str">
        <f t="shared" ref="BP17" si="1506">CONCATENATE(BP$14," ",BP$16)</f>
        <v>février 2</v>
      </c>
      <c r="BQ17" s="172"/>
      <c r="BR17" s="172" t="str">
        <f t="shared" ref="BR17" si="1507">CONCATENATE(BR$14," ",BR$16)</f>
        <v>mars 2</v>
      </c>
      <c r="BS17" s="172"/>
      <c r="BT17" s="172" t="str">
        <f t="shared" ref="BT17" si="1508">CONCATENATE(BT$14," ",BT$16)</f>
        <v>avril 2</v>
      </c>
      <c r="BU17" s="172"/>
      <c r="BV17" s="172" t="str">
        <f t="shared" ref="BV17" si="1509">CONCATENATE(BV$14," ",BV$16)</f>
        <v>mai 2</v>
      </c>
      <c r="BW17" s="172"/>
      <c r="BX17" s="172" t="str">
        <f t="shared" ref="BX17" si="1510">CONCATENATE(BX$14," ",BX$16)</f>
        <v>juin 2</v>
      </c>
      <c r="BY17" s="172"/>
      <c r="BZ17" s="172" t="str">
        <f t="shared" ref="BZ17" si="1511">CONCATENATE(BZ$14," ",BZ$16)</f>
        <v>juillet 2</v>
      </c>
      <c r="CA17" s="172"/>
      <c r="CB17" s="172" t="str">
        <f t="shared" ref="CB17" si="1512">CONCATENATE(CB$14," ",CB$16)</f>
        <v>août 2</v>
      </c>
      <c r="CC17" s="172"/>
      <c r="CD17" s="172" t="str">
        <f t="shared" ref="CD17" si="1513">CONCATENATE(CD$14," ",CD$16)</f>
        <v>septembre 2</v>
      </c>
      <c r="CE17" s="172"/>
      <c r="CF17" s="172" t="str">
        <f t="shared" ref="CF17" si="1514">CONCATENATE(CF$14," ",CF$16)</f>
        <v>octobre 2</v>
      </c>
      <c r="CG17" s="172"/>
      <c r="CH17" s="172" t="str">
        <f t="shared" ref="CH17" si="1515">CONCATENATE(CH$14," ",CH$16)</f>
        <v>novembre 2</v>
      </c>
      <c r="CI17" s="172"/>
      <c r="CJ17" s="172" t="str">
        <f t="shared" ref="CJ17" si="1516">CONCATENATE(CJ$14," ",CJ$16)</f>
        <v>décembre 2</v>
      </c>
      <c r="CK17" s="172"/>
      <c r="CL17" s="172" t="str">
        <f t="shared" ref="CL17" si="1517">CONCATENATE(CL$14," ",CL$16)</f>
        <v>janvier 3</v>
      </c>
      <c r="CM17" s="172"/>
      <c r="CN17" s="172" t="str">
        <f t="shared" ref="CN17" si="1518">CONCATENATE(CN$14," ",CN$16)</f>
        <v>février 3</v>
      </c>
      <c r="CO17" s="172"/>
      <c r="CP17" s="172" t="str">
        <f t="shared" ref="CP17" si="1519">CONCATENATE(CP$14," ",CP$16)</f>
        <v>mars 3</v>
      </c>
      <c r="CQ17" s="172"/>
      <c r="CR17" s="172" t="str">
        <f t="shared" ref="CR17" si="1520">CONCATENATE(CR$14," ",CR$16)</f>
        <v>avril 3</v>
      </c>
      <c r="CS17" s="172"/>
      <c r="CT17" s="172" t="str">
        <f t="shared" ref="CT17" si="1521">CONCATENATE(CT$14," ",CT$16)</f>
        <v>mai 3</v>
      </c>
      <c r="CU17" s="172"/>
      <c r="CV17" s="172" t="str">
        <f t="shared" ref="CV17" si="1522">CONCATENATE(CV$14," ",CV$16)</f>
        <v>juin 3</v>
      </c>
      <c r="CW17" s="172"/>
      <c r="CX17" s="172" t="str">
        <f t="shared" ref="CX17" si="1523">CONCATENATE(CX$14," ",CX$16)</f>
        <v>juillet 3</v>
      </c>
      <c r="CY17" s="172"/>
      <c r="CZ17" s="172" t="str">
        <f t="shared" ref="CZ17" si="1524">CONCATENATE(CZ$14," ",CZ$16)</f>
        <v>août 3</v>
      </c>
      <c r="DA17" s="172"/>
      <c r="DB17" s="172" t="str">
        <f t="shared" ref="DB17" si="1525">CONCATENATE(DB$14," ",DB$16)</f>
        <v>septembre 3</v>
      </c>
      <c r="DC17" s="172"/>
      <c r="DD17" s="172" t="str">
        <f t="shared" ref="DD17" si="1526">CONCATENATE(DD$14," ",DD$16)</f>
        <v>octobre 3</v>
      </c>
      <c r="DE17" s="172"/>
      <c r="DF17" s="172" t="str">
        <f t="shared" ref="DF17" si="1527">CONCATENATE(DF$14," ",DF$16)</f>
        <v>novembre 3</v>
      </c>
      <c r="DG17" s="172"/>
      <c r="DH17" s="172" t="str">
        <f t="shared" ref="DH17" si="1528">CONCATENATE(DH$14," ",DH$16)</f>
        <v>décembre 3</v>
      </c>
      <c r="DI17" s="172"/>
      <c r="DJ17" s="172" t="str">
        <f t="shared" ref="DJ17" si="1529">CONCATENATE(DJ$14," ",DJ$16)</f>
        <v>janvier 4</v>
      </c>
      <c r="DK17" s="172"/>
      <c r="DL17" s="172" t="str">
        <f t="shared" ref="DL17" si="1530">CONCATENATE(DL$14," ",DL$16)</f>
        <v>février 4</v>
      </c>
      <c r="DM17" s="172"/>
      <c r="DN17" s="172" t="str">
        <f t="shared" ref="DN17" si="1531">CONCATENATE(DN$14," ",DN$16)</f>
        <v>mars 4</v>
      </c>
      <c r="DO17" s="172"/>
      <c r="DP17" s="172" t="str">
        <f t="shared" ref="DP17" si="1532">CONCATENATE(DP$14," ",DP$16)</f>
        <v>avril 4</v>
      </c>
      <c r="DQ17" s="172"/>
      <c r="DR17" s="172" t="str">
        <f t="shared" ref="DR17" si="1533">CONCATENATE(DR$14," ",DR$16)</f>
        <v>mai 4</v>
      </c>
      <c r="DS17" s="172"/>
      <c r="DT17" s="172" t="str">
        <f t="shared" ref="DT17" si="1534">CONCATENATE(DT$14," ",DT$16)</f>
        <v>juin 4</v>
      </c>
      <c r="DU17" s="172"/>
      <c r="DV17" s="172" t="str">
        <f t="shared" ref="DV17" si="1535">CONCATENATE(DV$14," ",DV$16)</f>
        <v>juillet 4</v>
      </c>
      <c r="DW17" s="172"/>
      <c r="DX17" s="172" t="str">
        <f t="shared" ref="DX17" si="1536">CONCATENATE(DX$14," ",DX$16)</f>
        <v>août 4</v>
      </c>
      <c r="DY17" s="172"/>
      <c r="DZ17" s="172" t="str">
        <f t="shared" ref="DZ17" si="1537">CONCATENATE(DZ$14," ",DZ$16)</f>
        <v>septembre 4</v>
      </c>
      <c r="EA17" s="172"/>
      <c r="EB17" s="172" t="str">
        <f t="shared" ref="EB17" si="1538">CONCATENATE(EB$14," ",EB$16)</f>
        <v>octobre 4</v>
      </c>
      <c r="EC17" s="172"/>
      <c r="ED17" s="172" t="str">
        <f t="shared" ref="ED17" si="1539">CONCATENATE(ED$14," ",ED$16)</f>
        <v>novembre 4</v>
      </c>
      <c r="EE17" s="172"/>
      <c r="EF17" s="172" t="str">
        <f t="shared" ref="EF17" si="1540">CONCATENATE(EF$14," ",EF$16)</f>
        <v>décembre 4</v>
      </c>
      <c r="EG17" s="172"/>
      <c r="EH17" s="172" t="str">
        <f t="shared" ref="EH17" si="1541">CONCATENATE(EH$14," ",EH$16)</f>
        <v>janvier 5</v>
      </c>
      <c r="EI17" s="172"/>
      <c r="EJ17" s="172" t="str">
        <f t="shared" ref="EJ17" si="1542">CONCATENATE(EJ$14," ",EJ$16)</f>
        <v>février 5</v>
      </c>
      <c r="EK17" s="172"/>
      <c r="EL17" s="172" t="str">
        <f t="shared" ref="EL17" si="1543">CONCATENATE(EL$14," ",EL$16)</f>
        <v>mars 5</v>
      </c>
      <c r="EM17" s="172"/>
      <c r="EN17" s="172" t="str">
        <f t="shared" ref="EN17" si="1544">CONCATENATE(EN$14," ",EN$16)</f>
        <v>avril 5</v>
      </c>
      <c r="EO17" s="172"/>
      <c r="EP17" s="172" t="str">
        <f t="shared" ref="EP17" si="1545">CONCATENATE(EP$14," ",EP$16)</f>
        <v>mai 5</v>
      </c>
      <c r="EQ17" s="172"/>
      <c r="ER17" s="172" t="str">
        <f t="shared" ref="ER17" si="1546">CONCATENATE(ER$14," ",ER$16)</f>
        <v>juin 5</v>
      </c>
      <c r="ES17" s="172"/>
      <c r="ET17" s="172" t="str">
        <f t="shared" ref="ET17" si="1547">CONCATENATE(ET$14," ",ET$16)</f>
        <v>juillet 5</v>
      </c>
      <c r="EU17" s="172"/>
      <c r="EV17" s="172" t="str">
        <f t="shared" ref="EV17" si="1548">CONCATENATE(EV$14," ",EV$16)</f>
        <v>août 5</v>
      </c>
      <c r="EW17" s="172"/>
      <c r="EX17" s="172" t="str">
        <f t="shared" ref="EX17" si="1549">CONCATENATE(EX$14," ",EX$16)</f>
        <v>septembre 5</v>
      </c>
      <c r="EY17" s="172"/>
      <c r="EZ17" s="172" t="str">
        <f t="shared" ref="EZ17" si="1550">CONCATENATE(EZ$14," ",EZ$16)</f>
        <v>octobre 5</v>
      </c>
      <c r="FA17" s="172"/>
      <c r="FB17" s="172" t="str">
        <f t="shared" ref="FB17" si="1551">CONCATENATE(FB$14," ",FB$16)</f>
        <v>novembre 5</v>
      </c>
      <c r="FC17" s="172"/>
      <c r="FD17" s="172" t="str">
        <f t="shared" ref="FD17" si="1552">CONCATENATE(FD$14," ",FD$16)</f>
        <v>décembre 5</v>
      </c>
      <c r="FE17" s="172"/>
      <c r="FF17" s="172" t="str">
        <f t="shared" ref="FF17" si="1553">CONCATENATE(FF$14," ",FF$16)</f>
        <v>janvier 6</v>
      </c>
      <c r="FG17" s="172"/>
      <c r="FH17" s="172" t="str">
        <f t="shared" ref="FH17" si="1554">CONCATENATE(FH$14," ",FH$16)</f>
        <v>février 6</v>
      </c>
      <c r="FI17" s="172"/>
      <c r="FJ17" s="172" t="str">
        <f t="shared" ref="FJ17" si="1555">CONCATENATE(FJ$14," ",FJ$16)</f>
        <v>mars 6</v>
      </c>
      <c r="FK17" s="172"/>
      <c r="FL17" s="172" t="str">
        <f t="shared" ref="FL17" si="1556">CONCATENATE(FL$14," ",FL$16)</f>
        <v>avril 6</v>
      </c>
      <c r="FM17" s="172"/>
      <c r="FN17" s="172" t="str">
        <f t="shared" ref="FN17" si="1557">CONCATENATE(FN$14," ",FN$16)</f>
        <v>mai 6</v>
      </c>
      <c r="FO17" s="172"/>
      <c r="FP17" s="172" t="str">
        <f t="shared" ref="FP17" si="1558">CONCATENATE(FP$14," ",FP$16)</f>
        <v>juin 6</v>
      </c>
      <c r="FQ17" s="172"/>
      <c r="FR17" s="172" t="str">
        <f t="shared" ref="FR17" si="1559">CONCATENATE(FR$14," ",FR$16)</f>
        <v>juillet 6</v>
      </c>
      <c r="FS17" s="172"/>
      <c r="FT17" s="172" t="str">
        <f t="shared" ref="FT17" si="1560">CONCATENATE(FT$14," ",FT$16)</f>
        <v>août 6</v>
      </c>
      <c r="FU17" s="172"/>
      <c r="FV17" s="172" t="str">
        <f t="shared" ref="FV17" si="1561">CONCATENATE(FV$14," ",FV$16)</f>
        <v>septembre 6</v>
      </c>
      <c r="FW17" s="172"/>
      <c r="FX17" s="172" t="str">
        <f t="shared" ref="FX17" si="1562">CONCATENATE(FX$14," ",FX$16)</f>
        <v>octobre 6</v>
      </c>
      <c r="FY17" s="172"/>
      <c r="FZ17" s="172" t="str">
        <f t="shared" ref="FZ17" si="1563">CONCATENATE(FZ$14," ",FZ$16)</f>
        <v>novembre 6</v>
      </c>
      <c r="GA17" s="172"/>
      <c r="GB17" s="172" t="str">
        <f t="shared" ref="GB17" si="1564">CONCATENATE(GB$14," ",GB$16)</f>
        <v>décembre 6</v>
      </c>
      <c r="GC17" s="172"/>
      <c r="GD17" s="172" t="str">
        <f t="shared" ref="GD17" si="1565">CONCATENATE(GD$14," ",GD$16)</f>
        <v>janvier 7</v>
      </c>
      <c r="GE17" s="172"/>
      <c r="GF17" s="172" t="str">
        <f t="shared" ref="GF17" si="1566">CONCATENATE(GF$14," ",GF$16)</f>
        <v>février 7</v>
      </c>
      <c r="GG17" s="172"/>
      <c r="GH17" s="172" t="str">
        <f t="shared" ref="GH17" si="1567">CONCATENATE(GH$14," ",GH$16)</f>
        <v>mars 7</v>
      </c>
      <c r="GI17" s="172"/>
      <c r="GJ17" s="172" t="str">
        <f t="shared" ref="GJ17" si="1568">CONCATENATE(GJ$14," ",GJ$16)</f>
        <v>avril 7</v>
      </c>
      <c r="GK17" s="172"/>
      <c r="GL17" s="172" t="str">
        <f t="shared" ref="GL17" si="1569">CONCATENATE(GL$14," ",GL$16)</f>
        <v>mai 7</v>
      </c>
      <c r="GM17" s="172"/>
      <c r="GN17" s="172" t="str">
        <f t="shared" ref="GN17" si="1570">CONCATENATE(GN$14," ",GN$16)</f>
        <v>juin 7</v>
      </c>
      <c r="GO17" s="172"/>
      <c r="GP17" s="172" t="str">
        <f t="shared" ref="GP17" si="1571">CONCATENATE(GP$14," ",GP$16)</f>
        <v>juillet 7</v>
      </c>
      <c r="GQ17" s="172"/>
      <c r="GR17" s="172" t="str">
        <f t="shared" ref="GR17" si="1572">CONCATENATE(GR$14," ",GR$16)</f>
        <v>août 7</v>
      </c>
      <c r="GS17" s="172"/>
      <c r="GT17" s="172" t="str">
        <f t="shared" ref="GT17" si="1573">CONCATENATE(GT$14," ",GT$16)</f>
        <v>septembre 7</v>
      </c>
      <c r="GU17" s="172"/>
      <c r="GV17" s="172" t="str">
        <f t="shared" ref="GV17" si="1574">CONCATENATE(GV$14," ",GV$16)</f>
        <v>octobre 7</v>
      </c>
      <c r="GW17" s="172"/>
      <c r="GX17" s="172" t="str">
        <f t="shared" ref="GX17" si="1575">CONCATENATE(GX$14," ",GX$16)</f>
        <v>novembre 7</v>
      </c>
      <c r="GY17" s="172"/>
      <c r="GZ17" s="172" t="str">
        <f t="shared" ref="GZ17" si="1576">CONCATENATE(GZ$14," ",GZ$16)</f>
        <v>décembre 7</v>
      </c>
      <c r="HA17" s="172"/>
      <c r="HB17" s="172" t="str">
        <f t="shared" ref="HB17" si="1577">CONCATENATE(HB$14," ",HB$16)</f>
        <v>janvier 8</v>
      </c>
      <c r="HC17" s="172"/>
      <c r="HD17" s="172" t="str">
        <f t="shared" ref="HD17" si="1578">CONCATENATE(HD$14," ",HD$16)</f>
        <v>février 8</v>
      </c>
      <c r="HE17" s="172"/>
      <c r="HF17" s="172" t="str">
        <f t="shared" ref="HF17" si="1579">CONCATENATE(HF$14," ",HF$16)</f>
        <v>mars 8</v>
      </c>
      <c r="HG17" s="172"/>
      <c r="HH17" s="172" t="str">
        <f t="shared" ref="HH17" si="1580">CONCATENATE(HH$14," ",HH$16)</f>
        <v>avril 8</v>
      </c>
      <c r="HI17" s="172"/>
      <c r="HJ17" s="172" t="str">
        <f t="shared" ref="HJ17" si="1581">CONCATENATE(HJ$14," ",HJ$16)</f>
        <v>mai 8</v>
      </c>
      <c r="HK17" s="172"/>
      <c r="HL17" s="172" t="str">
        <f t="shared" ref="HL17" si="1582">CONCATENATE(HL$14," ",HL$16)</f>
        <v>juin 8</v>
      </c>
      <c r="HM17" s="172"/>
      <c r="HN17" s="172" t="str">
        <f t="shared" ref="HN17" si="1583">CONCATENATE(HN$14," ",HN$16)</f>
        <v>juillet 8</v>
      </c>
      <c r="HO17" s="172"/>
      <c r="HP17" s="172" t="str">
        <f t="shared" ref="HP17" si="1584">CONCATENATE(HP$14," ",HP$16)</f>
        <v>août 8</v>
      </c>
      <c r="HQ17" s="172"/>
      <c r="HR17" s="172" t="str">
        <f t="shared" ref="HR17" si="1585">CONCATENATE(HR$14," ",HR$16)</f>
        <v>septembre 8</v>
      </c>
      <c r="HS17" s="172"/>
      <c r="HT17" s="172" t="str">
        <f t="shared" ref="HT17" si="1586">CONCATENATE(HT$14," ",HT$16)</f>
        <v>octobre 8</v>
      </c>
      <c r="HU17" s="172"/>
      <c r="HV17" s="172" t="str">
        <f t="shared" ref="HV17" si="1587">CONCATENATE(HV$14," ",HV$16)</f>
        <v>novembre 8</v>
      </c>
      <c r="HW17" s="172"/>
      <c r="HX17" s="172" t="str">
        <f t="shared" ref="HX17" si="1588">CONCATENATE(HX$14," ",HX$16)</f>
        <v>décembre 8</v>
      </c>
      <c r="HY17" s="172"/>
      <c r="HZ17" s="172" t="str">
        <f t="shared" ref="HZ17" si="1589">CONCATENATE(HZ$14," ",HZ$16)</f>
        <v>janvier 9</v>
      </c>
      <c r="IA17" s="172"/>
      <c r="IB17" s="172" t="str">
        <f t="shared" ref="IB17" si="1590">CONCATENATE(IB$14," ",IB$16)</f>
        <v>février 9</v>
      </c>
      <c r="IC17" s="172"/>
      <c r="ID17" s="172" t="str">
        <f t="shared" ref="ID17" si="1591">CONCATENATE(ID$14," ",ID$16)</f>
        <v>mars 9</v>
      </c>
      <c r="IE17" s="172"/>
      <c r="IF17" s="172" t="str">
        <f t="shared" ref="IF17" si="1592">CONCATENATE(IF$14," ",IF$16)</f>
        <v>avril 9</v>
      </c>
      <c r="IG17" s="172"/>
      <c r="IH17" s="172" t="str">
        <f t="shared" ref="IH17" si="1593">CONCATENATE(IH$14," ",IH$16)</f>
        <v>mai 9</v>
      </c>
      <c r="II17" s="172"/>
      <c r="IJ17" s="172" t="str">
        <f t="shared" ref="IJ17" si="1594">CONCATENATE(IJ$14," ",IJ$16)</f>
        <v>juin 9</v>
      </c>
      <c r="IK17" s="172"/>
      <c r="IL17" s="172" t="str">
        <f t="shared" ref="IL17" si="1595">CONCATENATE(IL$14," ",IL$16)</f>
        <v>juillet 9</v>
      </c>
      <c r="IM17" s="172"/>
      <c r="IN17" s="172" t="str">
        <f t="shared" ref="IN17" si="1596">CONCATENATE(IN$14," ",IN$16)</f>
        <v>août 9</v>
      </c>
      <c r="IO17" s="172"/>
      <c r="IP17" s="172" t="str">
        <f t="shared" ref="IP17" si="1597">CONCATENATE(IP$14," ",IP$16)</f>
        <v>septembre 9</v>
      </c>
      <c r="IQ17" s="172"/>
      <c r="IR17" s="172" t="str">
        <f t="shared" ref="IR17" si="1598">CONCATENATE(IR$14," ",IR$16)</f>
        <v>octobre 9</v>
      </c>
      <c r="IS17" s="172"/>
      <c r="IT17" s="172" t="str">
        <f t="shared" ref="IT17" si="1599">CONCATENATE(IT$14," ",IT$16)</f>
        <v>novembre 9</v>
      </c>
      <c r="IU17" s="172"/>
      <c r="IV17" s="172" t="str">
        <f t="shared" ref="IV17" si="1600">CONCATENATE(IV$14," ",IV$16)</f>
        <v>décembre 9</v>
      </c>
      <c r="IW17" s="172"/>
      <c r="IX17" s="172" t="str">
        <f t="shared" ref="IX17" si="1601">CONCATENATE(IX$14," ",IX$16)</f>
        <v>janvier 10</v>
      </c>
      <c r="IY17" s="172"/>
      <c r="IZ17" s="172" t="str">
        <f t="shared" ref="IZ17" si="1602">CONCATENATE(IZ$14," ",IZ$16)</f>
        <v>février 10</v>
      </c>
      <c r="JA17" s="172"/>
      <c r="JB17" s="172" t="str">
        <f t="shared" ref="JB17" si="1603">CONCATENATE(JB$14," ",JB$16)</f>
        <v>mars 10</v>
      </c>
      <c r="JC17" s="172"/>
      <c r="JD17" s="172" t="str">
        <f t="shared" ref="JD17" si="1604">CONCATENATE(JD$14," ",JD$16)</f>
        <v>avril 10</v>
      </c>
      <c r="JE17" s="172"/>
      <c r="JF17" s="172" t="str">
        <f t="shared" ref="JF17" si="1605">CONCATENATE(JF$14," ",JF$16)</f>
        <v>mai 10</v>
      </c>
      <c r="JG17" s="172"/>
      <c r="JH17" s="172" t="str">
        <f t="shared" ref="JH17" si="1606">CONCATENATE(JH$14," ",JH$16)</f>
        <v>juin 10</v>
      </c>
      <c r="JI17" s="172"/>
      <c r="JJ17" s="172" t="str">
        <f t="shared" ref="JJ17" si="1607">CONCATENATE(JJ$14," ",JJ$16)</f>
        <v>juillet 10</v>
      </c>
      <c r="JK17" s="172"/>
      <c r="JL17" s="172" t="str">
        <f t="shared" ref="JL17" si="1608">CONCATENATE(JL$14," ",JL$16)</f>
        <v>août 10</v>
      </c>
      <c r="JM17" s="172"/>
      <c r="JN17" s="172" t="str">
        <f t="shared" ref="JN17" si="1609">CONCATENATE(JN$14," ",JN$16)</f>
        <v>septembre 10</v>
      </c>
      <c r="JO17" s="172"/>
      <c r="JP17" s="172" t="str">
        <f t="shared" ref="JP17" si="1610">CONCATENATE(JP$14," ",JP$16)</f>
        <v>octobre 10</v>
      </c>
      <c r="JQ17" s="172"/>
      <c r="JR17" s="172" t="str">
        <f t="shared" ref="JR17" si="1611">CONCATENATE(JR$14," ",JR$16)</f>
        <v>novembre 10</v>
      </c>
      <c r="JS17" s="172"/>
      <c r="JT17" s="172" t="str">
        <f t="shared" ref="JT17" si="1612">CONCATENATE(JT$14," ",JT$16)</f>
        <v>décembre 10</v>
      </c>
      <c r="JU17" s="172"/>
      <c r="JV17" s="172" t="str">
        <f t="shared" ref="JV17" si="1613">CONCATENATE(JV$14," ",JV$16)</f>
        <v>janvier 11</v>
      </c>
      <c r="JW17" s="172"/>
      <c r="JX17" s="172" t="str">
        <f t="shared" ref="JX17" si="1614">CONCATENATE(JX$14," ",JX$16)</f>
        <v>février 11</v>
      </c>
      <c r="JY17" s="172"/>
      <c r="JZ17" s="172" t="str">
        <f t="shared" ref="JZ17" si="1615">CONCATENATE(JZ$14," ",JZ$16)</f>
        <v>mars 11</v>
      </c>
      <c r="KA17" s="172"/>
      <c r="KB17" s="172" t="str">
        <f t="shared" ref="KB17" si="1616">CONCATENATE(KB$14," ",KB$16)</f>
        <v>avril 11</v>
      </c>
      <c r="KC17" s="172"/>
      <c r="KD17" s="172" t="str">
        <f t="shared" ref="KD17" si="1617">CONCATENATE(KD$14," ",KD$16)</f>
        <v>mai 11</v>
      </c>
      <c r="KE17" s="172"/>
      <c r="KF17" s="172" t="str">
        <f t="shared" ref="KF17" si="1618">CONCATENATE(KF$14," ",KF$16)</f>
        <v>juin 11</v>
      </c>
      <c r="KG17" s="172"/>
      <c r="KH17" s="172" t="str">
        <f t="shared" ref="KH17" si="1619">CONCATENATE(KH$14," ",KH$16)</f>
        <v>juillet 11</v>
      </c>
      <c r="KI17" s="172"/>
      <c r="KJ17" s="172" t="str">
        <f t="shared" ref="KJ17" si="1620">CONCATENATE(KJ$14," ",KJ$16)</f>
        <v>août 11</v>
      </c>
      <c r="KK17" s="172"/>
      <c r="KL17" s="172" t="str">
        <f t="shared" ref="KL17" si="1621">CONCATENATE(KL$14," ",KL$16)</f>
        <v>septembre 11</v>
      </c>
      <c r="KM17" s="172"/>
      <c r="KN17" s="172" t="str">
        <f t="shared" ref="KN17" si="1622">CONCATENATE(KN$14," ",KN$16)</f>
        <v>octobre 11</v>
      </c>
      <c r="KO17" s="172"/>
      <c r="KP17" s="172" t="str">
        <f t="shared" ref="KP17" si="1623">CONCATENATE(KP$14," ",KP$16)</f>
        <v>novembre 11</v>
      </c>
      <c r="KQ17" s="172"/>
      <c r="KR17" s="172" t="str">
        <f t="shared" ref="KR17" si="1624">CONCATENATE(KR$14," ",KR$16)</f>
        <v>décembre 11</v>
      </c>
      <c r="KS17" s="172"/>
      <c r="KT17" s="172" t="str">
        <f t="shared" ref="KT17" si="1625">CONCATENATE(KT$14," ",KT$16)</f>
        <v>janvier 12</v>
      </c>
      <c r="KU17" s="172"/>
      <c r="KV17" s="172" t="str">
        <f t="shared" ref="KV17" si="1626">CONCATENATE(KV$14," ",KV$16)</f>
        <v>février 12</v>
      </c>
      <c r="KW17" s="172"/>
      <c r="KX17" s="172" t="str">
        <f t="shared" ref="KX17" si="1627">CONCATENATE(KX$14," ",KX$16)</f>
        <v>mars 12</v>
      </c>
      <c r="KY17" s="172"/>
      <c r="KZ17" s="172" t="str">
        <f t="shared" ref="KZ17" si="1628">CONCATENATE(KZ$14," ",KZ$16)</f>
        <v>avril 12</v>
      </c>
      <c r="LA17" s="172"/>
      <c r="LB17" s="172" t="str">
        <f t="shared" ref="LB17" si="1629">CONCATENATE(LB$14," ",LB$16)</f>
        <v>mai 12</v>
      </c>
      <c r="LC17" s="172"/>
      <c r="LD17" s="172" t="str">
        <f t="shared" ref="LD17" si="1630">CONCATENATE(LD$14," ",LD$16)</f>
        <v>juin 12</v>
      </c>
      <c r="LE17" s="172"/>
      <c r="LF17" s="172" t="str">
        <f t="shared" ref="LF17" si="1631">CONCATENATE(LF$14," ",LF$16)</f>
        <v>juillet 12</v>
      </c>
      <c r="LG17" s="172"/>
      <c r="LH17" s="172" t="str">
        <f t="shared" ref="LH17" si="1632">CONCATENATE(LH$14," ",LH$16)</f>
        <v>août 12</v>
      </c>
      <c r="LI17" s="172"/>
      <c r="LJ17" s="172" t="str">
        <f t="shared" ref="LJ17" si="1633">CONCATENATE(LJ$14," ",LJ$16)</f>
        <v>septembre 12</v>
      </c>
      <c r="LK17" s="172"/>
      <c r="LL17" s="172" t="str">
        <f t="shared" ref="LL17" si="1634">CONCATENATE(LL$14," ",LL$16)</f>
        <v>octobre 12</v>
      </c>
      <c r="LM17" s="172"/>
      <c r="LN17" s="172" t="str">
        <f t="shared" ref="LN17" si="1635">CONCATENATE(LN$14," ",LN$16)</f>
        <v>novembre 12</v>
      </c>
      <c r="LO17" s="172"/>
      <c r="LP17" s="172" t="str">
        <f t="shared" ref="LP17" si="1636">CONCATENATE(LP$14," ",LP$16)</f>
        <v>décembre 12</v>
      </c>
      <c r="LQ17" s="172"/>
      <c r="LR17" s="172" t="str">
        <f t="shared" ref="LR17" si="1637">CONCATENATE(LR$14," ",LR$16)</f>
        <v>janvier 13</v>
      </c>
      <c r="LS17" s="172"/>
      <c r="LT17" s="172" t="str">
        <f t="shared" ref="LT17" si="1638">CONCATENATE(LT$14," ",LT$16)</f>
        <v>février 13</v>
      </c>
      <c r="LU17" s="172"/>
      <c r="LV17" s="172" t="str">
        <f t="shared" ref="LV17" si="1639">CONCATENATE(LV$14," ",LV$16)</f>
        <v>mars 13</v>
      </c>
      <c r="LW17" s="172"/>
      <c r="LX17" s="172" t="str">
        <f t="shared" ref="LX17" si="1640">CONCATENATE(LX$14," ",LX$16)</f>
        <v>avril 13</v>
      </c>
      <c r="LY17" s="172"/>
      <c r="LZ17" s="172" t="str">
        <f t="shared" ref="LZ17" si="1641">CONCATENATE(LZ$14," ",LZ$16)</f>
        <v>mai 13</v>
      </c>
      <c r="MA17" s="172"/>
      <c r="MB17" s="172" t="str">
        <f t="shared" ref="MB17" si="1642">CONCATENATE(MB$14," ",MB$16)</f>
        <v>juin 13</v>
      </c>
      <c r="MC17" s="172"/>
      <c r="MD17" s="172" t="str">
        <f t="shared" ref="MD17" si="1643">CONCATENATE(MD$14," ",MD$16)</f>
        <v>juillet 13</v>
      </c>
      <c r="ME17" s="172"/>
      <c r="MF17" s="172" t="str">
        <f t="shared" ref="MF17" si="1644">CONCATENATE(MF$14," ",MF$16)</f>
        <v>août 13</v>
      </c>
      <c r="MG17" s="172"/>
      <c r="MH17" s="172" t="str">
        <f t="shared" ref="MH17" si="1645">CONCATENATE(MH$14," ",MH$16)</f>
        <v>septembre 13</v>
      </c>
      <c r="MI17" s="172"/>
      <c r="MJ17" s="172" t="str">
        <f t="shared" ref="MJ17" si="1646">CONCATENATE(MJ$14," ",MJ$16)</f>
        <v>octobre 13</v>
      </c>
      <c r="MK17" s="172"/>
      <c r="ML17" s="172" t="str">
        <f t="shared" ref="ML17" si="1647">CONCATENATE(ML$14," ",ML$16)</f>
        <v>novembre 13</v>
      </c>
      <c r="MM17" s="172"/>
      <c r="MN17" s="172" t="str">
        <f t="shared" ref="MN17" si="1648">CONCATENATE(MN$14," ",MN$16)</f>
        <v>décembre 13</v>
      </c>
      <c r="MO17" s="172"/>
      <c r="MP17" s="172" t="str">
        <f t="shared" ref="MP17" si="1649">CONCATENATE(MP$14," ",MP$16)</f>
        <v>janvier 14</v>
      </c>
      <c r="MQ17" s="172"/>
      <c r="MR17" s="172" t="str">
        <f t="shared" ref="MR17" si="1650">CONCATENATE(MR$14," ",MR$16)</f>
        <v>février 14</v>
      </c>
      <c r="MS17" s="172"/>
      <c r="MT17" s="172" t="str">
        <f t="shared" ref="MT17" si="1651">CONCATENATE(MT$14," ",MT$16)</f>
        <v>mars 14</v>
      </c>
      <c r="MU17" s="172"/>
      <c r="MV17" s="172" t="str">
        <f t="shared" ref="MV17" si="1652">CONCATENATE(MV$14," ",MV$16)</f>
        <v>avril 14</v>
      </c>
      <c r="MW17" s="172"/>
      <c r="MX17" s="172" t="str">
        <f t="shared" ref="MX17" si="1653">CONCATENATE(MX$14," ",MX$16)</f>
        <v>mai 14</v>
      </c>
      <c r="MY17" s="172"/>
      <c r="MZ17" s="172" t="str">
        <f t="shared" ref="MZ17" si="1654">CONCATENATE(MZ$14," ",MZ$16)</f>
        <v>juin 14</v>
      </c>
      <c r="NA17" s="172"/>
      <c r="NB17" s="172" t="str">
        <f t="shared" ref="NB17" si="1655">CONCATENATE(NB$14," ",NB$16)</f>
        <v>juillet 14</v>
      </c>
      <c r="NC17" s="172"/>
      <c r="ND17" s="172" t="str">
        <f t="shared" ref="ND17" si="1656">CONCATENATE(ND$14," ",ND$16)</f>
        <v>août 14</v>
      </c>
      <c r="NE17" s="172"/>
      <c r="NF17" s="172" t="str">
        <f t="shared" ref="NF17" si="1657">CONCATENATE(NF$14," ",NF$16)</f>
        <v>septembre 14</v>
      </c>
      <c r="NG17" s="172"/>
      <c r="NH17" s="172" t="str">
        <f t="shared" ref="NH17" si="1658">CONCATENATE(NH$14," ",NH$16)</f>
        <v>octobre 14</v>
      </c>
      <c r="NI17" s="172"/>
      <c r="NJ17" s="172" t="str">
        <f t="shared" ref="NJ17" si="1659">CONCATENATE(NJ$14," ",NJ$16)</f>
        <v>novembre 14</v>
      </c>
      <c r="NK17" s="172"/>
      <c r="NL17" s="172" t="str">
        <f t="shared" ref="NL17" si="1660">CONCATENATE(NL$14," ",NL$16)</f>
        <v>décembre 14</v>
      </c>
      <c r="NM17" s="172"/>
      <c r="NN17" s="172" t="str">
        <f t="shared" ref="NN17" si="1661">CONCATENATE(NN$14," ",NN$16)</f>
        <v>janvier 15</v>
      </c>
      <c r="NO17" s="172"/>
      <c r="NP17" s="172" t="str">
        <f t="shared" ref="NP17" si="1662">CONCATENATE(NP$14," ",NP$16)</f>
        <v>février 15</v>
      </c>
      <c r="NQ17" s="172"/>
      <c r="NR17" s="172" t="str">
        <f t="shared" ref="NR17" si="1663">CONCATENATE(NR$14," ",NR$16)</f>
        <v>mars 15</v>
      </c>
      <c r="NS17" s="172"/>
      <c r="NT17" s="172" t="str">
        <f t="shared" ref="NT17" si="1664">CONCATENATE(NT$14," ",NT$16)</f>
        <v>avril 15</v>
      </c>
      <c r="NU17" s="172"/>
      <c r="NV17" s="172" t="str">
        <f t="shared" ref="NV17" si="1665">CONCATENATE(NV$14," ",NV$16)</f>
        <v>mai 15</v>
      </c>
      <c r="NW17" s="172"/>
      <c r="NX17" s="172" t="str">
        <f t="shared" ref="NX17" si="1666">CONCATENATE(NX$14," ",NX$16)</f>
        <v>juin 15</v>
      </c>
      <c r="NY17" s="172"/>
      <c r="NZ17" s="172" t="str">
        <f t="shared" ref="NZ17" si="1667">CONCATENATE(NZ$14," ",NZ$16)</f>
        <v>juillet 15</v>
      </c>
      <c r="OA17" s="172"/>
      <c r="OB17" s="172" t="str">
        <f t="shared" ref="OB17" si="1668">CONCATENATE(OB$14," ",OB$16)</f>
        <v>août 15</v>
      </c>
      <c r="OC17" s="172"/>
      <c r="OD17" s="172" t="str">
        <f t="shared" ref="OD17" si="1669">CONCATENATE(OD$14," ",OD$16)</f>
        <v>septembre 15</v>
      </c>
      <c r="OE17" s="172"/>
      <c r="OF17" s="172" t="str">
        <f t="shared" ref="OF17" si="1670">CONCATENATE(OF$14," ",OF$16)</f>
        <v>octobre 15</v>
      </c>
      <c r="OG17" s="172"/>
      <c r="OH17" s="172" t="str">
        <f t="shared" ref="OH17" si="1671">CONCATENATE(OH$14," ",OH$16)</f>
        <v>novembre 15</v>
      </c>
      <c r="OI17" s="172"/>
      <c r="OJ17" s="172" t="str">
        <f t="shared" ref="OJ17" si="1672">CONCATENATE(OJ$14," ",OJ$16)</f>
        <v>décembre 15</v>
      </c>
      <c r="OK17" s="172"/>
      <c r="OL17" s="172" t="str">
        <f t="shared" ref="OL17" si="1673">CONCATENATE(OL$14," ",OL$16)</f>
        <v>janvier 16</v>
      </c>
      <c r="OM17" s="172"/>
      <c r="ON17" s="172" t="str">
        <f t="shared" ref="ON17" si="1674">CONCATENATE(ON$14," ",ON$16)</f>
        <v>février 16</v>
      </c>
      <c r="OO17" s="172"/>
      <c r="OP17" s="172" t="str">
        <f t="shared" ref="OP17" si="1675">CONCATENATE(OP$14," ",OP$16)</f>
        <v>mars 16</v>
      </c>
      <c r="OQ17" s="172"/>
      <c r="OR17" s="172" t="str">
        <f t="shared" ref="OR17" si="1676">CONCATENATE(OR$14," ",OR$16)</f>
        <v>avril 16</v>
      </c>
      <c r="OS17" s="172"/>
      <c r="OT17" s="172" t="str">
        <f t="shared" ref="OT17" si="1677">CONCATENATE(OT$14," ",OT$16)</f>
        <v>mai 16</v>
      </c>
      <c r="OU17" s="172"/>
      <c r="OV17" s="172" t="str">
        <f t="shared" ref="OV17" si="1678">CONCATENATE(OV$14," ",OV$16)</f>
        <v>juin 16</v>
      </c>
      <c r="OW17" s="172"/>
      <c r="OX17" s="172" t="str">
        <f t="shared" ref="OX17" si="1679">CONCATENATE(OX$14," ",OX$16)</f>
        <v>juillet 16</v>
      </c>
      <c r="OY17" s="172"/>
      <c r="OZ17" s="172" t="str">
        <f t="shared" ref="OZ17" si="1680">CONCATENATE(OZ$14," ",OZ$16)</f>
        <v>août 16</v>
      </c>
      <c r="PA17" s="172"/>
      <c r="PB17" s="172" t="str">
        <f t="shared" ref="PB17" si="1681">CONCATENATE(PB$14," ",PB$16)</f>
        <v>septembre 16</v>
      </c>
      <c r="PC17" s="172"/>
      <c r="PD17" s="172" t="str">
        <f t="shared" ref="PD17" si="1682">CONCATENATE(PD$14," ",PD$16)</f>
        <v>octobre 16</v>
      </c>
      <c r="PE17" s="172"/>
      <c r="PF17" s="172" t="str">
        <f t="shared" ref="PF17" si="1683">CONCATENATE(PF$14," ",PF$16)</f>
        <v>novembre 16</v>
      </c>
      <c r="PG17" s="172"/>
      <c r="PH17" s="172" t="str">
        <f t="shared" ref="PH17" si="1684">CONCATENATE(PH$14," ",PH$16)</f>
        <v>décembre 16</v>
      </c>
      <c r="PI17" s="172"/>
      <c r="PJ17" s="172" t="str">
        <f t="shared" ref="PJ17" si="1685">CONCATENATE(PJ$14," ",PJ$16)</f>
        <v>janvier 17</v>
      </c>
      <c r="PK17" s="172"/>
      <c r="PL17" s="172" t="str">
        <f t="shared" ref="PL17" si="1686">CONCATENATE(PL$14," ",PL$16)</f>
        <v>février 17</v>
      </c>
      <c r="PM17" s="172"/>
      <c r="PN17" s="172" t="str">
        <f t="shared" ref="PN17" si="1687">CONCATENATE(PN$14," ",PN$16)</f>
        <v>mars 17</v>
      </c>
      <c r="PO17" s="172"/>
      <c r="PP17" s="172" t="str">
        <f t="shared" ref="PP17" si="1688">CONCATENATE(PP$14," ",PP$16)</f>
        <v>avril 17</v>
      </c>
      <c r="PQ17" s="172"/>
      <c r="PR17" s="172" t="str">
        <f t="shared" ref="PR17" si="1689">CONCATENATE(PR$14," ",PR$16)</f>
        <v>mai 17</v>
      </c>
      <c r="PS17" s="172"/>
      <c r="PT17" s="172" t="str">
        <f t="shared" ref="PT17" si="1690">CONCATENATE(PT$14," ",PT$16)</f>
        <v>juin 17</v>
      </c>
      <c r="PU17" s="172"/>
      <c r="PV17" s="172" t="str">
        <f t="shared" ref="PV17" si="1691">CONCATENATE(PV$14," ",PV$16)</f>
        <v>juillet 17</v>
      </c>
      <c r="PW17" s="172"/>
      <c r="PX17" s="172" t="str">
        <f t="shared" ref="PX17" si="1692">CONCATENATE(PX$14," ",PX$16)</f>
        <v>août 17</v>
      </c>
      <c r="PY17" s="172"/>
      <c r="PZ17" s="172" t="str">
        <f t="shared" ref="PZ17" si="1693">CONCATENATE(PZ$14," ",PZ$16)</f>
        <v>septembre 17</v>
      </c>
      <c r="QA17" s="172"/>
      <c r="QB17" s="172" t="str">
        <f t="shared" ref="QB17" si="1694">CONCATENATE(QB$14," ",QB$16)</f>
        <v>octobre 17</v>
      </c>
      <c r="QC17" s="172"/>
      <c r="QD17" s="172" t="str">
        <f t="shared" ref="QD17" si="1695">CONCATENATE(QD$14," ",QD$16)</f>
        <v>novembre 17</v>
      </c>
      <c r="QE17" s="172"/>
      <c r="QF17" s="172" t="str">
        <f t="shared" ref="QF17" si="1696">CONCATENATE(QF$14," ",QF$16)</f>
        <v>décembre 17</v>
      </c>
      <c r="QG17" s="172"/>
      <c r="QH17" s="172" t="str">
        <f t="shared" ref="QH17" si="1697">CONCATENATE(QH$14," ",QH$16)</f>
        <v>janvier 18</v>
      </c>
      <c r="QI17" s="172"/>
      <c r="QJ17" s="172" t="str">
        <f t="shared" ref="QJ17" si="1698">CONCATENATE(QJ$14," ",QJ$16)</f>
        <v>février 18</v>
      </c>
      <c r="QK17" s="172"/>
      <c r="QL17" s="172" t="str">
        <f t="shared" ref="QL17" si="1699">CONCATENATE(QL$14," ",QL$16)</f>
        <v>mars 18</v>
      </c>
      <c r="QM17" s="172"/>
      <c r="QN17" s="172" t="str">
        <f t="shared" ref="QN17" si="1700">CONCATENATE(QN$14," ",QN$16)</f>
        <v>avril 18</v>
      </c>
      <c r="QO17" s="172"/>
      <c r="QP17" s="172" t="str">
        <f t="shared" ref="QP17" si="1701">CONCATENATE(QP$14," ",QP$16)</f>
        <v>mai 18</v>
      </c>
      <c r="QQ17" s="172"/>
      <c r="QR17" s="172" t="str">
        <f t="shared" ref="QR17" si="1702">CONCATENATE(QR$14," ",QR$16)</f>
        <v>juin 18</v>
      </c>
      <c r="QS17" s="172"/>
      <c r="QT17" s="172" t="str">
        <f t="shared" ref="QT17" si="1703">CONCATENATE(QT$14," ",QT$16)</f>
        <v>juillet 18</v>
      </c>
      <c r="QU17" s="172"/>
      <c r="QV17" s="172" t="str">
        <f t="shared" ref="QV17" si="1704">CONCATENATE(QV$14," ",QV$16)</f>
        <v>août 18</v>
      </c>
      <c r="QW17" s="172"/>
      <c r="QX17" s="172" t="str">
        <f t="shared" ref="QX17" si="1705">CONCATENATE(QX$14," ",QX$16)</f>
        <v>septembre 18</v>
      </c>
      <c r="QY17" s="172"/>
      <c r="QZ17" s="172" t="str">
        <f t="shared" ref="QZ17" si="1706">CONCATENATE(QZ$14," ",QZ$16)</f>
        <v>octobre 18</v>
      </c>
      <c r="RA17" s="172"/>
      <c r="RB17" s="172" t="str">
        <f t="shared" ref="RB17" si="1707">CONCATENATE(RB$14," ",RB$16)</f>
        <v>novembre 18</v>
      </c>
      <c r="RC17" s="172"/>
      <c r="RD17" s="172" t="str">
        <f t="shared" ref="RD17" si="1708">CONCATENATE(RD$14," ",RD$16)</f>
        <v>décembre 18</v>
      </c>
      <c r="RE17" s="172"/>
      <c r="RF17" s="172" t="str">
        <f t="shared" ref="RF17" si="1709">CONCATENATE(RF$14," ",RF$16)</f>
        <v>janvier 19</v>
      </c>
      <c r="RG17" s="172"/>
      <c r="RH17" s="172" t="str">
        <f t="shared" ref="RH17" si="1710">CONCATENATE(RH$14," ",RH$16)</f>
        <v>février 19</v>
      </c>
      <c r="RI17" s="172"/>
      <c r="RJ17" s="172" t="str">
        <f t="shared" ref="RJ17" si="1711">CONCATENATE(RJ$14," ",RJ$16)</f>
        <v>mars 19</v>
      </c>
      <c r="RK17" s="172"/>
      <c r="RL17" s="172" t="str">
        <f t="shared" ref="RL17" si="1712">CONCATENATE(RL$14," ",RL$16)</f>
        <v>avril 19</v>
      </c>
      <c r="RM17" s="172"/>
      <c r="RN17" s="172" t="str">
        <f t="shared" ref="RN17" si="1713">CONCATENATE(RN$14," ",RN$16)</f>
        <v>mai 19</v>
      </c>
      <c r="RO17" s="172"/>
      <c r="RP17" s="172" t="str">
        <f t="shared" ref="RP17" si="1714">CONCATENATE(RP$14," ",RP$16)</f>
        <v>juin 19</v>
      </c>
      <c r="RQ17" s="172"/>
      <c r="RR17" s="172" t="str">
        <f t="shared" ref="RR17" si="1715">CONCATENATE(RR$14," ",RR$16)</f>
        <v>juillet 19</v>
      </c>
      <c r="RS17" s="172"/>
      <c r="RT17" s="172" t="str">
        <f t="shared" ref="RT17" si="1716">CONCATENATE(RT$14," ",RT$16)</f>
        <v>août 19</v>
      </c>
      <c r="RU17" s="172"/>
      <c r="RV17" s="172" t="str">
        <f t="shared" ref="RV17" si="1717">CONCATENATE(RV$14," ",RV$16)</f>
        <v>septembre 19</v>
      </c>
      <c r="RW17" s="172"/>
      <c r="RX17" s="172" t="str">
        <f t="shared" ref="RX17" si="1718">CONCATENATE(RX$14," ",RX$16)</f>
        <v>octobre 19</v>
      </c>
      <c r="RY17" s="172"/>
      <c r="RZ17" s="172" t="str">
        <f t="shared" ref="RZ17" si="1719">CONCATENATE(RZ$14," ",RZ$16)</f>
        <v>novembre 19</v>
      </c>
      <c r="SA17" s="172"/>
      <c r="SB17" s="172" t="str">
        <f t="shared" ref="SB17" si="1720">CONCATENATE(SB$14," ",SB$16)</f>
        <v>décembre 19</v>
      </c>
      <c r="SC17" s="172"/>
      <c r="SD17" s="172" t="str">
        <f t="shared" ref="SD17" si="1721">CONCATENATE(SD$14," ",SD$16)</f>
        <v>janvier 20</v>
      </c>
      <c r="SE17" s="172"/>
      <c r="SF17" s="172" t="str">
        <f t="shared" ref="SF17" si="1722">CONCATENATE(SF$14," ",SF$16)</f>
        <v>février 20</v>
      </c>
      <c r="SG17" s="172"/>
      <c r="SH17" s="172" t="str">
        <f t="shared" ref="SH17" si="1723">CONCATENATE(SH$14," ",SH$16)</f>
        <v>mars 20</v>
      </c>
      <c r="SI17" s="172"/>
      <c r="SJ17" s="172" t="str">
        <f t="shared" ref="SJ17" si="1724">CONCATENATE(SJ$14," ",SJ$16)</f>
        <v>avril 20</v>
      </c>
      <c r="SK17" s="172"/>
      <c r="SL17" s="172" t="str">
        <f t="shared" ref="SL17" si="1725">CONCATENATE(SL$14," ",SL$16)</f>
        <v>mai 20</v>
      </c>
      <c r="SM17" s="172"/>
      <c r="SN17" s="172" t="str">
        <f t="shared" ref="SN17" si="1726">CONCATENATE(SN$14," ",SN$16)</f>
        <v>juin 20</v>
      </c>
      <c r="SO17" s="172"/>
      <c r="SP17" s="172" t="str">
        <f t="shared" ref="SP17" si="1727">CONCATENATE(SP$14," ",SP$16)</f>
        <v>juillet 20</v>
      </c>
      <c r="SQ17" s="172"/>
      <c r="SR17" s="172" t="str">
        <f t="shared" ref="SR17" si="1728">CONCATENATE(SR$14," ",SR$16)</f>
        <v>août 20</v>
      </c>
      <c r="SS17" s="172"/>
      <c r="ST17" s="172" t="str">
        <f t="shared" ref="ST17" si="1729">CONCATENATE(ST$14," ",ST$16)</f>
        <v>septembre 20</v>
      </c>
      <c r="SU17" s="172"/>
      <c r="SV17" s="172" t="str">
        <f t="shared" ref="SV17" si="1730">CONCATENATE(SV$14," ",SV$16)</f>
        <v>octobre 20</v>
      </c>
      <c r="SW17" s="172"/>
      <c r="SX17" s="172" t="str">
        <f t="shared" ref="SX17" si="1731">CONCATENATE(SX$14," ",SX$16)</f>
        <v>novembre 20</v>
      </c>
      <c r="SY17" s="172"/>
      <c r="SZ17" s="172" t="str">
        <f t="shared" ref="SZ17" si="1732">CONCATENATE(SZ$14," ",SZ$16)</f>
        <v>décembre 20</v>
      </c>
      <c r="TA17" s="172"/>
      <c r="TB17" s="172" t="str">
        <f t="shared" ref="TB17" si="1733">CONCATENATE(TB$14," ",TB$16)</f>
        <v>janvier 21</v>
      </c>
      <c r="TC17" s="172"/>
      <c r="TD17" s="172" t="str">
        <f t="shared" ref="TD17" si="1734">CONCATENATE(TD$14," ",TD$16)</f>
        <v>février 21</v>
      </c>
      <c r="TE17" s="172"/>
      <c r="TF17" s="172" t="str">
        <f t="shared" ref="TF17" si="1735">CONCATENATE(TF$14," ",TF$16)</f>
        <v>mars 21</v>
      </c>
      <c r="TG17" s="172"/>
      <c r="TH17" s="172" t="str">
        <f t="shared" ref="TH17" si="1736">CONCATENATE(TH$14," ",TH$16)</f>
        <v>avril 21</v>
      </c>
      <c r="TI17" s="172"/>
      <c r="TJ17" s="172" t="str">
        <f t="shared" ref="TJ17" si="1737">CONCATENATE(TJ$14," ",TJ$16)</f>
        <v>mai 21</v>
      </c>
      <c r="TK17" s="172"/>
      <c r="TL17" s="172" t="str">
        <f t="shared" ref="TL17" si="1738">CONCATENATE(TL$14," ",TL$16)</f>
        <v>juin 21</v>
      </c>
      <c r="TM17" s="172"/>
      <c r="TN17" s="172" t="str">
        <f t="shared" ref="TN17" si="1739">CONCATENATE(TN$14," ",TN$16)</f>
        <v>juillet 21</v>
      </c>
      <c r="TO17" s="172"/>
      <c r="TP17" s="172" t="str">
        <f t="shared" ref="TP17" si="1740">CONCATENATE(TP$14," ",TP$16)</f>
        <v>août 21</v>
      </c>
      <c r="TQ17" s="172"/>
      <c r="TR17" s="172" t="str">
        <f t="shared" ref="TR17" si="1741">CONCATENATE(TR$14," ",TR$16)</f>
        <v>septembre 21</v>
      </c>
      <c r="TS17" s="172"/>
      <c r="TT17" s="172" t="str">
        <f t="shared" ref="TT17" si="1742">CONCATENATE(TT$14," ",TT$16)</f>
        <v>octobre 21</v>
      </c>
      <c r="TU17" s="172"/>
      <c r="TV17" s="172" t="str">
        <f t="shared" ref="TV17" si="1743">CONCATENATE(TV$14," ",TV$16)</f>
        <v>novembre 21</v>
      </c>
      <c r="TW17" s="172"/>
      <c r="TX17" s="172" t="str">
        <f t="shared" ref="TX17" si="1744">CONCATENATE(TX$14," ",TX$16)</f>
        <v>décembre 21</v>
      </c>
      <c r="TY17" s="172"/>
      <c r="TZ17" s="172" t="str">
        <f t="shared" ref="TZ17" si="1745">CONCATENATE(TZ$14," ",TZ$16)</f>
        <v>janvier 22</v>
      </c>
      <c r="UA17" s="172"/>
      <c r="UB17" s="172" t="str">
        <f t="shared" ref="UB17" si="1746">CONCATENATE(UB$14," ",UB$16)</f>
        <v>février 22</v>
      </c>
      <c r="UC17" s="172"/>
      <c r="UD17" s="172" t="str">
        <f t="shared" ref="UD17" si="1747">CONCATENATE(UD$14," ",UD$16)</f>
        <v>mars 22</v>
      </c>
      <c r="UE17" s="172"/>
      <c r="UF17" s="172" t="str">
        <f t="shared" ref="UF17" si="1748">CONCATENATE(UF$14," ",UF$16)</f>
        <v>avril 22</v>
      </c>
      <c r="UG17" s="172"/>
      <c r="UH17" s="172" t="str">
        <f t="shared" ref="UH17" si="1749">CONCATENATE(UH$14," ",UH$16)</f>
        <v>mai 22</v>
      </c>
      <c r="UI17" s="172"/>
      <c r="UJ17" s="172" t="str">
        <f t="shared" ref="UJ17" si="1750">CONCATENATE(UJ$14," ",UJ$16)</f>
        <v>juin 22</v>
      </c>
      <c r="UK17" s="172"/>
      <c r="UL17" s="172" t="str">
        <f t="shared" ref="UL17" si="1751">CONCATENATE(UL$14," ",UL$16)</f>
        <v>juillet 22</v>
      </c>
      <c r="UM17" s="172"/>
      <c r="UN17" s="172" t="str">
        <f t="shared" ref="UN17" si="1752">CONCATENATE(UN$14," ",UN$16)</f>
        <v>août 22</v>
      </c>
      <c r="UO17" s="172"/>
      <c r="UP17" s="172" t="str">
        <f t="shared" ref="UP17" si="1753">CONCATENATE(UP$14," ",UP$16)</f>
        <v>septembre 22</v>
      </c>
      <c r="UQ17" s="172"/>
      <c r="UR17" s="172" t="str">
        <f t="shared" ref="UR17" si="1754">CONCATENATE(UR$14," ",UR$16)</f>
        <v>octobre 22</v>
      </c>
      <c r="US17" s="172"/>
      <c r="UT17" s="172" t="str">
        <f t="shared" ref="UT17" si="1755">CONCATENATE(UT$14," ",UT$16)</f>
        <v>novembre 22</v>
      </c>
      <c r="UU17" s="172"/>
      <c r="UV17" s="172" t="str">
        <f t="shared" ref="UV17" si="1756">CONCATENATE(UV$14," ",UV$16)</f>
        <v>décembre 22</v>
      </c>
      <c r="UW17" s="172"/>
      <c r="UX17" s="172" t="str">
        <f t="shared" ref="UX17" si="1757">CONCATENATE(UX$14," ",UX$16)</f>
        <v>janvier 23</v>
      </c>
      <c r="UY17" s="172"/>
      <c r="UZ17" s="172" t="str">
        <f t="shared" ref="UZ17" si="1758">CONCATENATE(UZ$14," ",UZ$16)</f>
        <v>février 23</v>
      </c>
      <c r="VA17" s="172"/>
      <c r="VB17" s="172" t="str">
        <f t="shared" ref="VB17" si="1759">CONCATENATE(VB$14," ",VB$16)</f>
        <v>mars 23</v>
      </c>
      <c r="VC17" s="172"/>
      <c r="VD17" s="172" t="str">
        <f t="shared" ref="VD17" si="1760">CONCATENATE(VD$14," ",VD$16)</f>
        <v>avril 23</v>
      </c>
      <c r="VE17" s="172"/>
      <c r="VF17" s="172" t="str">
        <f t="shared" ref="VF17" si="1761">CONCATENATE(VF$14," ",VF$16)</f>
        <v>mai 23</v>
      </c>
      <c r="VG17" s="172"/>
      <c r="VH17" s="172" t="str">
        <f t="shared" ref="VH17" si="1762">CONCATENATE(VH$14," ",VH$16)</f>
        <v>juin 23</v>
      </c>
      <c r="VI17" s="172"/>
      <c r="VJ17" s="172" t="str">
        <f t="shared" ref="VJ17" si="1763">CONCATENATE(VJ$14," ",VJ$16)</f>
        <v>juillet 23</v>
      </c>
      <c r="VK17" s="172"/>
      <c r="VL17" s="172" t="str">
        <f t="shared" ref="VL17" si="1764">CONCATENATE(VL$14," ",VL$16)</f>
        <v>août 23</v>
      </c>
      <c r="VM17" s="172"/>
      <c r="VN17" s="172" t="str">
        <f t="shared" ref="VN17" si="1765">CONCATENATE(VN$14," ",VN$16)</f>
        <v>septembre 23</v>
      </c>
      <c r="VO17" s="172"/>
      <c r="VP17" s="172" t="str">
        <f t="shared" ref="VP17" si="1766">CONCATENATE(VP$14," ",VP$16)</f>
        <v>octobre 23</v>
      </c>
      <c r="VQ17" s="172"/>
      <c r="VR17" s="172" t="str">
        <f t="shared" ref="VR17" si="1767">CONCATENATE(VR$14," ",VR$16)</f>
        <v>novembre 23</v>
      </c>
      <c r="VS17" s="172"/>
      <c r="VT17" s="172" t="str">
        <f t="shared" ref="VT17" si="1768">CONCATENATE(VT$14," ",VT$16)</f>
        <v>décembre 23</v>
      </c>
      <c r="VU17" s="172"/>
      <c r="VV17" s="172" t="str">
        <f t="shared" ref="VV17" si="1769">CONCATENATE(VV$14," ",VV$16)</f>
        <v>janvier 24</v>
      </c>
      <c r="VW17" s="172"/>
      <c r="VX17" s="172" t="str">
        <f t="shared" ref="VX17" si="1770">CONCATENATE(VX$14," ",VX$16)</f>
        <v>février 24</v>
      </c>
      <c r="VY17" s="172"/>
      <c r="VZ17" s="172" t="str">
        <f t="shared" ref="VZ17" si="1771">CONCATENATE(VZ$14," ",VZ$16)</f>
        <v>mars 24</v>
      </c>
      <c r="WA17" s="172"/>
      <c r="WB17" s="172" t="str">
        <f t="shared" ref="WB17" si="1772">CONCATENATE(WB$14," ",WB$16)</f>
        <v>avril 24</v>
      </c>
      <c r="WC17" s="172"/>
      <c r="WD17" s="172" t="str">
        <f t="shared" ref="WD17" si="1773">CONCATENATE(WD$14," ",WD$16)</f>
        <v>mai 24</v>
      </c>
      <c r="WE17" s="172"/>
      <c r="WF17" s="172" t="str">
        <f t="shared" ref="WF17" si="1774">CONCATENATE(WF$14," ",WF$16)</f>
        <v>juin 24</v>
      </c>
      <c r="WG17" s="172"/>
      <c r="WH17" s="172" t="str">
        <f t="shared" ref="WH17" si="1775">CONCATENATE(WH$14," ",WH$16)</f>
        <v>juillet 24</v>
      </c>
      <c r="WI17" s="172"/>
      <c r="WJ17" s="172" t="str">
        <f t="shared" ref="WJ17" si="1776">CONCATENATE(WJ$14," ",WJ$16)</f>
        <v>août 24</v>
      </c>
      <c r="WK17" s="172"/>
      <c r="WL17" s="172" t="str">
        <f t="shared" ref="WL17" si="1777">CONCATENATE(WL$14," ",WL$16)</f>
        <v>septembre 24</v>
      </c>
      <c r="WM17" s="172"/>
      <c r="WN17" s="172" t="str">
        <f t="shared" ref="WN17" si="1778">CONCATENATE(WN$14," ",WN$16)</f>
        <v>octobre 24</v>
      </c>
      <c r="WO17" s="172"/>
      <c r="WP17" s="172" t="str">
        <f t="shared" ref="WP17" si="1779">CONCATENATE(WP$14," ",WP$16)</f>
        <v>novembre 24</v>
      </c>
      <c r="WQ17" s="172"/>
      <c r="WR17" s="172" t="str">
        <f t="shared" ref="WR17" si="1780">CONCATENATE(WR$14," ",WR$16)</f>
        <v>décembre 24</v>
      </c>
      <c r="WS17" s="172"/>
      <c r="WT17" s="172" t="str">
        <f t="shared" ref="WT17" si="1781">CONCATENATE(WT$14," ",WT$16)</f>
        <v>janvier 25</v>
      </c>
      <c r="WU17" s="172"/>
      <c r="WV17" s="172" t="str">
        <f t="shared" ref="WV17" si="1782">CONCATENATE(WV$14," ",WV$16)</f>
        <v>février 25</v>
      </c>
      <c r="WW17" s="172"/>
      <c r="WX17" s="172" t="str">
        <f t="shared" ref="WX17" si="1783">CONCATENATE(WX$14," ",WX$16)</f>
        <v>mars 25</v>
      </c>
      <c r="WY17" s="172"/>
      <c r="WZ17" s="172" t="str">
        <f t="shared" ref="WZ17" si="1784">CONCATENATE(WZ$14," ",WZ$16)</f>
        <v>avril 25</v>
      </c>
      <c r="XA17" s="172"/>
      <c r="XB17" s="172" t="str">
        <f t="shared" ref="XB17" si="1785">CONCATENATE(XB$14," ",XB$16)</f>
        <v>mai 25</v>
      </c>
      <c r="XC17" s="172"/>
      <c r="XD17" s="172" t="str">
        <f t="shared" ref="XD17" si="1786">CONCATENATE(XD$14," ",XD$16)</f>
        <v>juin 25</v>
      </c>
      <c r="XE17" s="172"/>
      <c r="XF17" s="172" t="str">
        <f t="shared" ref="XF17" si="1787">CONCATENATE(XF$14," ",XF$16)</f>
        <v>juillet 25</v>
      </c>
      <c r="XG17" s="172"/>
      <c r="XH17" s="172" t="str">
        <f t="shared" ref="XH17" si="1788">CONCATENATE(XH$14," ",XH$16)</f>
        <v>août 25</v>
      </c>
      <c r="XI17" s="172"/>
      <c r="XJ17" s="172" t="str">
        <f t="shared" ref="XJ17" si="1789">CONCATENATE(XJ$14," ",XJ$16)</f>
        <v>septembre 25</v>
      </c>
      <c r="XK17" s="172"/>
      <c r="XL17" s="172" t="str">
        <f t="shared" ref="XL17" si="1790">CONCATENATE(XL$14," ",XL$16)</f>
        <v>octobre 25</v>
      </c>
      <c r="XM17" s="172"/>
      <c r="XN17" s="172" t="str">
        <f t="shared" ref="XN17" si="1791">CONCATENATE(XN$14," ",XN$16)</f>
        <v>novembre 25</v>
      </c>
      <c r="XO17" s="172"/>
      <c r="XP17" s="172" t="str">
        <f t="shared" ref="XP17" si="1792">CONCATENATE(XP$14," ",XP$16)</f>
        <v>décembre 25</v>
      </c>
      <c r="XQ17" s="172"/>
      <c r="XR17" s="172" t="str">
        <f t="shared" ref="XR17" si="1793">CONCATENATE(XR$14," ",XR$16)</f>
        <v>janvier 26</v>
      </c>
      <c r="XS17" s="172"/>
      <c r="XT17" s="172" t="str">
        <f t="shared" ref="XT17" si="1794">CONCATENATE(XT$14," ",XT$16)</f>
        <v>février 26</v>
      </c>
      <c r="XU17" s="172"/>
      <c r="XV17" s="172" t="str">
        <f t="shared" ref="XV17" si="1795">CONCATENATE(XV$14," ",XV$16)</f>
        <v>mars 26</v>
      </c>
      <c r="XW17" s="172"/>
      <c r="XX17" s="172" t="str">
        <f t="shared" ref="XX17" si="1796">CONCATENATE(XX$14," ",XX$16)</f>
        <v>avril 26</v>
      </c>
      <c r="XY17" s="172"/>
      <c r="XZ17" s="172" t="str">
        <f t="shared" ref="XZ17" si="1797">CONCATENATE(XZ$14," ",XZ$16)</f>
        <v>mai 26</v>
      </c>
      <c r="YA17" s="172"/>
      <c r="YB17" s="172" t="str">
        <f t="shared" ref="YB17" si="1798">CONCATENATE(YB$14," ",YB$16)</f>
        <v>juin 26</v>
      </c>
      <c r="YC17" s="172"/>
      <c r="YD17" s="172" t="str">
        <f t="shared" ref="YD17" si="1799">CONCATENATE(YD$14," ",YD$16)</f>
        <v>juillet 26</v>
      </c>
      <c r="YE17" s="172"/>
      <c r="YF17" s="172" t="str">
        <f t="shared" ref="YF17" si="1800">CONCATENATE(YF$14," ",YF$16)</f>
        <v>août 26</v>
      </c>
      <c r="YG17" s="172"/>
      <c r="YH17" s="172" t="str">
        <f t="shared" ref="YH17" si="1801">CONCATENATE(YH$14," ",YH$16)</f>
        <v>septembre 26</v>
      </c>
      <c r="YI17" s="172"/>
      <c r="YJ17" s="172" t="str">
        <f t="shared" ref="YJ17" si="1802">CONCATENATE(YJ$14," ",YJ$16)</f>
        <v>octobre 26</v>
      </c>
      <c r="YK17" s="172"/>
      <c r="YL17" s="172" t="str">
        <f t="shared" ref="YL17" si="1803">CONCATENATE(YL$14," ",YL$16)</f>
        <v>novembre 26</v>
      </c>
      <c r="YM17" s="172"/>
      <c r="YN17" s="172" t="str">
        <f t="shared" ref="YN17" si="1804">CONCATENATE(YN$14," ",YN$16)</f>
        <v>décembre 26</v>
      </c>
      <c r="YO17" s="172"/>
      <c r="YP17" s="172" t="str">
        <f t="shared" ref="YP17" si="1805">CONCATENATE(YP$14," ",YP$16)</f>
        <v>janvier 27</v>
      </c>
      <c r="YQ17" s="172"/>
      <c r="YR17" s="172" t="str">
        <f t="shared" ref="YR17" si="1806">CONCATENATE(YR$14," ",YR$16)</f>
        <v>février 27</v>
      </c>
      <c r="YS17" s="172"/>
      <c r="YT17" s="172" t="str">
        <f t="shared" ref="YT17" si="1807">CONCATENATE(YT$14," ",YT$16)</f>
        <v>mars 27</v>
      </c>
      <c r="YU17" s="172"/>
      <c r="YV17" s="172" t="str">
        <f t="shared" ref="YV17" si="1808">CONCATENATE(YV$14," ",YV$16)</f>
        <v>avril 27</v>
      </c>
      <c r="YW17" s="172"/>
      <c r="YX17" s="172" t="str">
        <f t="shared" ref="YX17" si="1809">CONCATENATE(YX$14," ",YX$16)</f>
        <v>mai 27</v>
      </c>
      <c r="YY17" s="172"/>
      <c r="YZ17" s="172" t="str">
        <f t="shared" ref="YZ17" si="1810">CONCATENATE(YZ$14," ",YZ$16)</f>
        <v>juin 27</v>
      </c>
      <c r="ZA17" s="172"/>
      <c r="ZB17" s="172" t="str">
        <f t="shared" ref="ZB17" si="1811">CONCATENATE(ZB$14," ",ZB$16)</f>
        <v>juillet 27</v>
      </c>
      <c r="ZC17" s="172"/>
      <c r="ZD17" s="172" t="str">
        <f t="shared" ref="ZD17" si="1812">CONCATENATE(ZD$14," ",ZD$16)</f>
        <v>août 27</v>
      </c>
      <c r="ZE17" s="172"/>
      <c r="ZF17" s="172" t="str">
        <f t="shared" ref="ZF17" si="1813">CONCATENATE(ZF$14," ",ZF$16)</f>
        <v>septembre 27</v>
      </c>
      <c r="ZG17" s="172"/>
      <c r="ZH17" s="172" t="str">
        <f t="shared" ref="ZH17" si="1814">CONCATENATE(ZH$14," ",ZH$16)</f>
        <v>octobre 27</v>
      </c>
      <c r="ZI17" s="172"/>
      <c r="ZJ17" s="172" t="str">
        <f t="shared" ref="ZJ17" si="1815">CONCATENATE(ZJ$14," ",ZJ$16)</f>
        <v>novembre 27</v>
      </c>
      <c r="ZK17" s="172"/>
      <c r="ZL17" s="172" t="str">
        <f t="shared" ref="ZL17" si="1816">CONCATENATE(ZL$14," ",ZL$16)</f>
        <v>décembre 27</v>
      </c>
      <c r="ZM17" s="172"/>
      <c r="ZN17" s="172" t="str">
        <f t="shared" ref="ZN17" si="1817">CONCATENATE(ZN$14," ",ZN$16)</f>
        <v>janvier 28</v>
      </c>
      <c r="ZO17" s="172"/>
      <c r="ZP17" s="172" t="str">
        <f t="shared" ref="ZP17" si="1818">CONCATENATE(ZP$14," ",ZP$16)</f>
        <v>février 28</v>
      </c>
      <c r="ZQ17" s="172"/>
      <c r="ZR17" s="172" t="str">
        <f t="shared" ref="ZR17" si="1819">CONCATENATE(ZR$14," ",ZR$16)</f>
        <v>mars 28</v>
      </c>
      <c r="ZS17" s="172"/>
      <c r="ZT17" s="172" t="str">
        <f t="shared" ref="ZT17" si="1820">CONCATENATE(ZT$14," ",ZT$16)</f>
        <v>avril 28</v>
      </c>
      <c r="ZU17" s="172"/>
      <c r="ZV17" s="172" t="str">
        <f t="shared" ref="ZV17" si="1821">CONCATENATE(ZV$14," ",ZV$16)</f>
        <v>mai 28</v>
      </c>
      <c r="ZW17" s="172"/>
      <c r="ZX17" s="172" t="str">
        <f t="shared" ref="ZX17" si="1822">CONCATENATE(ZX$14," ",ZX$16)</f>
        <v>juin 28</v>
      </c>
      <c r="ZY17" s="172"/>
      <c r="ZZ17" s="172" t="str">
        <f t="shared" ref="ZZ17" si="1823">CONCATENATE(ZZ$14," ",ZZ$16)</f>
        <v>juillet 28</v>
      </c>
      <c r="AAA17" s="172"/>
      <c r="AAB17" s="172" t="str">
        <f t="shared" ref="AAB17" si="1824">CONCATENATE(AAB$14," ",AAB$16)</f>
        <v>août 28</v>
      </c>
      <c r="AAC17" s="172"/>
      <c r="AAD17" s="172" t="str">
        <f t="shared" ref="AAD17" si="1825">CONCATENATE(AAD$14," ",AAD$16)</f>
        <v>septembre 28</v>
      </c>
      <c r="AAE17" s="172"/>
      <c r="AAF17" s="172" t="str">
        <f t="shared" ref="AAF17" si="1826">CONCATENATE(AAF$14," ",AAF$16)</f>
        <v>octobre 28</v>
      </c>
      <c r="AAG17" s="172"/>
      <c r="AAH17" s="172" t="str">
        <f t="shared" ref="AAH17" si="1827">CONCATENATE(AAH$14," ",AAH$16)</f>
        <v>novembre 28</v>
      </c>
      <c r="AAI17" s="172"/>
      <c r="AAJ17" s="172" t="str">
        <f t="shared" ref="AAJ17" si="1828">CONCATENATE(AAJ$14," ",AAJ$16)</f>
        <v>décembre 28</v>
      </c>
      <c r="AAK17" s="172"/>
      <c r="AAL17" s="172" t="str">
        <f t="shared" ref="AAL17" si="1829">CONCATENATE(AAL$14," ",AAL$16)</f>
        <v>janvier 29</v>
      </c>
      <c r="AAM17" s="172"/>
      <c r="AAN17" s="172" t="str">
        <f t="shared" ref="AAN17" si="1830">CONCATENATE(AAN$14," ",AAN$16)</f>
        <v>février 29</v>
      </c>
      <c r="AAO17" s="172"/>
      <c r="AAP17" s="172" t="str">
        <f t="shared" ref="AAP17" si="1831">CONCATENATE(AAP$14," ",AAP$16)</f>
        <v>mars 29</v>
      </c>
      <c r="AAQ17" s="172"/>
      <c r="AAR17" s="172" t="str">
        <f t="shared" ref="AAR17" si="1832">CONCATENATE(AAR$14," ",AAR$16)</f>
        <v>avril 29</v>
      </c>
      <c r="AAS17" s="172"/>
      <c r="AAT17" s="172" t="str">
        <f t="shared" ref="AAT17" si="1833">CONCATENATE(AAT$14," ",AAT$16)</f>
        <v>mai 29</v>
      </c>
      <c r="AAU17" s="172"/>
      <c r="AAV17" s="172" t="str">
        <f t="shared" ref="AAV17" si="1834">CONCATENATE(AAV$14," ",AAV$16)</f>
        <v>juin 29</v>
      </c>
      <c r="AAW17" s="172"/>
      <c r="AAX17" s="172" t="str">
        <f t="shared" ref="AAX17" si="1835">CONCATENATE(AAX$14," ",AAX$16)</f>
        <v>juillet 29</v>
      </c>
      <c r="AAY17" s="172"/>
      <c r="AAZ17" s="172" t="str">
        <f t="shared" ref="AAZ17" si="1836">CONCATENATE(AAZ$14," ",AAZ$16)</f>
        <v>août 29</v>
      </c>
      <c r="ABA17" s="172"/>
      <c r="ABB17" s="172" t="str">
        <f t="shared" ref="ABB17" si="1837">CONCATENATE(ABB$14," ",ABB$16)</f>
        <v>septembre 29</v>
      </c>
      <c r="ABC17" s="172"/>
      <c r="ABD17" s="172" t="str">
        <f t="shared" ref="ABD17" si="1838">CONCATENATE(ABD$14," ",ABD$16)</f>
        <v>octobre 29</v>
      </c>
      <c r="ABE17" s="172"/>
      <c r="ABF17" s="172" t="str">
        <f t="shared" ref="ABF17" si="1839">CONCATENATE(ABF$14," ",ABF$16)</f>
        <v>novembre 29</v>
      </c>
      <c r="ABG17" s="172"/>
      <c r="ABH17" s="172" t="str">
        <f t="shared" ref="ABH17" si="1840">CONCATENATE(ABH$14," ",ABH$16)</f>
        <v>décembre 29</v>
      </c>
      <c r="ABI17" s="172"/>
      <c r="ABJ17" s="172" t="str">
        <f t="shared" ref="ABJ17" si="1841">CONCATENATE(ABJ$14," ",ABJ$16)</f>
        <v>janvier 30</v>
      </c>
      <c r="ABK17" s="172"/>
      <c r="ABL17" s="172" t="str">
        <f t="shared" ref="ABL17" si="1842">CONCATENATE(ABL$14," ",ABL$16)</f>
        <v>février 30</v>
      </c>
      <c r="ABM17" s="172"/>
      <c r="ABN17" s="172" t="str">
        <f t="shared" ref="ABN17" si="1843">CONCATENATE(ABN$14," ",ABN$16)</f>
        <v>mars 30</v>
      </c>
      <c r="ABO17" s="172"/>
      <c r="ABP17" s="172" t="str">
        <f t="shared" ref="ABP17" si="1844">CONCATENATE(ABP$14," ",ABP$16)</f>
        <v>avril 30</v>
      </c>
      <c r="ABQ17" s="172"/>
      <c r="ABR17" s="172" t="str">
        <f t="shared" ref="ABR17" si="1845">CONCATENATE(ABR$14," ",ABR$16)</f>
        <v>mai 30</v>
      </c>
      <c r="ABS17" s="172"/>
      <c r="ABT17" s="172" t="str">
        <f t="shared" ref="ABT17" si="1846">CONCATENATE(ABT$14," ",ABT$16)</f>
        <v>juin 30</v>
      </c>
      <c r="ABU17" s="172"/>
      <c r="ABV17" s="172" t="str">
        <f t="shared" ref="ABV17" si="1847">CONCATENATE(ABV$14," ",ABV$16)</f>
        <v>juillet 30</v>
      </c>
      <c r="ABW17" s="172"/>
      <c r="ABX17" s="172" t="str">
        <f t="shared" ref="ABX17" si="1848">CONCATENATE(ABX$14," ",ABX$16)</f>
        <v>août 30</v>
      </c>
      <c r="ABY17" s="172"/>
      <c r="ABZ17" s="172" t="str">
        <f t="shared" ref="ABZ17" si="1849">CONCATENATE(ABZ$14," ",ABZ$16)</f>
        <v>septembre 30</v>
      </c>
      <c r="ACA17" s="172"/>
      <c r="ACB17" s="172" t="str">
        <f t="shared" ref="ACB17" si="1850">CONCATENATE(ACB$14," ",ACB$16)</f>
        <v>octobre 30</v>
      </c>
      <c r="ACC17" s="172"/>
      <c r="ACD17" s="172" t="str">
        <f t="shared" ref="ACD17" si="1851">CONCATENATE(ACD$14," ",ACD$16)</f>
        <v>novembre 30</v>
      </c>
      <c r="ACE17" s="172"/>
      <c r="ACF17" s="172" t="str">
        <f t="shared" ref="ACF17" si="1852">CONCATENATE(ACF$14," ",ACF$16)</f>
        <v>décembre 30</v>
      </c>
      <c r="ACG17" s="172"/>
      <c r="ACH17" s="172" t="str">
        <f t="shared" ref="ACH17" si="1853">CONCATENATE(ACH$14," ",ACH$16)</f>
        <v>janvier 31</v>
      </c>
      <c r="ACI17" s="172"/>
      <c r="ACJ17" s="172" t="str">
        <f t="shared" ref="ACJ17" si="1854">CONCATENATE(ACJ$14," ",ACJ$16)</f>
        <v>février 31</v>
      </c>
      <c r="ACK17" s="172"/>
      <c r="ACL17" s="172" t="str">
        <f t="shared" ref="ACL17" si="1855">CONCATENATE(ACL$14," ",ACL$16)</f>
        <v>mars 31</v>
      </c>
      <c r="ACM17" s="172"/>
      <c r="ACN17" s="172" t="str">
        <f t="shared" ref="ACN17" si="1856">CONCATENATE(ACN$14," ",ACN$16)</f>
        <v>avril 31</v>
      </c>
      <c r="ACO17" s="172"/>
      <c r="ACP17" s="172" t="str">
        <f t="shared" ref="ACP17" si="1857">CONCATENATE(ACP$14," ",ACP$16)</f>
        <v>mai 31</v>
      </c>
      <c r="ACQ17" s="172"/>
      <c r="ACR17" s="172" t="str">
        <f t="shared" ref="ACR17" si="1858">CONCATENATE(ACR$14," ",ACR$16)</f>
        <v>juin 31</v>
      </c>
      <c r="ACS17" s="172"/>
      <c r="ACT17" s="172" t="str">
        <f t="shared" ref="ACT17" si="1859">CONCATENATE(ACT$14," ",ACT$16)</f>
        <v>juillet 31</v>
      </c>
      <c r="ACU17" s="172"/>
      <c r="ACV17" s="172" t="str">
        <f t="shared" ref="ACV17" si="1860">CONCATENATE(ACV$14," ",ACV$16)</f>
        <v>août 31</v>
      </c>
      <c r="ACW17" s="172"/>
      <c r="ACX17" s="172" t="str">
        <f t="shared" ref="ACX17" si="1861">CONCATENATE(ACX$14," ",ACX$16)</f>
        <v>septembre 31</v>
      </c>
      <c r="ACY17" s="172"/>
      <c r="ACZ17" s="172" t="str">
        <f t="shared" ref="ACZ17" si="1862">CONCATENATE(ACZ$14," ",ACZ$16)</f>
        <v>octobre 31</v>
      </c>
      <c r="ADA17" s="172"/>
      <c r="ADB17" s="172" t="str">
        <f t="shared" ref="ADB17" si="1863">CONCATENATE(ADB$14," ",ADB$16)</f>
        <v>novembre 31</v>
      </c>
      <c r="ADC17" s="172"/>
      <c r="ADD17" s="172" t="str">
        <f t="shared" ref="ADD17" si="1864">CONCATENATE(ADD$14," ",ADD$16)</f>
        <v>décembre 31</v>
      </c>
      <c r="ADE17" s="172"/>
      <c r="ADF17" s="172" t="str">
        <f t="shared" ref="ADF17" si="1865">CONCATENATE(ADF$14," ",ADF$16)</f>
        <v>janvier 32</v>
      </c>
      <c r="ADG17" s="172"/>
      <c r="ADH17" s="172" t="str">
        <f t="shared" ref="ADH17" si="1866">CONCATENATE(ADH$14," ",ADH$16)</f>
        <v>février 32</v>
      </c>
      <c r="ADI17" s="172"/>
      <c r="ADJ17" s="172" t="str">
        <f t="shared" ref="ADJ17" si="1867">CONCATENATE(ADJ$14," ",ADJ$16)</f>
        <v>mars 32</v>
      </c>
      <c r="ADK17" s="172"/>
      <c r="ADL17" s="172" t="str">
        <f t="shared" ref="ADL17" si="1868">CONCATENATE(ADL$14," ",ADL$16)</f>
        <v>avril 32</v>
      </c>
      <c r="ADM17" s="172"/>
      <c r="ADN17" s="172" t="str">
        <f t="shared" ref="ADN17" si="1869">CONCATENATE(ADN$14," ",ADN$16)</f>
        <v>mai 32</v>
      </c>
      <c r="ADO17" s="172"/>
      <c r="ADP17" s="172" t="str">
        <f t="shared" ref="ADP17" si="1870">CONCATENATE(ADP$14," ",ADP$16)</f>
        <v>juin 32</v>
      </c>
      <c r="ADQ17" s="172"/>
      <c r="ADR17" s="172" t="str">
        <f t="shared" ref="ADR17" si="1871">CONCATENATE(ADR$14," ",ADR$16)</f>
        <v>juillet 32</v>
      </c>
      <c r="ADS17" s="172"/>
      <c r="ADT17" s="172" t="str">
        <f t="shared" ref="ADT17" si="1872">CONCATENATE(ADT$14," ",ADT$16)</f>
        <v>août 32</v>
      </c>
      <c r="ADU17" s="172"/>
      <c r="ADV17" s="172" t="str">
        <f t="shared" ref="ADV17" si="1873">CONCATENATE(ADV$14," ",ADV$16)</f>
        <v>septembre 32</v>
      </c>
      <c r="ADW17" s="172"/>
      <c r="ADX17" s="172" t="str">
        <f t="shared" ref="ADX17" si="1874">CONCATENATE(ADX$14," ",ADX$16)</f>
        <v>octobre 32</v>
      </c>
      <c r="ADY17" s="172"/>
      <c r="ADZ17" s="172" t="str">
        <f t="shared" ref="ADZ17" si="1875">CONCATENATE(ADZ$14," ",ADZ$16)</f>
        <v>novembre 32</v>
      </c>
      <c r="AEA17" s="172"/>
      <c r="AEB17" s="172" t="str">
        <f t="shared" ref="AEB17" si="1876">CONCATENATE(AEB$14," ",AEB$16)</f>
        <v>décembre 32</v>
      </c>
      <c r="AEC17" s="172"/>
      <c r="AED17" s="172" t="str">
        <f t="shared" ref="AED17" si="1877">CONCATENATE(AED$14," ",AED$16)</f>
        <v>janvier 33</v>
      </c>
      <c r="AEE17" s="172"/>
      <c r="AEF17" s="172" t="str">
        <f t="shared" ref="AEF17" si="1878">CONCATENATE(AEF$14," ",AEF$16)</f>
        <v>février 33</v>
      </c>
      <c r="AEG17" s="172"/>
      <c r="AEH17" s="172" t="str">
        <f t="shared" ref="AEH17" si="1879">CONCATENATE(AEH$14," ",AEH$16)</f>
        <v>mars 33</v>
      </c>
      <c r="AEI17" s="172"/>
      <c r="AEJ17" s="172" t="str">
        <f t="shared" ref="AEJ17" si="1880">CONCATENATE(AEJ$14," ",AEJ$16)</f>
        <v>avril 33</v>
      </c>
      <c r="AEK17" s="172"/>
      <c r="AEL17" s="172" t="str">
        <f t="shared" ref="AEL17" si="1881">CONCATENATE(AEL$14," ",AEL$16)</f>
        <v>mai 33</v>
      </c>
      <c r="AEM17" s="172"/>
      <c r="AEN17" s="172" t="str">
        <f t="shared" ref="AEN17" si="1882">CONCATENATE(AEN$14," ",AEN$16)</f>
        <v>juin 33</v>
      </c>
      <c r="AEO17" s="172"/>
      <c r="AEP17" s="172" t="str">
        <f t="shared" ref="AEP17" si="1883">CONCATENATE(AEP$14," ",AEP$16)</f>
        <v>juillet 33</v>
      </c>
      <c r="AEQ17" s="172"/>
      <c r="AER17" s="172" t="str">
        <f t="shared" ref="AER17" si="1884">CONCATENATE(AER$14," ",AER$16)</f>
        <v>août 33</v>
      </c>
      <c r="AES17" s="172"/>
      <c r="AET17" s="172" t="str">
        <f t="shared" ref="AET17" si="1885">CONCATENATE(AET$14," ",AET$16)</f>
        <v>septembre 33</v>
      </c>
      <c r="AEU17" s="172"/>
      <c r="AEV17" s="172" t="str">
        <f t="shared" ref="AEV17" si="1886">CONCATENATE(AEV$14," ",AEV$16)</f>
        <v>octobre 33</v>
      </c>
      <c r="AEW17" s="172"/>
      <c r="AEX17" s="172" t="str">
        <f t="shared" ref="AEX17" si="1887">CONCATENATE(AEX$14," ",AEX$16)</f>
        <v>novembre 33</v>
      </c>
      <c r="AEY17" s="172"/>
      <c r="AEZ17" s="172" t="str">
        <f t="shared" ref="AEZ17" si="1888">CONCATENATE(AEZ$14," ",AEZ$16)</f>
        <v>décembre 33</v>
      </c>
      <c r="AFA17" s="172"/>
      <c r="AFB17" s="172" t="str">
        <f t="shared" ref="AFB17" si="1889">CONCATENATE(AFB$14," ",AFB$16)</f>
        <v>janvier 34</v>
      </c>
      <c r="AFC17" s="172"/>
      <c r="AFD17" s="172" t="str">
        <f t="shared" ref="AFD17" si="1890">CONCATENATE(AFD$14," ",AFD$16)</f>
        <v>février 34</v>
      </c>
      <c r="AFE17" s="172"/>
      <c r="AFF17" s="172" t="str">
        <f t="shared" ref="AFF17" si="1891">CONCATENATE(AFF$14," ",AFF$16)</f>
        <v>mars 34</v>
      </c>
      <c r="AFG17" s="172"/>
      <c r="AFH17" s="172" t="str">
        <f t="shared" ref="AFH17" si="1892">CONCATENATE(AFH$14," ",AFH$16)</f>
        <v>avril 34</v>
      </c>
      <c r="AFI17" s="172"/>
      <c r="AFJ17" s="172" t="str">
        <f t="shared" ref="AFJ17" si="1893">CONCATENATE(AFJ$14," ",AFJ$16)</f>
        <v>mai 34</v>
      </c>
      <c r="AFK17" s="172"/>
      <c r="AFL17" s="172" t="str">
        <f t="shared" ref="AFL17" si="1894">CONCATENATE(AFL$14," ",AFL$16)</f>
        <v>juin 34</v>
      </c>
      <c r="AFM17" s="172"/>
      <c r="AFN17" s="172" t="str">
        <f t="shared" ref="AFN17" si="1895">CONCATENATE(AFN$14," ",AFN$16)</f>
        <v>juillet 34</v>
      </c>
      <c r="AFO17" s="172"/>
      <c r="AFP17" s="172" t="str">
        <f t="shared" ref="AFP17" si="1896">CONCATENATE(AFP$14," ",AFP$16)</f>
        <v>août 34</v>
      </c>
      <c r="AFQ17" s="172"/>
      <c r="AFR17" s="172" t="str">
        <f t="shared" ref="AFR17" si="1897">CONCATENATE(AFR$14," ",AFR$16)</f>
        <v>septembre 34</v>
      </c>
      <c r="AFS17" s="172"/>
      <c r="AFT17" s="172" t="str">
        <f t="shared" ref="AFT17" si="1898">CONCATENATE(AFT$14," ",AFT$16)</f>
        <v>octobre 34</v>
      </c>
      <c r="AFU17" s="172"/>
      <c r="AFV17" s="172" t="str">
        <f t="shared" ref="AFV17" si="1899">CONCATENATE(AFV$14," ",AFV$16)</f>
        <v>novembre 34</v>
      </c>
      <c r="AFW17" s="172"/>
      <c r="AFX17" s="172" t="str">
        <f t="shared" ref="AFX17" si="1900">CONCATENATE(AFX$14," ",AFX$16)</f>
        <v>décembre 34</v>
      </c>
      <c r="AFY17" s="172"/>
      <c r="AFZ17" s="172" t="str">
        <f t="shared" ref="AFZ17" si="1901">CONCATENATE(AFZ$14," ",AFZ$16)</f>
        <v>janvier 35</v>
      </c>
      <c r="AGA17" s="172"/>
      <c r="AGB17" s="172" t="str">
        <f t="shared" ref="AGB17" si="1902">CONCATENATE(AGB$14," ",AGB$16)</f>
        <v>février 35</v>
      </c>
      <c r="AGC17" s="172"/>
      <c r="AGD17" s="172" t="str">
        <f t="shared" ref="AGD17" si="1903">CONCATENATE(AGD$14," ",AGD$16)</f>
        <v>mars 35</v>
      </c>
      <c r="AGE17" s="172"/>
      <c r="AGF17" s="172" t="str">
        <f t="shared" ref="AGF17" si="1904">CONCATENATE(AGF$14," ",AGF$16)</f>
        <v>avril 35</v>
      </c>
      <c r="AGG17" s="172"/>
      <c r="AGH17" s="172" t="str">
        <f t="shared" ref="AGH17" si="1905">CONCATENATE(AGH$14," ",AGH$16)</f>
        <v>mai 35</v>
      </c>
      <c r="AGI17" s="172"/>
      <c r="AGJ17" s="172" t="str">
        <f t="shared" ref="AGJ17" si="1906">CONCATENATE(AGJ$14," ",AGJ$16)</f>
        <v>juin 35</v>
      </c>
      <c r="AGK17" s="172"/>
      <c r="AGL17" s="172" t="str">
        <f t="shared" ref="AGL17" si="1907">CONCATENATE(AGL$14," ",AGL$16)</f>
        <v>juillet 35</v>
      </c>
      <c r="AGM17" s="172"/>
      <c r="AGN17" s="172" t="str">
        <f t="shared" ref="AGN17" si="1908">CONCATENATE(AGN$14," ",AGN$16)</f>
        <v>août 35</v>
      </c>
      <c r="AGO17" s="172"/>
      <c r="AGP17" s="172" t="str">
        <f t="shared" ref="AGP17" si="1909">CONCATENATE(AGP$14," ",AGP$16)</f>
        <v>septembre 35</v>
      </c>
      <c r="AGQ17" s="172"/>
      <c r="AGR17" s="172" t="str">
        <f t="shared" ref="AGR17" si="1910">CONCATENATE(AGR$14," ",AGR$16)</f>
        <v>octobre 35</v>
      </c>
      <c r="AGS17" s="172"/>
      <c r="AGT17" s="172" t="str">
        <f t="shared" ref="AGT17" si="1911">CONCATENATE(AGT$14," ",AGT$16)</f>
        <v>novembre 35</v>
      </c>
      <c r="AGU17" s="172"/>
      <c r="AGV17" s="172" t="str">
        <f t="shared" ref="AGV17" si="1912">CONCATENATE(AGV$14," ",AGV$16)</f>
        <v>décembre 35</v>
      </c>
      <c r="AGW17" s="172"/>
      <c r="AGX17" s="172" t="str">
        <f t="shared" ref="AGX17" si="1913">CONCATENATE(AGX$14," ",AGX$16)</f>
        <v>janvier 36</v>
      </c>
      <c r="AGY17" s="172"/>
      <c r="AGZ17" s="172" t="str">
        <f t="shared" ref="AGZ17" si="1914">CONCATENATE(AGZ$14," ",AGZ$16)</f>
        <v>février 36</v>
      </c>
      <c r="AHA17" s="172"/>
      <c r="AHB17" s="172" t="str">
        <f t="shared" ref="AHB17" si="1915">CONCATENATE(AHB$14," ",AHB$16)</f>
        <v>mars 36</v>
      </c>
      <c r="AHC17" s="172"/>
      <c r="AHD17" s="172" t="str">
        <f t="shared" ref="AHD17" si="1916">CONCATENATE(AHD$14," ",AHD$16)</f>
        <v>avril 36</v>
      </c>
      <c r="AHE17" s="172"/>
      <c r="AHF17" s="172" t="str">
        <f t="shared" ref="AHF17" si="1917">CONCATENATE(AHF$14," ",AHF$16)</f>
        <v>mai 36</v>
      </c>
      <c r="AHG17" s="172"/>
      <c r="AHH17" s="172" t="str">
        <f t="shared" ref="AHH17" si="1918">CONCATENATE(AHH$14," ",AHH$16)</f>
        <v>juin 36</v>
      </c>
      <c r="AHI17" s="172"/>
      <c r="AHJ17" s="172" t="str">
        <f t="shared" ref="AHJ17" si="1919">CONCATENATE(AHJ$14," ",AHJ$16)</f>
        <v>juillet 36</v>
      </c>
      <c r="AHK17" s="172"/>
      <c r="AHL17" s="172" t="str">
        <f t="shared" ref="AHL17" si="1920">CONCATENATE(AHL$14," ",AHL$16)</f>
        <v>août 36</v>
      </c>
      <c r="AHM17" s="172"/>
      <c r="AHN17" s="172" t="str">
        <f t="shared" ref="AHN17" si="1921">CONCATENATE(AHN$14," ",AHN$16)</f>
        <v>septembre 36</v>
      </c>
      <c r="AHO17" s="172"/>
      <c r="AHP17" s="172" t="str">
        <f t="shared" ref="AHP17" si="1922">CONCATENATE(AHP$14," ",AHP$16)</f>
        <v>octobre 36</v>
      </c>
      <c r="AHQ17" s="172"/>
      <c r="AHR17" s="172" t="str">
        <f t="shared" ref="AHR17" si="1923">CONCATENATE(AHR$14," ",AHR$16)</f>
        <v>novembre 36</v>
      </c>
      <c r="AHS17" s="172"/>
      <c r="AHT17" s="172" t="str">
        <f t="shared" ref="AHT17" si="1924">CONCATENATE(AHT$14," ",AHT$16)</f>
        <v>décembre 36</v>
      </c>
      <c r="AHU17" s="172"/>
      <c r="AHV17" s="172" t="str">
        <f t="shared" ref="AHV17" si="1925">CONCATENATE(AHV$14," ",AHV$16)</f>
        <v>janvier 37</v>
      </c>
      <c r="AHW17" s="172"/>
      <c r="AHX17" s="172" t="str">
        <f t="shared" ref="AHX17" si="1926">CONCATENATE(AHX$14," ",AHX$16)</f>
        <v>février 37</v>
      </c>
      <c r="AHY17" s="172"/>
      <c r="AHZ17" s="172" t="str">
        <f t="shared" ref="AHZ17" si="1927">CONCATENATE(AHZ$14," ",AHZ$16)</f>
        <v>mars 37</v>
      </c>
      <c r="AIA17" s="172"/>
      <c r="AIB17" s="172" t="str">
        <f t="shared" ref="AIB17" si="1928">CONCATENATE(AIB$14," ",AIB$16)</f>
        <v>avril 37</v>
      </c>
      <c r="AIC17" s="172"/>
      <c r="AID17" s="172" t="str">
        <f t="shared" ref="AID17" si="1929">CONCATENATE(AID$14," ",AID$16)</f>
        <v>mai 37</v>
      </c>
      <c r="AIE17" s="172"/>
      <c r="AIF17" s="172" t="str">
        <f t="shared" ref="AIF17" si="1930">CONCATENATE(AIF$14," ",AIF$16)</f>
        <v>juin 37</v>
      </c>
      <c r="AIG17" s="172"/>
      <c r="AIH17" s="172" t="str">
        <f t="shared" ref="AIH17" si="1931">CONCATENATE(AIH$14," ",AIH$16)</f>
        <v>juillet 37</v>
      </c>
      <c r="AII17" s="172"/>
      <c r="AIJ17" s="172" t="str">
        <f t="shared" ref="AIJ17" si="1932">CONCATENATE(AIJ$14," ",AIJ$16)</f>
        <v>août 37</v>
      </c>
      <c r="AIK17" s="172"/>
      <c r="AIL17" s="172" t="str">
        <f t="shared" ref="AIL17" si="1933">CONCATENATE(AIL$14," ",AIL$16)</f>
        <v>septembre 37</v>
      </c>
      <c r="AIM17" s="172"/>
      <c r="AIN17" s="172" t="str">
        <f t="shared" ref="AIN17" si="1934">CONCATENATE(AIN$14," ",AIN$16)</f>
        <v>octobre 37</v>
      </c>
      <c r="AIO17" s="172"/>
      <c r="AIP17" s="172" t="str">
        <f t="shared" ref="AIP17" si="1935">CONCATENATE(AIP$14," ",AIP$16)</f>
        <v>novembre 37</v>
      </c>
      <c r="AIQ17" s="172"/>
      <c r="AIR17" s="172" t="str">
        <f t="shared" ref="AIR17" si="1936">CONCATENATE(AIR$14," ",AIR$16)</f>
        <v>décembre 37</v>
      </c>
      <c r="AIS17" s="172"/>
      <c r="AIT17" s="172" t="str">
        <f t="shared" ref="AIT17" si="1937">CONCATENATE(AIT$14," ",AIT$16)</f>
        <v>janvier 38</v>
      </c>
      <c r="AIU17" s="172"/>
      <c r="AIV17" s="172" t="str">
        <f t="shared" ref="AIV17" si="1938">CONCATENATE(AIV$14," ",AIV$16)</f>
        <v>février 38</v>
      </c>
      <c r="AIW17" s="172"/>
      <c r="AIX17" s="172" t="str">
        <f t="shared" ref="AIX17" si="1939">CONCATENATE(AIX$14," ",AIX$16)</f>
        <v>mars 38</v>
      </c>
      <c r="AIY17" s="172"/>
      <c r="AIZ17" s="172" t="str">
        <f t="shared" ref="AIZ17" si="1940">CONCATENATE(AIZ$14," ",AIZ$16)</f>
        <v>avril 38</v>
      </c>
      <c r="AJA17" s="172"/>
      <c r="AJB17" s="172" t="str">
        <f t="shared" ref="AJB17" si="1941">CONCATENATE(AJB$14," ",AJB$16)</f>
        <v>mai 38</v>
      </c>
      <c r="AJC17" s="172"/>
      <c r="AJD17" s="172" t="str">
        <f t="shared" ref="AJD17" si="1942">CONCATENATE(AJD$14," ",AJD$16)</f>
        <v>juin 38</v>
      </c>
      <c r="AJE17" s="172"/>
      <c r="AJF17" s="172" t="str">
        <f t="shared" ref="AJF17" si="1943">CONCATENATE(AJF$14," ",AJF$16)</f>
        <v>juillet 38</v>
      </c>
      <c r="AJG17" s="172"/>
      <c r="AJH17" s="172" t="str">
        <f t="shared" ref="AJH17" si="1944">CONCATENATE(AJH$14," ",AJH$16)</f>
        <v>août 38</v>
      </c>
      <c r="AJI17" s="172"/>
      <c r="AJJ17" s="172" t="str">
        <f t="shared" ref="AJJ17" si="1945">CONCATENATE(AJJ$14," ",AJJ$16)</f>
        <v>septembre 38</v>
      </c>
      <c r="AJK17" s="172"/>
      <c r="AJL17" s="172" t="str">
        <f t="shared" ref="AJL17" si="1946">CONCATENATE(AJL$14," ",AJL$16)</f>
        <v>octobre 38</v>
      </c>
      <c r="AJM17" s="172"/>
      <c r="AJN17" s="172" t="str">
        <f t="shared" ref="AJN17" si="1947">CONCATENATE(AJN$14," ",AJN$16)</f>
        <v>novembre 38</v>
      </c>
      <c r="AJO17" s="172"/>
      <c r="AJP17" s="172" t="str">
        <f t="shared" ref="AJP17" si="1948">CONCATENATE(AJP$14," ",AJP$16)</f>
        <v>décembre 38</v>
      </c>
      <c r="AJQ17" s="172"/>
      <c r="AJR17" s="172" t="str">
        <f t="shared" ref="AJR17" si="1949">CONCATENATE(AJR$14," ",AJR$16)</f>
        <v>janvier 39</v>
      </c>
      <c r="AJS17" s="172"/>
      <c r="AJT17" s="172" t="str">
        <f t="shared" ref="AJT17" si="1950">CONCATENATE(AJT$14," ",AJT$16)</f>
        <v>février 39</v>
      </c>
      <c r="AJU17" s="172"/>
      <c r="AJV17" s="172" t="str">
        <f t="shared" ref="AJV17" si="1951">CONCATENATE(AJV$14," ",AJV$16)</f>
        <v>mars 39</v>
      </c>
      <c r="AJW17" s="172"/>
      <c r="AJX17" s="172" t="str">
        <f t="shared" ref="AJX17" si="1952">CONCATENATE(AJX$14," ",AJX$16)</f>
        <v>avril 39</v>
      </c>
      <c r="AJY17" s="172"/>
      <c r="AJZ17" s="172" t="str">
        <f t="shared" ref="AJZ17" si="1953">CONCATENATE(AJZ$14," ",AJZ$16)</f>
        <v>mai 39</v>
      </c>
      <c r="AKA17" s="172"/>
      <c r="AKB17" s="172" t="str">
        <f t="shared" ref="AKB17" si="1954">CONCATENATE(AKB$14," ",AKB$16)</f>
        <v>juin 39</v>
      </c>
      <c r="AKC17" s="172"/>
      <c r="AKD17" s="172" t="str">
        <f t="shared" ref="AKD17" si="1955">CONCATENATE(AKD$14," ",AKD$16)</f>
        <v>juillet 39</v>
      </c>
      <c r="AKE17" s="172"/>
      <c r="AKF17" s="172" t="str">
        <f t="shared" ref="AKF17" si="1956">CONCATENATE(AKF$14," ",AKF$16)</f>
        <v>août 39</v>
      </c>
      <c r="AKG17" s="172"/>
      <c r="AKH17" s="172" t="str">
        <f t="shared" ref="AKH17" si="1957">CONCATENATE(AKH$14," ",AKH$16)</f>
        <v>septembre 39</v>
      </c>
      <c r="AKI17" s="172"/>
      <c r="AKJ17" s="172" t="str">
        <f t="shared" ref="AKJ17" si="1958">CONCATENATE(AKJ$14," ",AKJ$16)</f>
        <v>octobre 39</v>
      </c>
      <c r="AKK17" s="172"/>
      <c r="AKL17" s="172" t="str">
        <f t="shared" ref="AKL17" si="1959">CONCATENATE(AKL$14," ",AKL$16)</f>
        <v>novembre 39</v>
      </c>
      <c r="AKM17" s="172"/>
      <c r="AKN17" s="172" t="str">
        <f t="shared" ref="AKN17" si="1960">CONCATENATE(AKN$14," ",AKN$16)</f>
        <v>décembre 39</v>
      </c>
      <c r="AKO17" s="172"/>
      <c r="AKP17" s="172" t="str">
        <f t="shared" ref="AKP17" si="1961">CONCATENATE(AKP$14," ",AKP$16)</f>
        <v>janvier 40</v>
      </c>
      <c r="AKQ17" s="172"/>
      <c r="AKR17" s="172" t="str">
        <f t="shared" ref="AKR17" si="1962">CONCATENATE(AKR$14," ",AKR$16)</f>
        <v>février 40</v>
      </c>
      <c r="AKS17" s="172"/>
      <c r="AKT17" s="172" t="str">
        <f t="shared" ref="AKT17" si="1963">CONCATENATE(AKT$14," ",AKT$16)</f>
        <v>mars 40</v>
      </c>
      <c r="AKU17" s="172"/>
      <c r="AKV17" s="172" t="str">
        <f t="shared" ref="AKV17" si="1964">CONCATENATE(AKV$14," ",AKV$16)</f>
        <v>avril 40</v>
      </c>
      <c r="AKW17" s="172"/>
      <c r="AKX17" s="172" t="str">
        <f t="shared" ref="AKX17" si="1965">CONCATENATE(AKX$14," ",AKX$16)</f>
        <v>mai 40</v>
      </c>
      <c r="AKY17" s="172"/>
      <c r="AKZ17" s="172" t="str">
        <f t="shared" ref="AKZ17" si="1966">CONCATENATE(AKZ$14," ",AKZ$16)</f>
        <v>juin 40</v>
      </c>
      <c r="ALA17" s="172"/>
      <c r="ALB17" s="172" t="str">
        <f t="shared" ref="ALB17" si="1967">CONCATENATE(ALB$14," ",ALB$16)</f>
        <v>juillet 40</v>
      </c>
      <c r="ALC17" s="172"/>
      <c r="ALD17" s="172" t="str">
        <f t="shared" ref="ALD17" si="1968">CONCATENATE(ALD$14," ",ALD$16)</f>
        <v>août 40</v>
      </c>
      <c r="ALE17" s="172"/>
      <c r="ALF17" s="172" t="str">
        <f t="shared" ref="ALF17" si="1969">CONCATENATE(ALF$14," ",ALF$16)</f>
        <v>septembre 40</v>
      </c>
      <c r="ALG17" s="172"/>
      <c r="ALH17" s="172" t="str">
        <f t="shared" ref="ALH17" si="1970">CONCATENATE(ALH$14," ",ALH$16)</f>
        <v>octobre 40</v>
      </c>
      <c r="ALI17" s="172"/>
      <c r="ALJ17" s="172" t="str">
        <f t="shared" ref="ALJ17" si="1971">CONCATENATE(ALJ$14," ",ALJ$16)</f>
        <v>novembre 40</v>
      </c>
      <c r="ALK17" s="172"/>
      <c r="ALL17" s="172" t="str">
        <f t="shared" ref="ALL17" si="1972">CONCATENATE(ALL$14," ",ALL$16)</f>
        <v>décembre 40</v>
      </c>
      <c r="ALM17" s="172"/>
      <c r="ALN17" s="172" t="str">
        <f t="shared" ref="ALN17" si="1973">CONCATENATE(ALN$14," ",ALN$16)</f>
        <v>janvier 41</v>
      </c>
      <c r="ALO17" s="172"/>
      <c r="ALP17" s="172" t="str">
        <f t="shared" ref="ALP17" si="1974">CONCATENATE(ALP$14," ",ALP$16)</f>
        <v>février 41</v>
      </c>
      <c r="ALQ17" s="172"/>
      <c r="ALR17" s="172" t="str">
        <f t="shared" ref="ALR17" si="1975">CONCATENATE(ALR$14," ",ALR$16)</f>
        <v>mars 41</v>
      </c>
      <c r="ALS17" s="172"/>
      <c r="ALT17" s="172" t="str">
        <f t="shared" ref="ALT17" si="1976">CONCATENATE(ALT$14," ",ALT$16)</f>
        <v>avril 41</v>
      </c>
      <c r="ALU17" s="172"/>
      <c r="ALV17" s="172" t="str">
        <f t="shared" ref="ALV17" si="1977">CONCATENATE(ALV$14," ",ALV$16)</f>
        <v>mai 41</v>
      </c>
      <c r="ALW17" s="172"/>
      <c r="ALX17" s="172" t="str">
        <f t="shared" ref="ALX17" si="1978">CONCATENATE(ALX$14," ",ALX$16)</f>
        <v>juin 41</v>
      </c>
      <c r="ALY17" s="172"/>
      <c r="ALZ17" s="172" t="str">
        <f t="shared" ref="ALZ17" si="1979">CONCATENATE(ALZ$14," ",ALZ$16)</f>
        <v>juillet 41</v>
      </c>
      <c r="AMA17" s="172"/>
      <c r="AMB17" s="172" t="str">
        <f t="shared" ref="AMB17" si="1980">CONCATENATE(AMB$14," ",AMB$16)</f>
        <v>août 41</v>
      </c>
      <c r="AMC17" s="172"/>
      <c r="AMD17" s="172" t="str">
        <f t="shared" ref="AMD17" si="1981">CONCATENATE(AMD$14," ",AMD$16)</f>
        <v>septembre 41</v>
      </c>
      <c r="AME17" s="172"/>
      <c r="AMF17" s="172" t="str">
        <f t="shared" ref="AMF17" si="1982">CONCATENATE(AMF$14," ",AMF$16)</f>
        <v>octobre 41</v>
      </c>
      <c r="AMG17" s="172"/>
      <c r="AMH17" s="172" t="str">
        <f t="shared" ref="AMH17" si="1983">CONCATENATE(AMH$14," ",AMH$16)</f>
        <v>novembre 41</v>
      </c>
      <c r="AMI17" s="172"/>
      <c r="AMJ17" s="172" t="str">
        <f t="shared" ref="AMJ17" si="1984">CONCATENATE(AMJ$14," ",AMJ$16)</f>
        <v>décembre 41</v>
      </c>
      <c r="AMK17" s="172"/>
      <c r="AML17" s="172" t="str">
        <f t="shared" ref="AML17" si="1985">CONCATENATE(AML$14," ",AML$16)</f>
        <v>janvier 42</v>
      </c>
      <c r="AMM17" s="172"/>
      <c r="AMN17" s="172" t="str">
        <f t="shared" ref="AMN17" si="1986">CONCATENATE(AMN$14," ",AMN$16)</f>
        <v>février 42</v>
      </c>
      <c r="AMO17" s="172"/>
      <c r="AMP17" s="172" t="str">
        <f t="shared" ref="AMP17" si="1987">CONCATENATE(AMP$14," ",AMP$16)</f>
        <v>mars 42</v>
      </c>
      <c r="AMQ17" s="172"/>
      <c r="AMR17" s="172" t="str">
        <f t="shared" ref="AMR17" si="1988">CONCATENATE(AMR$14," ",AMR$16)</f>
        <v>avril 42</v>
      </c>
      <c r="AMS17" s="172"/>
      <c r="AMT17" s="172" t="str">
        <f t="shared" ref="AMT17" si="1989">CONCATENATE(AMT$14," ",AMT$16)</f>
        <v>mai 42</v>
      </c>
      <c r="AMU17" s="172"/>
      <c r="AMV17" s="172" t="str">
        <f t="shared" ref="AMV17" si="1990">CONCATENATE(AMV$14," ",AMV$16)</f>
        <v>juin 42</v>
      </c>
      <c r="AMW17" s="172"/>
      <c r="AMX17" s="172" t="str">
        <f t="shared" ref="AMX17" si="1991">CONCATENATE(AMX$14," ",AMX$16)</f>
        <v>juillet 42</v>
      </c>
      <c r="AMY17" s="172"/>
      <c r="AMZ17" s="172" t="str">
        <f t="shared" ref="AMZ17" si="1992">CONCATENATE(AMZ$14," ",AMZ$16)</f>
        <v>août 42</v>
      </c>
      <c r="ANA17" s="172"/>
      <c r="ANB17" s="172" t="str">
        <f t="shared" ref="ANB17" si="1993">CONCATENATE(ANB$14," ",ANB$16)</f>
        <v>septembre 42</v>
      </c>
      <c r="ANC17" s="172"/>
      <c r="AND17" s="172" t="str">
        <f t="shared" ref="AND17" si="1994">CONCATENATE(AND$14," ",AND$16)</f>
        <v>octobre 42</v>
      </c>
      <c r="ANE17" s="172"/>
      <c r="ANF17" s="172" t="str">
        <f t="shared" ref="ANF17" si="1995">CONCATENATE(ANF$14," ",ANF$16)</f>
        <v>novembre 42</v>
      </c>
      <c r="ANG17" s="172"/>
      <c r="ANH17" s="172" t="str">
        <f t="shared" ref="ANH17" si="1996">CONCATENATE(ANH$14," ",ANH$16)</f>
        <v>décembre 42</v>
      </c>
      <c r="ANI17" s="172"/>
      <c r="ANJ17" s="172" t="str">
        <f t="shared" ref="ANJ17" si="1997">CONCATENATE(ANJ$14," ",ANJ$16)</f>
        <v>janvier 43</v>
      </c>
      <c r="ANK17" s="172"/>
      <c r="ANL17" s="172" t="str">
        <f t="shared" ref="ANL17" si="1998">CONCATENATE(ANL$14," ",ANL$16)</f>
        <v>février 43</v>
      </c>
      <c r="ANM17" s="172"/>
      <c r="ANN17" s="172" t="str">
        <f t="shared" ref="ANN17" si="1999">CONCATENATE(ANN$14," ",ANN$16)</f>
        <v>mars 43</v>
      </c>
      <c r="ANO17" s="172"/>
      <c r="ANP17" s="172" t="str">
        <f t="shared" ref="ANP17" si="2000">CONCATENATE(ANP$14," ",ANP$16)</f>
        <v>avril 43</v>
      </c>
      <c r="ANQ17" s="172"/>
      <c r="ANR17" s="172" t="str">
        <f t="shared" ref="ANR17" si="2001">CONCATENATE(ANR$14," ",ANR$16)</f>
        <v>mai 43</v>
      </c>
      <c r="ANS17" s="172"/>
      <c r="ANT17" s="172" t="str">
        <f t="shared" ref="ANT17" si="2002">CONCATENATE(ANT$14," ",ANT$16)</f>
        <v>juin 43</v>
      </c>
      <c r="ANU17" s="172"/>
      <c r="ANV17" s="172" t="str">
        <f t="shared" ref="ANV17" si="2003">CONCATENATE(ANV$14," ",ANV$16)</f>
        <v>juillet 43</v>
      </c>
      <c r="ANW17" s="172"/>
      <c r="ANX17" s="172" t="str">
        <f t="shared" ref="ANX17" si="2004">CONCATENATE(ANX$14," ",ANX$16)</f>
        <v>août 43</v>
      </c>
      <c r="ANY17" s="172"/>
      <c r="ANZ17" s="172" t="str">
        <f t="shared" ref="ANZ17" si="2005">CONCATENATE(ANZ$14," ",ANZ$16)</f>
        <v>septembre 43</v>
      </c>
      <c r="AOA17" s="172"/>
      <c r="AOB17" s="172" t="str">
        <f t="shared" ref="AOB17" si="2006">CONCATENATE(AOB$14," ",AOB$16)</f>
        <v>octobre 43</v>
      </c>
      <c r="AOC17" s="172"/>
      <c r="AOD17" s="172" t="str">
        <f t="shared" ref="AOD17" si="2007">CONCATENATE(AOD$14," ",AOD$16)</f>
        <v>novembre 43</v>
      </c>
      <c r="AOE17" s="172"/>
      <c r="AOF17" s="172" t="str">
        <f t="shared" ref="AOF17" si="2008">CONCATENATE(AOF$14," ",AOF$16)</f>
        <v>décembre 43</v>
      </c>
      <c r="AOG17" s="172"/>
      <c r="AOH17" s="172" t="str">
        <f t="shared" ref="AOH17" si="2009">CONCATENATE(AOH$14," ",AOH$16)</f>
        <v>janvier 44</v>
      </c>
      <c r="AOI17" s="172"/>
      <c r="AOJ17" s="172" t="str">
        <f t="shared" ref="AOJ17" si="2010">CONCATENATE(AOJ$14," ",AOJ$16)</f>
        <v>février 44</v>
      </c>
      <c r="AOK17" s="172"/>
      <c r="AOL17" s="172" t="str">
        <f t="shared" ref="AOL17" si="2011">CONCATENATE(AOL$14," ",AOL$16)</f>
        <v>mars 44</v>
      </c>
      <c r="AOM17" s="172"/>
      <c r="AON17" s="172" t="str">
        <f t="shared" ref="AON17" si="2012">CONCATENATE(AON$14," ",AON$16)</f>
        <v>avril 44</v>
      </c>
      <c r="AOO17" s="172"/>
      <c r="AOP17" s="172" t="str">
        <f t="shared" ref="AOP17" si="2013">CONCATENATE(AOP$14," ",AOP$16)</f>
        <v>mai 44</v>
      </c>
      <c r="AOQ17" s="172"/>
      <c r="AOR17" s="172" t="str">
        <f t="shared" ref="AOR17" si="2014">CONCATENATE(AOR$14," ",AOR$16)</f>
        <v>juin 44</v>
      </c>
      <c r="AOS17" s="172"/>
      <c r="AOT17" s="172" t="str">
        <f t="shared" ref="AOT17" si="2015">CONCATENATE(AOT$14," ",AOT$16)</f>
        <v>juillet 44</v>
      </c>
      <c r="AOU17" s="172"/>
      <c r="AOV17" s="172" t="str">
        <f t="shared" ref="AOV17" si="2016">CONCATENATE(AOV$14," ",AOV$16)</f>
        <v>août 44</v>
      </c>
      <c r="AOW17" s="172"/>
      <c r="AOX17" s="172" t="str">
        <f t="shared" ref="AOX17" si="2017">CONCATENATE(AOX$14," ",AOX$16)</f>
        <v>septembre 44</v>
      </c>
      <c r="AOY17" s="172"/>
      <c r="AOZ17" s="172" t="str">
        <f t="shared" ref="AOZ17" si="2018">CONCATENATE(AOZ$14," ",AOZ$16)</f>
        <v>octobre 44</v>
      </c>
      <c r="APA17" s="172"/>
      <c r="APB17" s="172" t="str">
        <f t="shared" ref="APB17" si="2019">CONCATENATE(APB$14," ",APB$16)</f>
        <v>novembre 44</v>
      </c>
      <c r="APC17" s="172"/>
      <c r="APD17" s="172" t="str">
        <f t="shared" ref="APD17" si="2020">CONCATENATE(APD$14," ",APD$16)</f>
        <v>décembre 44</v>
      </c>
      <c r="APE17" s="172"/>
      <c r="APF17" s="172" t="str">
        <f t="shared" ref="APF17" si="2021">CONCATENATE(APF$14," ",APF$16)</f>
        <v>janvier 45</v>
      </c>
      <c r="APG17" s="172"/>
      <c r="APH17" s="172" t="str">
        <f t="shared" ref="APH17" si="2022">CONCATENATE(APH$14," ",APH$16)</f>
        <v>février 45</v>
      </c>
      <c r="API17" s="172"/>
      <c r="APJ17" s="172" t="str">
        <f t="shared" ref="APJ17" si="2023">CONCATENATE(APJ$14," ",APJ$16)</f>
        <v>mars 45</v>
      </c>
      <c r="APK17" s="172"/>
      <c r="APL17" s="172" t="str">
        <f t="shared" ref="APL17" si="2024">CONCATENATE(APL$14," ",APL$16)</f>
        <v>avril 45</v>
      </c>
      <c r="APM17" s="172"/>
      <c r="APN17" s="172" t="str">
        <f t="shared" ref="APN17" si="2025">CONCATENATE(APN$14," ",APN$16)</f>
        <v>mai 45</v>
      </c>
      <c r="APO17" s="172"/>
      <c r="APP17" s="172" t="str">
        <f t="shared" ref="APP17" si="2026">CONCATENATE(APP$14," ",APP$16)</f>
        <v>juin 45</v>
      </c>
      <c r="APQ17" s="172"/>
      <c r="APR17" s="172" t="str">
        <f t="shared" ref="APR17" si="2027">CONCATENATE(APR$14," ",APR$16)</f>
        <v>juillet 45</v>
      </c>
      <c r="APS17" s="172"/>
      <c r="APT17" s="172" t="str">
        <f t="shared" ref="APT17" si="2028">CONCATENATE(APT$14," ",APT$16)</f>
        <v>août 45</v>
      </c>
      <c r="APU17" s="172"/>
      <c r="APV17" s="172" t="str">
        <f t="shared" ref="APV17" si="2029">CONCATENATE(APV$14," ",APV$16)</f>
        <v>septembre 45</v>
      </c>
      <c r="APW17" s="172"/>
      <c r="APX17" s="172" t="str">
        <f t="shared" ref="APX17" si="2030">CONCATENATE(APX$14," ",APX$16)</f>
        <v>octobre 45</v>
      </c>
      <c r="APY17" s="172"/>
      <c r="APZ17" s="172" t="str">
        <f t="shared" ref="APZ17" si="2031">CONCATENATE(APZ$14," ",APZ$16)</f>
        <v>novembre 45</v>
      </c>
      <c r="AQA17" s="172"/>
      <c r="AQB17" s="172" t="str">
        <f t="shared" ref="AQB17" si="2032">CONCATENATE(AQB$14," ",AQB$16)</f>
        <v>décembre 45</v>
      </c>
      <c r="AQC17" s="172"/>
      <c r="AQD17" s="172" t="str">
        <f t="shared" ref="AQD17" si="2033">CONCATENATE(AQD$14," ",AQD$16)</f>
        <v>janvier 46</v>
      </c>
      <c r="AQE17" s="172"/>
      <c r="AQF17" s="172" t="str">
        <f t="shared" ref="AQF17" si="2034">CONCATENATE(AQF$14," ",AQF$16)</f>
        <v>février 46</v>
      </c>
      <c r="AQG17" s="172"/>
      <c r="AQH17" s="172" t="str">
        <f t="shared" ref="AQH17" si="2035">CONCATENATE(AQH$14," ",AQH$16)</f>
        <v>mars 46</v>
      </c>
      <c r="AQI17" s="172"/>
      <c r="AQJ17" s="172" t="str">
        <f t="shared" ref="AQJ17" si="2036">CONCATENATE(AQJ$14," ",AQJ$16)</f>
        <v>avril 46</v>
      </c>
      <c r="AQK17" s="172"/>
      <c r="AQL17" s="172" t="str">
        <f t="shared" ref="AQL17" si="2037">CONCATENATE(AQL$14," ",AQL$16)</f>
        <v>mai 46</v>
      </c>
      <c r="AQM17" s="172"/>
      <c r="AQN17" s="172" t="str">
        <f t="shared" ref="AQN17" si="2038">CONCATENATE(AQN$14," ",AQN$16)</f>
        <v>juin 46</v>
      </c>
      <c r="AQO17" s="172"/>
      <c r="AQP17" s="172" t="str">
        <f t="shared" ref="AQP17" si="2039">CONCATENATE(AQP$14," ",AQP$16)</f>
        <v>juillet 46</v>
      </c>
      <c r="AQQ17" s="172"/>
      <c r="AQR17" s="172" t="str">
        <f t="shared" ref="AQR17" si="2040">CONCATENATE(AQR$14," ",AQR$16)</f>
        <v>août 46</v>
      </c>
      <c r="AQS17" s="172"/>
      <c r="AQT17" s="172" t="str">
        <f t="shared" ref="AQT17" si="2041">CONCATENATE(AQT$14," ",AQT$16)</f>
        <v>septembre 46</v>
      </c>
      <c r="AQU17" s="172"/>
      <c r="AQV17" s="172" t="str">
        <f t="shared" ref="AQV17" si="2042">CONCATENATE(AQV$14," ",AQV$16)</f>
        <v>octobre 46</v>
      </c>
      <c r="AQW17" s="172"/>
      <c r="AQX17" s="172" t="str">
        <f t="shared" ref="AQX17" si="2043">CONCATENATE(AQX$14," ",AQX$16)</f>
        <v>novembre 46</v>
      </c>
      <c r="AQY17" s="172"/>
      <c r="AQZ17" s="172" t="str">
        <f t="shared" ref="AQZ17" si="2044">CONCATENATE(AQZ$14," ",AQZ$16)</f>
        <v>décembre 46</v>
      </c>
      <c r="ARA17" s="172"/>
      <c r="ARB17" s="172" t="str">
        <f t="shared" ref="ARB17" si="2045">CONCATENATE(ARB$14," ",ARB$16)</f>
        <v>janvier 47</v>
      </c>
      <c r="ARC17" s="172"/>
      <c r="ARD17" s="172" t="str">
        <f t="shared" ref="ARD17" si="2046">CONCATENATE(ARD$14," ",ARD$16)</f>
        <v>février 47</v>
      </c>
      <c r="ARE17" s="172"/>
      <c r="ARF17" s="172" t="str">
        <f t="shared" ref="ARF17" si="2047">CONCATENATE(ARF$14," ",ARF$16)</f>
        <v>mars 47</v>
      </c>
      <c r="ARG17" s="172"/>
      <c r="ARH17" s="172" t="str">
        <f t="shared" ref="ARH17" si="2048">CONCATENATE(ARH$14," ",ARH$16)</f>
        <v>avril 47</v>
      </c>
      <c r="ARI17" s="172"/>
      <c r="ARJ17" s="172" t="str">
        <f t="shared" ref="ARJ17" si="2049">CONCATENATE(ARJ$14," ",ARJ$16)</f>
        <v>mai 47</v>
      </c>
      <c r="ARK17" s="172"/>
      <c r="ARL17" s="172" t="str">
        <f t="shared" ref="ARL17" si="2050">CONCATENATE(ARL$14," ",ARL$16)</f>
        <v>juin 47</v>
      </c>
      <c r="ARM17" s="172"/>
      <c r="ARN17" s="172" t="str">
        <f t="shared" ref="ARN17" si="2051">CONCATENATE(ARN$14," ",ARN$16)</f>
        <v>juillet 47</v>
      </c>
      <c r="ARO17" s="172"/>
      <c r="ARP17" s="172" t="str">
        <f t="shared" ref="ARP17" si="2052">CONCATENATE(ARP$14," ",ARP$16)</f>
        <v>août 47</v>
      </c>
      <c r="ARQ17" s="172"/>
      <c r="ARR17" s="172" t="str">
        <f t="shared" ref="ARR17" si="2053">CONCATENATE(ARR$14," ",ARR$16)</f>
        <v>septembre 47</v>
      </c>
      <c r="ARS17" s="172"/>
      <c r="ART17" s="172" t="str">
        <f t="shared" ref="ART17" si="2054">CONCATENATE(ART$14," ",ART$16)</f>
        <v>octobre 47</v>
      </c>
      <c r="ARU17" s="172"/>
      <c r="ARV17" s="172" t="str">
        <f t="shared" ref="ARV17" si="2055">CONCATENATE(ARV$14," ",ARV$16)</f>
        <v>novembre 47</v>
      </c>
      <c r="ARW17" s="172"/>
      <c r="ARX17" s="172" t="str">
        <f t="shared" ref="ARX17" si="2056">CONCATENATE(ARX$14," ",ARX$16)</f>
        <v>décembre 47</v>
      </c>
      <c r="ARY17" s="172"/>
      <c r="ARZ17" s="172" t="str">
        <f t="shared" ref="ARZ17" si="2057">CONCATENATE(ARZ$14," ",ARZ$16)</f>
        <v>janvier 48</v>
      </c>
      <c r="ASA17" s="172"/>
      <c r="ASB17" s="172" t="str">
        <f t="shared" ref="ASB17" si="2058">CONCATENATE(ASB$14," ",ASB$16)</f>
        <v>février 48</v>
      </c>
      <c r="ASC17" s="172"/>
      <c r="ASD17" s="172" t="str">
        <f t="shared" ref="ASD17" si="2059">CONCATENATE(ASD$14," ",ASD$16)</f>
        <v>mars 48</v>
      </c>
      <c r="ASE17" s="172"/>
      <c r="ASF17" s="172" t="str">
        <f t="shared" ref="ASF17" si="2060">CONCATENATE(ASF$14," ",ASF$16)</f>
        <v>avril 48</v>
      </c>
      <c r="ASG17" s="172"/>
      <c r="ASH17" s="172" t="str">
        <f t="shared" ref="ASH17" si="2061">CONCATENATE(ASH$14," ",ASH$16)</f>
        <v>mai 48</v>
      </c>
      <c r="ASI17" s="172"/>
      <c r="ASJ17" s="172" t="str">
        <f t="shared" ref="ASJ17" si="2062">CONCATENATE(ASJ$14," ",ASJ$16)</f>
        <v>juin 48</v>
      </c>
      <c r="ASK17" s="172"/>
      <c r="ASL17" s="172" t="str">
        <f t="shared" ref="ASL17" si="2063">CONCATENATE(ASL$14," ",ASL$16)</f>
        <v>juillet 48</v>
      </c>
      <c r="ASM17" s="172"/>
      <c r="ASN17" s="172" t="str">
        <f t="shared" ref="ASN17" si="2064">CONCATENATE(ASN$14," ",ASN$16)</f>
        <v>août 48</v>
      </c>
      <c r="ASO17" s="172"/>
      <c r="ASP17" s="172" t="str">
        <f t="shared" ref="ASP17" si="2065">CONCATENATE(ASP$14," ",ASP$16)</f>
        <v>septembre 48</v>
      </c>
      <c r="ASQ17" s="172"/>
      <c r="ASR17" s="172" t="str">
        <f t="shared" ref="ASR17" si="2066">CONCATENATE(ASR$14," ",ASR$16)</f>
        <v>octobre 48</v>
      </c>
      <c r="ASS17" s="172"/>
      <c r="AST17" s="172" t="str">
        <f t="shared" ref="AST17" si="2067">CONCATENATE(AST$14," ",AST$16)</f>
        <v>novembre 48</v>
      </c>
      <c r="ASU17" s="172"/>
      <c r="ASV17" s="172" t="str">
        <f t="shared" ref="ASV17" si="2068">CONCATENATE(ASV$14," ",ASV$16)</f>
        <v>décembre 48</v>
      </c>
      <c r="ASW17" s="172"/>
      <c r="ASX17" s="172" t="str">
        <f t="shared" ref="ASX17" si="2069">CONCATENATE(ASX$14," ",ASX$16)</f>
        <v>janvier 49</v>
      </c>
      <c r="ASY17" s="172"/>
      <c r="ASZ17" s="172" t="str">
        <f t="shared" ref="ASZ17" si="2070">CONCATENATE(ASZ$14," ",ASZ$16)</f>
        <v>février 49</v>
      </c>
      <c r="ATA17" s="172"/>
      <c r="ATB17" s="172" t="str">
        <f t="shared" ref="ATB17" si="2071">CONCATENATE(ATB$14," ",ATB$16)</f>
        <v>mars 49</v>
      </c>
      <c r="ATC17" s="172"/>
      <c r="ATD17" s="172" t="str">
        <f t="shared" ref="ATD17" si="2072">CONCATENATE(ATD$14," ",ATD$16)</f>
        <v>avril 49</v>
      </c>
      <c r="ATE17" s="172"/>
      <c r="ATF17" s="172" t="str">
        <f t="shared" ref="ATF17" si="2073">CONCATENATE(ATF$14," ",ATF$16)</f>
        <v>mai 49</v>
      </c>
      <c r="ATG17" s="172"/>
      <c r="ATH17" s="172" t="str">
        <f t="shared" ref="ATH17" si="2074">CONCATENATE(ATH$14," ",ATH$16)</f>
        <v>juin 49</v>
      </c>
      <c r="ATI17" s="172"/>
      <c r="ATJ17" s="172" t="str">
        <f t="shared" ref="ATJ17" si="2075">CONCATENATE(ATJ$14," ",ATJ$16)</f>
        <v>juillet 49</v>
      </c>
      <c r="ATK17" s="172"/>
      <c r="ATL17" s="172" t="str">
        <f t="shared" ref="ATL17" si="2076">CONCATENATE(ATL$14," ",ATL$16)</f>
        <v>août 49</v>
      </c>
      <c r="ATM17" s="172"/>
      <c r="ATN17" s="172" t="str">
        <f t="shared" ref="ATN17" si="2077">CONCATENATE(ATN$14," ",ATN$16)</f>
        <v>septembre 49</v>
      </c>
      <c r="ATO17" s="172"/>
      <c r="ATP17" s="172" t="str">
        <f t="shared" ref="ATP17" si="2078">CONCATENATE(ATP$14," ",ATP$16)</f>
        <v>octobre 49</v>
      </c>
      <c r="ATQ17" s="172"/>
      <c r="ATR17" s="172" t="str">
        <f t="shared" ref="ATR17" si="2079">CONCATENATE(ATR$14," ",ATR$16)</f>
        <v>novembre 49</v>
      </c>
      <c r="ATS17" s="172"/>
      <c r="ATT17" s="172" t="str">
        <f t="shared" ref="ATT17" si="2080">CONCATENATE(ATT$14," ",ATT$16)</f>
        <v>décembre 49</v>
      </c>
      <c r="ATU17" s="172"/>
      <c r="ATV17" s="172" t="str">
        <f t="shared" ref="ATV17" si="2081">CONCATENATE(ATV$14," ",ATV$16)</f>
        <v>janvier 50</v>
      </c>
      <c r="ATW17" s="172"/>
      <c r="ATX17" s="172" t="str">
        <f t="shared" ref="ATX17" si="2082">CONCATENATE(ATX$14," ",ATX$16)</f>
        <v>février 50</v>
      </c>
      <c r="ATY17" s="172"/>
      <c r="ATZ17" s="172" t="str">
        <f t="shared" ref="ATZ17" si="2083">CONCATENATE(ATZ$14," ",ATZ$16)</f>
        <v>mars 50</v>
      </c>
      <c r="AUA17" s="172"/>
      <c r="AUB17" s="172" t="str">
        <f t="shared" ref="AUB17" si="2084">CONCATENATE(AUB$14," ",AUB$16)</f>
        <v>avril 50</v>
      </c>
      <c r="AUC17" s="172"/>
      <c r="AUD17" s="172" t="str">
        <f t="shared" ref="AUD17" si="2085">CONCATENATE(AUD$14," ",AUD$16)</f>
        <v>mai 50</v>
      </c>
      <c r="AUE17" s="172"/>
      <c r="AUF17" s="172" t="str">
        <f t="shared" ref="AUF17" si="2086">CONCATENATE(AUF$14," ",AUF$16)</f>
        <v>juin 50</v>
      </c>
      <c r="AUG17" s="172"/>
      <c r="AUH17" s="172" t="str">
        <f t="shared" ref="AUH17" si="2087">CONCATENATE(AUH$14," ",AUH$16)</f>
        <v>juillet 50</v>
      </c>
      <c r="AUI17" s="172"/>
      <c r="AUJ17" s="172" t="str">
        <f t="shared" ref="AUJ17" si="2088">CONCATENATE(AUJ$14," ",AUJ$16)</f>
        <v>août 50</v>
      </c>
      <c r="AUK17" s="172"/>
      <c r="AUL17" s="172" t="str">
        <f t="shared" ref="AUL17" si="2089">CONCATENATE(AUL$14," ",AUL$16)</f>
        <v>septembre 50</v>
      </c>
      <c r="AUM17" s="172"/>
      <c r="AUN17" s="172" t="str">
        <f t="shared" ref="AUN17" si="2090">CONCATENATE(AUN$14," ",AUN$16)</f>
        <v>octobre 50</v>
      </c>
      <c r="AUO17" s="172"/>
      <c r="AUP17" s="172" t="str">
        <f t="shared" ref="AUP17" si="2091">CONCATENATE(AUP$14," ",AUP$16)</f>
        <v>novembre 50</v>
      </c>
      <c r="AUQ17" s="172"/>
      <c r="AUR17" s="172" t="str">
        <f t="shared" ref="AUR17" si="2092">CONCATENATE(AUR$14," ",AUR$16)</f>
        <v>décembre 50</v>
      </c>
      <c r="AUS17" s="172"/>
    </row>
    <row r="18" spans="1:1241" x14ac:dyDescent="0.25">
      <c r="B18" s="14" t="s">
        <v>42</v>
      </c>
      <c r="C18" s="58" t="s">
        <v>43</v>
      </c>
      <c r="D18" s="59" t="s">
        <v>111</v>
      </c>
      <c r="E18" s="60" t="s">
        <v>112</v>
      </c>
      <c r="F18" s="58" t="str">
        <f>Paramètres!B$2</f>
        <v>janvier</v>
      </c>
      <c r="G18" s="58" t="str">
        <f>Paramètres!C$2</f>
        <v>février</v>
      </c>
      <c r="H18" s="58" t="str">
        <f>Paramètres!D$2</f>
        <v>mars</v>
      </c>
      <c r="I18" s="58" t="str">
        <f>Paramètres!E$2</f>
        <v>avril</v>
      </c>
      <c r="J18" s="58" t="str">
        <f>Paramètres!F$2</f>
        <v>mai</v>
      </c>
      <c r="K18" s="58" t="str">
        <f>Paramètres!G$2</f>
        <v>juin</v>
      </c>
      <c r="L18" s="58" t="str">
        <f>Paramètres!H$2</f>
        <v>juillet</v>
      </c>
      <c r="M18" s="58" t="str">
        <f>Paramètres!I$2</f>
        <v>août</v>
      </c>
      <c r="N18" s="58" t="str">
        <f>Paramètres!J$2</f>
        <v>septembre</v>
      </c>
      <c r="O18" s="58" t="str">
        <f>Paramètres!K$2</f>
        <v>octobre</v>
      </c>
      <c r="P18" s="58" t="str">
        <f>Paramètres!L$2</f>
        <v>novembre</v>
      </c>
      <c r="Q18" s="72" t="str">
        <f>Paramètres!M$2</f>
        <v>décembre</v>
      </c>
      <c r="R18" s="59" t="str">
        <f>Paramètres!B$2</f>
        <v>janvier</v>
      </c>
      <c r="S18" s="59" t="str">
        <f>Paramètres!C$2</f>
        <v>février</v>
      </c>
      <c r="T18" s="59" t="str">
        <f>Paramètres!D$2</f>
        <v>mars</v>
      </c>
      <c r="U18" s="59" t="str">
        <f>Paramètres!E$2</f>
        <v>avril</v>
      </c>
      <c r="V18" s="59" t="str">
        <f>Paramètres!F$2</f>
        <v>mai</v>
      </c>
      <c r="W18" s="59" t="str">
        <f>Paramètres!G$2</f>
        <v>juin</v>
      </c>
      <c r="X18" s="59" t="str">
        <f>Paramètres!H$2</f>
        <v>juillet</v>
      </c>
      <c r="Y18" s="59" t="str">
        <f>Paramètres!I$2</f>
        <v>août</v>
      </c>
      <c r="Z18" s="59" t="str">
        <f>Paramètres!J$2</f>
        <v>septembre</v>
      </c>
      <c r="AA18" s="59" t="str">
        <f>Paramètres!K$2</f>
        <v>octobre</v>
      </c>
      <c r="AB18" s="59" t="str">
        <f>Paramètres!L$2</f>
        <v>novembre</v>
      </c>
      <c r="AC18" s="59" t="str">
        <f>Paramètres!M$2</f>
        <v>décembre</v>
      </c>
      <c r="AD18" s="68" t="str">
        <f>Paramètres!B$2</f>
        <v>janvier</v>
      </c>
      <c r="AE18" s="59" t="str">
        <f>Paramètres!C$2</f>
        <v>février</v>
      </c>
      <c r="AF18" s="59" t="str">
        <f>Paramètres!D$2</f>
        <v>mars</v>
      </c>
      <c r="AG18" s="59" t="str">
        <f>Paramètres!E$2</f>
        <v>avril</v>
      </c>
      <c r="AH18" s="59" t="str">
        <f>Paramètres!F$2</f>
        <v>mai</v>
      </c>
      <c r="AI18" s="59" t="str">
        <f>Paramètres!G$2</f>
        <v>juin</v>
      </c>
      <c r="AJ18" s="59" t="str">
        <f>Paramètres!H$2</f>
        <v>juillet</v>
      </c>
      <c r="AK18" s="59" t="str">
        <f>Paramètres!I$2</f>
        <v>août</v>
      </c>
      <c r="AL18" s="59" t="str">
        <f>Paramètres!J$2</f>
        <v>septembre</v>
      </c>
      <c r="AM18" s="59" t="str">
        <f>Paramètres!K$2</f>
        <v>octobre</v>
      </c>
      <c r="AN18" s="59" t="str">
        <f>Paramètres!L$2</f>
        <v>novembre</v>
      </c>
      <c r="AO18" s="59" t="str">
        <f>Paramètres!M$2</f>
        <v>décembre</v>
      </c>
      <c r="AP18" s="32">
        <v>1</v>
      </c>
      <c r="AQ18" s="32">
        <v>2</v>
      </c>
      <c r="AR18" s="61">
        <v>3</v>
      </c>
      <c r="AS18" s="61">
        <v>4</v>
      </c>
      <c r="AT18" s="61">
        <v>5</v>
      </c>
      <c r="AU18" s="61">
        <v>6</v>
      </c>
      <c r="AV18" s="61">
        <v>7</v>
      </c>
      <c r="AW18" s="61">
        <v>8</v>
      </c>
      <c r="AX18" s="61">
        <v>9</v>
      </c>
      <c r="AY18" s="61">
        <v>10</v>
      </c>
      <c r="AZ18" s="61">
        <v>11</v>
      </c>
      <c r="BA18" s="61">
        <v>12</v>
      </c>
      <c r="BB18" s="61">
        <v>13</v>
      </c>
      <c r="BC18" s="61">
        <v>14</v>
      </c>
      <c r="BD18" s="61">
        <v>15</v>
      </c>
      <c r="BE18" s="61">
        <v>16</v>
      </c>
      <c r="BF18" s="61">
        <v>17</v>
      </c>
      <c r="BG18" s="61">
        <v>18</v>
      </c>
      <c r="BH18" s="61">
        <v>19</v>
      </c>
      <c r="BI18" s="61">
        <v>20</v>
      </c>
      <c r="BJ18" s="61">
        <v>21</v>
      </c>
      <c r="BK18" s="61">
        <v>22</v>
      </c>
      <c r="BL18" s="61">
        <v>23</v>
      </c>
      <c r="BM18" s="61">
        <v>24</v>
      </c>
      <c r="BN18" s="61">
        <v>25</v>
      </c>
      <c r="BO18" s="61">
        <v>26</v>
      </c>
      <c r="BP18" s="61">
        <v>27</v>
      </c>
      <c r="BQ18" s="61">
        <v>28</v>
      </c>
      <c r="BR18" s="61">
        <v>29</v>
      </c>
      <c r="BS18" s="61">
        <v>30</v>
      </c>
      <c r="BT18" s="61">
        <v>31</v>
      </c>
      <c r="BU18" s="61">
        <v>32</v>
      </c>
      <c r="BV18" s="61">
        <v>33</v>
      </c>
      <c r="BW18" s="61">
        <v>34</v>
      </c>
      <c r="BX18" s="61">
        <v>35</v>
      </c>
      <c r="BY18" s="61">
        <v>36</v>
      </c>
      <c r="BZ18" s="61">
        <v>37</v>
      </c>
      <c r="CA18" s="61">
        <v>38</v>
      </c>
      <c r="CB18" s="61">
        <v>39</v>
      </c>
      <c r="CC18" s="61">
        <v>40</v>
      </c>
      <c r="CD18" s="61">
        <v>41</v>
      </c>
      <c r="CE18" s="61">
        <v>42</v>
      </c>
      <c r="CF18" s="61">
        <v>43</v>
      </c>
      <c r="CG18" s="61">
        <v>44</v>
      </c>
      <c r="CH18" s="61">
        <v>45</v>
      </c>
      <c r="CI18" s="61">
        <v>46</v>
      </c>
      <c r="CJ18" s="61">
        <v>47</v>
      </c>
      <c r="CK18" s="61">
        <v>48</v>
      </c>
      <c r="CL18" s="61">
        <v>49</v>
      </c>
      <c r="CM18" s="61">
        <v>50</v>
      </c>
      <c r="CN18" s="61">
        <v>51</v>
      </c>
      <c r="CO18" s="61">
        <v>52</v>
      </c>
      <c r="CP18" s="61">
        <v>53</v>
      </c>
      <c r="CQ18" s="61">
        <v>54</v>
      </c>
      <c r="CR18" s="61">
        <v>55</v>
      </c>
      <c r="CS18" s="61">
        <v>56</v>
      </c>
      <c r="CT18" s="61">
        <v>57</v>
      </c>
      <c r="CU18" s="61">
        <v>58</v>
      </c>
      <c r="CV18" s="61">
        <v>59</v>
      </c>
      <c r="CW18" s="61">
        <v>60</v>
      </c>
      <c r="CX18" s="61">
        <v>61</v>
      </c>
      <c r="CY18" s="61">
        <v>62</v>
      </c>
      <c r="CZ18" s="61">
        <v>63</v>
      </c>
      <c r="DA18" s="61">
        <v>64</v>
      </c>
      <c r="DB18" s="61">
        <v>65</v>
      </c>
      <c r="DC18" s="61">
        <v>66</v>
      </c>
      <c r="DD18" s="61">
        <v>67</v>
      </c>
      <c r="DE18" s="61">
        <v>68</v>
      </c>
      <c r="DF18" s="61">
        <v>69</v>
      </c>
      <c r="DG18" s="61">
        <v>70</v>
      </c>
      <c r="DH18" s="61">
        <v>71</v>
      </c>
      <c r="DI18" s="61">
        <v>72</v>
      </c>
      <c r="DJ18" s="61">
        <v>73</v>
      </c>
      <c r="DK18" s="61">
        <v>74</v>
      </c>
      <c r="DL18" s="61">
        <v>75</v>
      </c>
      <c r="DM18" s="61">
        <v>76</v>
      </c>
      <c r="DN18" s="61">
        <v>77</v>
      </c>
      <c r="DO18" s="61">
        <v>78</v>
      </c>
      <c r="DP18" s="61">
        <v>79</v>
      </c>
      <c r="DQ18" s="61">
        <v>80</v>
      </c>
      <c r="DR18" s="61">
        <v>81</v>
      </c>
      <c r="DS18" s="61">
        <v>82</v>
      </c>
      <c r="DT18" s="61">
        <v>83</v>
      </c>
      <c r="DU18" s="61">
        <v>84</v>
      </c>
      <c r="DV18" s="61">
        <v>85</v>
      </c>
      <c r="DW18" s="61">
        <v>86</v>
      </c>
      <c r="DX18" s="61">
        <v>87</v>
      </c>
      <c r="DY18" s="61">
        <v>88</v>
      </c>
      <c r="DZ18" s="61">
        <v>89</v>
      </c>
      <c r="EA18" s="61">
        <v>90</v>
      </c>
      <c r="EB18" s="61">
        <v>91</v>
      </c>
      <c r="EC18" s="61">
        <v>92</v>
      </c>
      <c r="ED18" s="61">
        <v>93</v>
      </c>
      <c r="EE18" s="61">
        <v>94</v>
      </c>
      <c r="EF18" s="61">
        <v>95</v>
      </c>
      <c r="EG18" s="61">
        <v>96</v>
      </c>
      <c r="EH18" s="61">
        <v>97</v>
      </c>
      <c r="EI18" s="61">
        <v>98</v>
      </c>
      <c r="EJ18" s="61">
        <v>99</v>
      </c>
      <c r="EK18" s="61">
        <v>100</v>
      </c>
      <c r="EL18" s="61">
        <v>101</v>
      </c>
      <c r="EM18" s="61">
        <v>102</v>
      </c>
      <c r="EN18" s="61">
        <v>103</v>
      </c>
      <c r="EO18" s="61">
        <v>104</v>
      </c>
      <c r="EP18" s="61">
        <v>105</v>
      </c>
      <c r="EQ18" s="61">
        <v>106</v>
      </c>
      <c r="ER18" s="61">
        <v>107</v>
      </c>
      <c r="ES18" s="61">
        <v>108</v>
      </c>
      <c r="ET18" s="61">
        <v>109</v>
      </c>
      <c r="EU18" s="61">
        <v>110</v>
      </c>
      <c r="EV18" s="61">
        <v>111</v>
      </c>
      <c r="EW18" s="61">
        <v>112</v>
      </c>
      <c r="EX18" s="61">
        <v>113</v>
      </c>
      <c r="EY18" s="61">
        <v>114</v>
      </c>
      <c r="EZ18" s="61">
        <v>115</v>
      </c>
      <c r="FA18" s="61">
        <v>116</v>
      </c>
      <c r="FB18" s="61">
        <v>117</v>
      </c>
      <c r="FC18" s="61">
        <v>118</v>
      </c>
      <c r="FD18" s="61">
        <v>119</v>
      </c>
      <c r="FE18" s="61">
        <v>120</v>
      </c>
      <c r="FF18" s="61">
        <v>121</v>
      </c>
      <c r="FG18" s="61">
        <v>122</v>
      </c>
      <c r="FH18" s="61">
        <v>123</v>
      </c>
      <c r="FI18" s="61">
        <v>124</v>
      </c>
      <c r="FJ18" s="61">
        <v>125</v>
      </c>
      <c r="FK18" s="61">
        <v>126</v>
      </c>
      <c r="FL18" s="61">
        <v>127</v>
      </c>
      <c r="FM18" s="61">
        <v>128</v>
      </c>
      <c r="FN18" s="61">
        <v>129</v>
      </c>
      <c r="FO18" s="61">
        <v>130</v>
      </c>
      <c r="FP18" s="61">
        <v>131</v>
      </c>
      <c r="FQ18" s="61">
        <v>132</v>
      </c>
      <c r="FR18" s="61">
        <v>133</v>
      </c>
      <c r="FS18" s="61">
        <v>134</v>
      </c>
      <c r="FT18" s="61">
        <v>135</v>
      </c>
      <c r="FU18" s="61">
        <v>136</v>
      </c>
      <c r="FV18" s="61">
        <v>137</v>
      </c>
      <c r="FW18" s="61">
        <v>138</v>
      </c>
      <c r="FX18" s="61">
        <v>139</v>
      </c>
      <c r="FY18" s="61">
        <v>140</v>
      </c>
      <c r="FZ18" s="61">
        <v>141</v>
      </c>
      <c r="GA18" s="61">
        <v>142</v>
      </c>
      <c r="GB18" s="61">
        <v>143</v>
      </c>
      <c r="GC18" s="61">
        <v>144</v>
      </c>
      <c r="GD18" s="61">
        <v>145</v>
      </c>
      <c r="GE18" s="61">
        <v>146</v>
      </c>
      <c r="GF18" s="61">
        <v>147</v>
      </c>
      <c r="GG18" s="61">
        <v>148</v>
      </c>
      <c r="GH18" s="61">
        <v>149</v>
      </c>
      <c r="GI18" s="61">
        <v>150</v>
      </c>
      <c r="GJ18" s="61">
        <v>151</v>
      </c>
      <c r="GK18" s="61">
        <v>152</v>
      </c>
      <c r="GL18" s="61">
        <v>153</v>
      </c>
      <c r="GM18" s="61">
        <v>154</v>
      </c>
      <c r="GN18" s="61">
        <v>155</v>
      </c>
      <c r="GO18" s="61">
        <v>156</v>
      </c>
      <c r="GP18" s="61">
        <v>157</v>
      </c>
      <c r="GQ18" s="61">
        <v>158</v>
      </c>
      <c r="GR18" s="61">
        <v>159</v>
      </c>
      <c r="GS18" s="61">
        <v>160</v>
      </c>
      <c r="GT18" s="61">
        <v>161</v>
      </c>
      <c r="GU18" s="61">
        <v>162</v>
      </c>
      <c r="GV18" s="61">
        <v>163</v>
      </c>
      <c r="GW18" s="61">
        <v>164</v>
      </c>
      <c r="GX18" s="61">
        <v>165</v>
      </c>
      <c r="GY18" s="61">
        <v>166</v>
      </c>
      <c r="GZ18" s="61">
        <v>167</v>
      </c>
      <c r="HA18" s="61">
        <v>168</v>
      </c>
      <c r="HB18" s="61">
        <v>169</v>
      </c>
      <c r="HC18" s="61">
        <v>170</v>
      </c>
      <c r="HD18" s="61">
        <v>171</v>
      </c>
      <c r="HE18" s="61">
        <v>172</v>
      </c>
      <c r="HF18" s="61">
        <v>173</v>
      </c>
      <c r="HG18" s="61">
        <v>174</v>
      </c>
      <c r="HH18" s="61">
        <v>175</v>
      </c>
      <c r="HI18" s="61">
        <v>176</v>
      </c>
      <c r="HJ18" s="61">
        <v>177</v>
      </c>
      <c r="HK18" s="61">
        <v>178</v>
      </c>
      <c r="HL18" s="61">
        <v>179</v>
      </c>
      <c r="HM18" s="61">
        <v>180</v>
      </c>
      <c r="HN18" s="61">
        <v>181</v>
      </c>
      <c r="HO18" s="61">
        <v>182</v>
      </c>
      <c r="HP18" s="61">
        <v>183</v>
      </c>
      <c r="HQ18" s="61">
        <v>184</v>
      </c>
      <c r="HR18" s="61">
        <v>185</v>
      </c>
      <c r="HS18" s="61">
        <v>186</v>
      </c>
      <c r="HT18" s="61">
        <v>187</v>
      </c>
      <c r="HU18" s="61">
        <v>188</v>
      </c>
      <c r="HV18" s="61">
        <v>189</v>
      </c>
      <c r="HW18" s="61">
        <v>190</v>
      </c>
      <c r="HX18" s="61">
        <v>191</v>
      </c>
      <c r="HY18" s="61">
        <v>192</v>
      </c>
      <c r="HZ18" s="61">
        <v>193</v>
      </c>
      <c r="IA18" s="61">
        <v>194</v>
      </c>
      <c r="IB18" s="61">
        <v>195</v>
      </c>
      <c r="IC18" s="61">
        <v>196</v>
      </c>
      <c r="ID18" s="61">
        <v>197</v>
      </c>
      <c r="IE18" s="61">
        <v>198</v>
      </c>
      <c r="IF18" s="61">
        <v>199</v>
      </c>
      <c r="IG18" s="61">
        <v>200</v>
      </c>
      <c r="IH18" s="61">
        <v>201</v>
      </c>
      <c r="II18" s="61">
        <v>202</v>
      </c>
      <c r="IJ18" s="61">
        <v>203</v>
      </c>
      <c r="IK18" s="61">
        <v>204</v>
      </c>
      <c r="IL18" s="61">
        <v>205</v>
      </c>
      <c r="IM18" s="61">
        <v>206</v>
      </c>
      <c r="IN18" s="61">
        <v>207</v>
      </c>
      <c r="IO18" s="61">
        <v>208</v>
      </c>
      <c r="IP18" s="61">
        <v>209</v>
      </c>
      <c r="IQ18" s="61">
        <v>210</v>
      </c>
      <c r="IR18" s="61">
        <v>211</v>
      </c>
      <c r="IS18" s="61">
        <v>212</v>
      </c>
      <c r="IT18" s="61">
        <v>213</v>
      </c>
      <c r="IU18" s="61">
        <v>214</v>
      </c>
      <c r="IV18" s="61">
        <v>215</v>
      </c>
      <c r="IW18" s="61">
        <v>216</v>
      </c>
      <c r="IX18" s="61">
        <v>217</v>
      </c>
      <c r="IY18" s="61">
        <v>218</v>
      </c>
      <c r="IZ18" s="61">
        <v>219</v>
      </c>
      <c r="JA18" s="61">
        <v>220</v>
      </c>
      <c r="JB18" s="61">
        <v>221</v>
      </c>
      <c r="JC18" s="61">
        <v>222</v>
      </c>
      <c r="JD18" s="61">
        <v>223</v>
      </c>
      <c r="JE18" s="61">
        <v>224</v>
      </c>
      <c r="JF18" s="61">
        <v>225</v>
      </c>
      <c r="JG18" s="61">
        <v>226</v>
      </c>
      <c r="JH18" s="61">
        <v>227</v>
      </c>
      <c r="JI18" s="61">
        <v>228</v>
      </c>
      <c r="JJ18" s="61">
        <v>229</v>
      </c>
      <c r="JK18" s="61">
        <v>230</v>
      </c>
      <c r="JL18" s="61">
        <v>231</v>
      </c>
      <c r="JM18" s="61">
        <v>232</v>
      </c>
      <c r="JN18" s="61">
        <v>233</v>
      </c>
      <c r="JO18" s="61">
        <v>234</v>
      </c>
      <c r="JP18" s="61">
        <v>235</v>
      </c>
      <c r="JQ18" s="61">
        <v>236</v>
      </c>
      <c r="JR18" s="61">
        <v>237</v>
      </c>
      <c r="JS18" s="61">
        <v>238</v>
      </c>
      <c r="JT18" s="61">
        <v>239</v>
      </c>
      <c r="JU18" s="61">
        <v>240</v>
      </c>
      <c r="JV18" s="61">
        <v>241</v>
      </c>
      <c r="JW18" s="61">
        <v>242</v>
      </c>
      <c r="JX18" s="61">
        <v>243</v>
      </c>
      <c r="JY18" s="61">
        <v>244</v>
      </c>
      <c r="JZ18" s="61">
        <v>245</v>
      </c>
      <c r="KA18" s="61">
        <v>246</v>
      </c>
      <c r="KB18" s="61">
        <v>247</v>
      </c>
      <c r="KC18" s="61">
        <v>248</v>
      </c>
      <c r="KD18" s="61">
        <v>249</v>
      </c>
      <c r="KE18" s="61">
        <v>250</v>
      </c>
      <c r="KF18" s="61">
        <v>251</v>
      </c>
      <c r="KG18" s="61">
        <v>252</v>
      </c>
      <c r="KH18" s="61">
        <v>253</v>
      </c>
      <c r="KI18" s="61">
        <v>254</v>
      </c>
      <c r="KJ18" s="61">
        <v>255</v>
      </c>
      <c r="KK18" s="61">
        <v>256</v>
      </c>
      <c r="KL18" s="61">
        <v>257</v>
      </c>
      <c r="KM18" s="61">
        <v>258</v>
      </c>
      <c r="KN18" s="61">
        <v>259</v>
      </c>
      <c r="KO18" s="61">
        <v>260</v>
      </c>
      <c r="KP18" s="61">
        <v>261</v>
      </c>
      <c r="KQ18" s="61">
        <v>262</v>
      </c>
      <c r="KR18" s="61">
        <v>263</v>
      </c>
      <c r="KS18" s="61">
        <v>264</v>
      </c>
      <c r="KT18" s="61">
        <v>265</v>
      </c>
      <c r="KU18" s="61">
        <v>266</v>
      </c>
      <c r="KV18" s="61">
        <v>267</v>
      </c>
      <c r="KW18" s="61">
        <v>268</v>
      </c>
      <c r="KX18" s="61">
        <v>269</v>
      </c>
      <c r="KY18" s="61">
        <v>270</v>
      </c>
      <c r="KZ18" s="61">
        <v>271</v>
      </c>
      <c r="LA18" s="61">
        <v>272</v>
      </c>
      <c r="LB18" s="61">
        <v>273</v>
      </c>
      <c r="LC18" s="61">
        <v>274</v>
      </c>
      <c r="LD18" s="61">
        <v>275</v>
      </c>
      <c r="LE18" s="61">
        <v>276</v>
      </c>
      <c r="LF18" s="61">
        <v>277</v>
      </c>
      <c r="LG18" s="61">
        <v>278</v>
      </c>
      <c r="LH18" s="61">
        <v>279</v>
      </c>
      <c r="LI18" s="61">
        <v>280</v>
      </c>
      <c r="LJ18" s="61">
        <v>281</v>
      </c>
      <c r="LK18" s="61">
        <v>282</v>
      </c>
      <c r="LL18" s="61">
        <v>283</v>
      </c>
      <c r="LM18" s="61">
        <v>284</v>
      </c>
      <c r="LN18" s="61">
        <v>285</v>
      </c>
      <c r="LO18" s="61">
        <v>286</v>
      </c>
      <c r="LP18" s="61">
        <v>287</v>
      </c>
      <c r="LQ18" s="61">
        <v>288</v>
      </c>
      <c r="LR18" s="61">
        <v>289</v>
      </c>
      <c r="LS18" s="61">
        <v>290</v>
      </c>
      <c r="LT18" s="61">
        <v>291</v>
      </c>
      <c r="LU18" s="61">
        <v>292</v>
      </c>
      <c r="LV18" s="61">
        <v>293</v>
      </c>
      <c r="LW18" s="61">
        <v>294</v>
      </c>
      <c r="LX18" s="61">
        <v>295</v>
      </c>
      <c r="LY18" s="61">
        <v>296</v>
      </c>
      <c r="LZ18" s="61">
        <v>297</v>
      </c>
      <c r="MA18" s="61">
        <v>298</v>
      </c>
      <c r="MB18" s="61">
        <v>299</v>
      </c>
      <c r="MC18" s="61">
        <v>300</v>
      </c>
      <c r="MD18" s="61">
        <v>301</v>
      </c>
      <c r="ME18" s="61">
        <v>302</v>
      </c>
      <c r="MF18" s="61">
        <v>303</v>
      </c>
      <c r="MG18" s="61">
        <v>304</v>
      </c>
      <c r="MH18" s="61">
        <v>305</v>
      </c>
      <c r="MI18" s="61">
        <v>306</v>
      </c>
      <c r="MJ18" s="61">
        <v>307</v>
      </c>
      <c r="MK18" s="61">
        <v>308</v>
      </c>
      <c r="ML18" s="61">
        <v>309</v>
      </c>
      <c r="MM18" s="61">
        <v>310</v>
      </c>
      <c r="MN18" s="61">
        <v>311</v>
      </c>
      <c r="MO18" s="61">
        <v>312</v>
      </c>
      <c r="MP18" s="61">
        <v>313</v>
      </c>
      <c r="MQ18" s="61">
        <v>314</v>
      </c>
      <c r="MR18" s="61">
        <v>315</v>
      </c>
      <c r="MS18" s="61">
        <v>316</v>
      </c>
      <c r="MT18" s="61">
        <v>317</v>
      </c>
      <c r="MU18" s="61">
        <v>318</v>
      </c>
      <c r="MV18" s="61">
        <v>319</v>
      </c>
      <c r="MW18" s="61">
        <v>320</v>
      </c>
      <c r="MX18" s="61">
        <v>321</v>
      </c>
      <c r="MY18" s="61">
        <v>322</v>
      </c>
      <c r="MZ18" s="61">
        <v>323</v>
      </c>
      <c r="NA18" s="61">
        <v>324</v>
      </c>
      <c r="NB18" s="61">
        <v>325</v>
      </c>
      <c r="NC18" s="61">
        <v>326</v>
      </c>
      <c r="ND18" s="61">
        <v>327</v>
      </c>
      <c r="NE18" s="61">
        <v>328</v>
      </c>
      <c r="NF18" s="61">
        <v>329</v>
      </c>
      <c r="NG18" s="61">
        <v>330</v>
      </c>
      <c r="NH18" s="61">
        <v>331</v>
      </c>
      <c r="NI18" s="61">
        <v>332</v>
      </c>
      <c r="NJ18" s="61">
        <v>333</v>
      </c>
      <c r="NK18" s="61">
        <v>334</v>
      </c>
      <c r="NL18" s="61">
        <v>335</v>
      </c>
      <c r="NM18" s="61">
        <v>336</v>
      </c>
      <c r="NN18" s="61">
        <v>337</v>
      </c>
      <c r="NO18" s="61">
        <v>338</v>
      </c>
      <c r="NP18" s="61">
        <v>339</v>
      </c>
      <c r="NQ18" s="61">
        <v>340</v>
      </c>
      <c r="NR18" s="61">
        <v>341</v>
      </c>
      <c r="NS18" s="61">
        <v>342</v>
      </c>
      <c r="NT18" s="61">
        <v>343</v>
      </c>
      <c r="NU18" s="61">
        <v>344</v>
      </c>
      <c r="NV18" s="61">
        <v>345</v>
      </c>
      <c r="NW18" s="61">
        <v>346</v>
      </c>
      <c r="NX18" s="61">
        <v>347</v>
      </c>
      <c r="NY18" s="61">
        <v>348</v>
      </c>
      <c r="NZ18" s="61">
        <v>349</v>
      </c>
      <c r="OA18" s="61">
        <v>350</v>
      </c>
      <c r="OB18" s="61">
        <v>351</v>
      </c>
      <c r="OC18" s="61">
        <v>352</v>
      </c>
      <c r="OD18" s="61">
        <v>353</v>
      </c>
      <c r="OE18" s="61">
        <v>354</v>
      </c>
      <c r="OF18" s="61">
        <v>355</v>
      </c>
      <c r="OG18" s="61">
        <v>356</v>
      </c>
      <c r="OH18" s="61">
        <v>357</v>
      </c>
      <c r="OI18" s="61">
        <v>358</v>
      </c>
      <c r="OJ18" s="61">
        <v>359</v>
      </c>
      <c r="OK18" s="61">
        <v>360</v>
      </c>
      <c r="OL18" s="61">
        <v>361</v>
      </c>
      <c r="OM18" s="61">
        <v>362</v>
      </c>
      <c r="ON18" s="61">
        <v>363</v>
      </c>
      <c r="OO18" s="61">
        <v>364</v>
      </c>
      <c r="OP18" s="61">
        <v>365</v>
      </c>
      <c r="OQ18" s="61">
        <v>366</v>
      </c>
      <c r="OR18" s="61">
        <v>367</v>
      </c>
      <c r="OS18" s="61">
        <v>368</v>
      </c>
      <c r="OT18" s="61">
        <v>369</v>
      </c>
      <c r="OU18" s="61">
        <v>370</v>
      </c>
      <c r="OV18" s="61">
        <v>371</v>
      </c>
      <c r="OW18" s="61">
        <v>372</v>
      </c>
      <c r="OX18" s="61">
        <v>373</v>
      </c>
      <c r="OY18" s="61">
        <v>374</v>
      </c>
      <c r="OZ18" s="61">
        <v>375</v>
      </c>
      <c r="PA18" s="61">
        <v>376</v>
      </c>
      <c r="PB18" s="61">
        <v>377</v>
      </c>
      <c r="PC18" s="61">
        <v>378</v>
      </c>
      <c r="PD18" s="61">
        <v>379</v>
      </c>
      <c r="PE18" s="61">
        <v>380</v>
      </c>
      <c r="PF18" s="61">
        <v>381</v>
      </c>
      <c r="PG18" s="61">
        <v>382</v>
      </c>
      <c r="PH18" s="61">
        <v>383</v>
      </c>
      <c r="PI18" s="61">
        <v>384</v>
      </c>
      <c r="PJ18" s="61">
        <v>385</v>
      </c>
      <c r="PK18" s="61">
        <v>386</v>
      </c>
      <c r="PL18" s="61">
        <v>387</v>
      </c>
      <c r="PM18" s="61">
        <v>388</v>
      </c>
      <c r="PN18" s="61">
        <v>389</v>
      </c>
      <c r="PO18" s="61">
        <v>390</v>
      </c>
      <c r="PP18" s="61">
        <v>391</v>
      </c>
      <c r="PQ18" s="61">
        <v>392</v>
      </c>
      <c r="PR18" s="61">
        <v>393</v>
      </c>
      <c r="PS18" s="61">
        <v>394</v>
      </c>
      <c r="PT18" s="61">
        <v>395</v>
      </c>
      <c r="PU18" s="61">
        <v>396</v>
      </c>
      <c r="PV18" s="61">
        <v>397</v>
      </c>
      <c r="PW18" s="61">
        <v>398</v>
      </c>
      <c r="PX18" s="61">
        <v>399</v>
      </c>
      <c r="PY18" s="61">
        <v>400</v>
      </c>
      <c r="PZ18" s="61">
        <v>401</v>
      </c>
      <c r="QA18" s="61">
        <v>402</v>
      </c>
      <c r="QB18" s="61">
        <v>403</v>
      </c>
      <c r="QC18" s="61">
        <v>404</v>
      </c>
      <c r="QD18" s="61">
        <v>405</v>
      </c>
      <c r="QE18" s="61">
        <v>406</v>
      </c>
      <c r="QF18" s="61">
        <v>407</v>
      </c>
      <c r="QG18" s="61">
        <v>408</v>
      </c>
      <c r="QH18" s="61">
        <v>409</v>
      </c>
      <c r="QI18" s="61">
        <v>410</v>
      </c>
      <c r="QJ18" s="61">
        <v>411</v>
      </c>
      <c r="QK18" s="61">
        <v>412</v>
      </c>
      <c r="QL18" s="61">
        <v>413</v>
      </c>
      <c r="QM18" s="61">
        <v>414</v>
      </c>
      <c r="QN18" s="61">
        <v>415</v>
      </c>
      <c r="QO18" s="61">
        <v>416</v>
      </c>
      <c r="QP18" s="61">
        <v>417</v>
      </c>
      <c r="QQ18" s="61">
        <v>418</v>
      </c>
      <c r="QR18" s="61">
        <v>419</v>
      </c>
      <c r="QS18" s="61">
        <v>420</v>
      </c>
      <c r="QT18" s="61">
        <v>421</v>
      </c>
      <c r="QU18" s="61">
        <v>422</v>
      </c>
      <c r="QV18" s="61">
        <v>423</v>
      </c>
      <c r="QW18" s="61">
        <v>424</v>
      </c>
      <c r="QX18" s="61">
        <v>425</v>
      </c>
      <c r="QY18" s="61">
        <v>426</v>
      </c>
      <c r="QZ18" s="61">
        <v>427</v>
      </c>
      <c r="RA18" s="61">
        <v>428</v>
      </c>
      <c r="RB18" s="61">
        <v>429</v>
      </c>
      <c r="RC18" s="61">
        <v>430</v>
      </c>
      <c r="RD18" s="61">
        <v>431</v>
      </c>
      <c r="RE18" s="61">
        <v>432</v>
      </c>
      <c r="RF18" s="61">
        <v>433</v>
      </c>
      <c r="RG18" s="61">
        <v>434</v>
      </c>
      <c r="RH18" s="61">
        <v>435</v>
      </c>
      <c r="RI18" s="61">
        <v>436</v>
      </c>
      <c r="RJ18" s="61">
        <v>437</v>
      </c>
      <c r="RK18" s="61">
        <v>438</v>
      </c>
      <c r="RL18" s="61">
        <v>439</v>
      </c>
      <c r="RM18" s="61">
        <v>440</v>
      </c>
      <c r="RN18" s="61">
        <v>441</v>
      </c>
      <c r="RO18" s="61">
        <v>442</v>
      </c>
      <c r="RP18" s="61">
        <v>443</v>
      </c>
      <c r="RQ18" s="61">
        <v>444</v>
      </c>
      <c r="RR18" s="61">
        <v>445</v>
      </c>
      <c r="RS18" s="61">
        <v>446</v>
      </c>
      <c r="RT18" s="61">
        <v>447</v>
      </c>
      <c r="RU18" s="61">
        <v>448</v>
      </c>
      <c r="RV18" s="61">
        <v>449</v>
      </c>
      <c r="RW18" s="61">
        <v>450</v>
      </c>
      <c r="RX18" s="61">
        <v>451</v>
      </c>
      <c r="RY18" s="61">
        <v>452</v>
      </c>
      <c r="RZ18" s="61">
        <v>453</v>
      </c>
      <c r="SA18" s="61">
        <v>454</v>
      </c>
      <c r="SB18" s="61">
        <v>455</v>
      </c>
      <c r="SC18" s="61">
        <v>456</v>
      </c>
      <c r="SD18" s="61">
        <v>457</v>
      </c>
      <c r="SE18" s="61">
        <v>458</v>
      </c>
      <c r="SF18" s="61">
        <v>459</v>
      </c>
      <c r="SG18" s="61">
        <v>460</v>
      </c>
      <c r="SH18" s="61">
        <v>461</v>
      </c>
      <c r="SI18" s="61">
        <v>462</v>
      </c>
      <c r="SJ18" s="61">
        <v>463</v>
      </c>
      <c r="SK18" s="61">
        <v>464</v>
      </c>
      <c r="SL18" s="61">
        <v>465</v>
      </c>
      <c r="SM18" s="61">
        <v>466</v>
      </c>
      <c r="SN18" s="61">
        <v>467</v>
      </c>
      <c r="SO18" s="61">
        <v>468</v>
      </c>
      <c r="SP18" s="61">
        <v>469</v>
      </c>
      <c r="SQ18" s="61">
        <v>470</v>
      </c>
      <c r="SR18" s="61">
        <v>471</v>
      </c>
      <c r="SS18" s="61">
        <v>472</v>
      </c>
      <c r="ST18" s="61">
        <v>473</v>
      </c>
      <c r="SU18" s="61">
        <v>474</v>
      </c>
      <c r="SV18" s="61">
        <v>475</v>
      </c>
      <c r="SW18" s="61">
        <v>476</v>
      </c>
      <c r="SX18" s="61">
        <v>477</v>
      </c>
      <c r="SY18" s="61">
        <v>478</v>
      </c>
      <c r="SZ18" s="61">
        <v>479</v>
      </c>
      <c r="TA18" s="61">
        <v>480</v>
      </c>
      <c r="TB18" s="61">
        <v>481</v>
      </c>
      <c r="TC18" s="61">
        <v>482</v>
      </c>
      <c r="TD18" s="61">
        <v>483</v>
      </c>
      <c r="TE18" s="61">
        <v>484</v>
      </c>
      <c r="TF18" s="61">
        <v>485</v>
      </c>
      <c r="TG18" s="61">
        <v>486</v>
      </c>
      <c r="TH18" s="61">
        <v>487</v>
      </c>
      <c r="TI18" s="61">
        <v>488</v>
      </c>
      <c r="TJ18" s="61">
        <v>489</v>
      </c>
      <c r="TK18" s="61">
        <v>490</v>
      </c>
      <c r="TL18" s="61">
        <v>491</v>
      </c>
      <c r="TM18" s="61">
        <v>492</v>
      </c>
      <c r="TN18" s="61">
        <v>493</v>
      </c>
      <c r="TO18" s="61">
        <v>494</v>
      </c>
      <c r="TP18" s="61">
        <v>495</v>
      </c>
      <c r="TQ18" s="61">
        <v>496</v>
      </c>
      <c r="TR18" s="61">
        <v>497</v>
      </c>
      <c r="TS18" s="61">
        <v>498</v>
      </c>
      <c r="TT18" s="61">
        <v>499</v>
      </c>
      <c r="TU18" s="61">
        <v>500</v>
      </c>
      <c r="TV18" s="61">
        <v>501</v>
      </c>
      <c r="TW18" s="61">
        <v>502</v>
      </c>
      <c r="TX18" s="61">
        <v>503</v>
      </c>
      <c r="TY18" s="61">
        <v>504</v>
      </c>
      <c r="TZ18" s="61">
        <v>505</v>
      </c>
      <c r="UA18" s="61">
        <v>506</v>
      </c>
      <c r="UB18" s="61">
        <v>507</v>
      </c>
      <c r="UC18" s="61">
        <v>508</v>
      </c>
      <c r="UD18" s="61">
        <v>509</v>
      </c>
      <c r="UE18" s="61">
        <v>510</v>
      </c>
      <c r="UF18" s="61">
        <v>511</v>
      </c>
      <c r="UG18" s="61">
        <v>512</v>
      </c>
      <c r="UH18" s="61">
        <v>513</v>
      </c>
      <c r="UI18" s="61">
        <v>514</v>
      </c>
      <c r="UJ18" s="61">
        <v>515</v>
      </c>
      <c r="UK18" s="61">
        <v>516</v>
      </c>
      <c r="UL18" s="61">
        <v>517</v>
      </c>
      <c r="UM18" s="61">
        <v>518</v>
      </c>
      <c r="UN18" s="61">
        <v>519</v>
      </c>
      <c r="UO18" s="61">
        <v>520</v>
      </c>
      <c r="UP18" s="61">
        <v>521</v>
      </c>
      <c r="UQ18" s="61">
        <v>522</v>
      </c>
      <c r="UR18" s="61">
        <v>523</v>
      </c>
      <c r="US18" s="61">
        <v>524</v>
      </c>
      <c r="UT18" s="61">
        <v>525</v>
      </c>
      <c r="UU18" s="61">
        <v>526</v>
      </c>
      <c r="UV18" s="61">
        <v>527</v>
      </c>
      <c r="UW18" s="61">
        <v>528</v>
      </c>
      <c r="UX18" s="61">
        <v>529</v>
      </c>
      <c r="UY18" s="61">
        <v>530</v>
      </c>
      <c r="UZ18" s="61">
        <v>531</v>
      </c>
      <c r="VA18" s="61">
        <v>532</v>
      </c>
      <c r="VB18" s="61">
        <v>533</v>
      </c>
      <c r="VC18" s="61">
        <v>534</v>
      </c>
      <c r="VD18" s="61">
        <v>535</v>
      </c>
      <c r="VE18" s="61">
        <v>536</v>
      </c>
      <c r="VF18" s="61">
        <v>537</v>
      </c>
      <c r="VG18" s="61">
        <v>538</v>
      </c>
      <c r="VH18" s="61">
        <v>539</v>
      </c>
      <c r="VI18" s="61">
        <v>540</v>
      </c>
      <c r="VJ18" s="61">
        <v>541</v>
      </c>
      <c r="VK18" s="61">
        <v>542</v>
      </c>
      <c r="VL18" s="61">
        <v>543</v>
      </c>
      <c r="VM18" s="61">
        <v>544</v>
      </c>
      <c r="VN18" s="61">
        <v>545</v>
      </c>
      <c r="VO18" s="61">
        <v>546</v>
      </c>
      <c r="VP18" s="61">
        <v>547</v>
      </c>
      <c r="VQ18" s="61">
        <v>548</v>
      </c>
      <c r="VR18" s="61">
        <v>549</v>
      </c>
      <c r="VS18" s="61">
        <v>550</v>
      </c>
      <c r="VT18" s="61">
        <v>551</v>
      </c>
      <c r="VU18" s="61">
        <v>552</v>
      </c>
      <c r="VV18" s="61">
        <v>553</v>
      </c>
      <c r="VW18" s="61">
        <v>554</v>
      </c>
      <c r="VX18" s="61">
        <v>555</v>
      </c>
      <c r="VY18" s="61">
        <v>556</v>
      </c>
      <c r="VZ18" s="61">
        <v>557</v>
      </c>
      <c r="WA18" s="61">
        <v>558</v>
      </c>
      <c r="WB18" s="61">
        <v>559</v>
      </c>
      <c r="WC18" s="61">
        <v>560</v>
      </c>
      <c r="WD18" s="61">
        <v>561</v>
      </c>
      <c r="WE18" s="61">
        <v>562</v>
      </c>
      <c r="WF18" s="61">
        <v>563</v>
      </c>
      <c r="WG18" s="61">
        <v>564</v>
      </c>
      <c r="WH18" s="61">
        <v>565</v>
      </c>
      <c r="WI18" s="61">
        <v>566</v>
      </c>
      <c r="WJ18" s="61">
        <v>567</v>
      </c>
      <c r="WK18" s="61">
        <v>568</v>
      </c>
      <c r="WL18" s="61">
        <v>569</v>
      </c>
      <c r="WM18" s="61">
        <v>570</v>
      </c>
      <c r="WN18" s="61">
        <v>571</v>
      </c>
      <c r="WO18" s="61">
        <v>572</v>
      </c>
      <c r="WP18" s="61">
        <v>573</v>
      </c>
      <c r="WQ18" s="61">
        <v>574</v>
      </c>
      <c r="WR18" s="61">
        <v>575</v>
      </c>
      <c r="WS18" s="61">
        <v>576</v>
      </c>
      <c r="WT18" s="61">
        <v>577</v>
      </c>
      <c r="WU18" s="61">
        <v>578</v>
      </c>
      <c r="WV18" s="61">
        <v>579</v>
      </c>
      <c r="WW18" s="61">
        <v>580</v>
      </c>
      <c r="WX18" s="61">
        <v>581</v>
      </c>
      <c r="WY18" s="61">
        <v>582</v>
      </c>
      <c r="WZ18" s="61">
        <v>583</v>
      </c>
      <c r="XA18" s="61">
        <v>584</v>
      </c>
      <c r="XB18" s="61">
        <v>585</v>
      </c>
      <c r="XC18" s="61">
        <v>586</v>
      </c>
      <c r="XD18" s="61">
        <v>587</v>
      </c>
      <c r="XE18" s="61">
        <v>588</v>
      </c>
      <c r="XF18" s="61">
        <v>589</v>
      </c>
      <c r="XG18" s="61">
        <v>590</v>
      </c>
      <c r="XH18" s="61">
        <v>591</v>
      </c>
      <c r="XI18" s="61">
        <v>592</v>
      </c>
      <c r="XJ18" s="61">
        <v>593</v>
      </c>
      <c r="XK18" s="61">
        <v>594</v>
      </c>
      <c r="XL18" s="61">
        <v>595</v>
      </c>
      <c r="XM18" s="61">
        <v>596</v>
      </c>
      <c r="XN18" s="61">
        <v>597</v>
      </c>
      <c r="XO18" s="61">
        <v>598</v>
      </c>
      <c r="XP18" s="61">
        <v>599</v>
      </c>
      <c r="XQ18" s="61">
        <v>600</v>
      </c>
      <c r="XR18" s="61">
        <v>601</v>
      </c>
      <c r="XS18" s="61">
        <v>602</v>
      </c>
      <c r="XT18" s="61">
        <v>603</v>
      </c>
      <c r="XU18" s="61">
        <v>604</v>
      </c>
      <c r="XV18" s="61">
        <v>605</v>
      </c>
      <c r="XW18" s="61">
        <v>606</v>
      </c>
      <c r="XX18" s="61">
        <v>607</v>
      </c>
      <c r="XY18" s="61">
        <v>608</v>
      </c>
      <c r="XZ18" s="61">
        <v>609</v>
      </c>
      <c r="YA18" s="61">
        <v>610</v>
      </c>
      <c r="YB18" s="61">
        <v>611</v>
      </c>
      <c r="YC18" s="61">
        <v>612</v>
      </c>
      <c r="YD18" s="61">
        <v>613</v>
      </c>
      <c r="YE18" s="61">
        <v>614</v>
      </c>
      <c r="YF18" s="61">
        <v>615</v>
      </c>
      <c r="YG18" s="61">
        <v>616</v>
      </c>
      <c r="YH18" s="61">
        <v>617</v>
      </c>
      <c r="YI18" s="61">
        <v>618</v>
      </c>
      <c r="YJ18" s="61">
        <v>619</v>
      </c>
      <c r="YK18" s="61">
        <v>620</v>
      </c>
      <c r="YL18" s="61">
        <v>621</v>
      </c>
      <c r="YM18" s="61">
        <v>622</v>
      </c>
      <c r="YN18" s="61">
        <v>623</v>
      </c>
      <c r="YO18" s="61">
        <v>624</v>
      </c>
      <c r="YP18" s="61">
        <v>625</v>
      </c>
      <c r="YQ18" s="61">
        <v>626</v>
      </c>
      <c r="YR18" s="61">
        <v>627</v>
      </c>
      <c r="YS18" s="61">
        <v>628</v>
      </c>
      <c r="YT18" s="61">
        <v>629</v>
      </c>
      <c r="YU18" s="61">
        <v>630</v>
      </c>
      <c r="YV18" s="61">
        <v>631</v>
      </c>
      <c r="YW18" s="61">
        <v>632</v>
      </c>
      <c r="YX18" s="61">
        <v>633</v>
      </c>
      <c r="YY18" s="61">
        <v>634</v>
      </c>
      <c r="YZ18" s="61">
        <v>635</v>
      </c>
      <c r="ZA18" s="61">
        <v>636</v>
      </c>
      <c r="ZB18" s="61">
        <v>637</v>
      </c>
      <c r="ZC18" s="61">
        <v>638</v>
      </c>
      <c r="ZD18" s="61">
        <v>639</v>
      </c>
      <c r="ZE18" s="61">
        <v>640</v>
      </c>
      <c r="ZF18" s="61">
        <v>641</v>
      </c>
      <c r="ZG18" s="61">
        <v>642</v>
      </c>
      <c r="ZH18" s="61">
        <v>643</v>
      </c>
      <c r="ZI18" s="61">
        <v>644</v>
      </c>
      <c r="ZJ18" s="61">
        <v>645</v>
      </c>
      <c r="ZK18" s="61">
        <v>646</v>
      </c>
      <c r="ZL18" s="61">
        <v>647</v>
      </c>
      <c r="ZM18" s="61">
        <v>648</v>
      </c>
      <c r="ZN18" s="61">
        <v>649</v>
      </c>
      <c r="ZO18" s="61">
        <v>650</v>
      </c>
      <c r="ZP18" s="61">
        <v>651</v>
      </c>
      <c r="ZQ18" s="61">
        <v>652</v>
      </c>
      <c r="ZR18" s="61">
        <v>653</v>
      </c>
      <c r="ZS18" s="61">
        <v>654</v>
      </c>
      <c r="ZT18" s="61">
        <v>655</v>
      </c>
      <c r="ZU18" s="61">
        <v>656</v>
      </c>
      <c r="ZV18" s="61">
        <v>657</v>
      </c>
      <c r="ZW18" s="61">
        <v>658</v>
      </c>
      <c r="ZX18" s="61">
        <v>659</v>
      </c>
      <c r="ZY18" s="61">
        <v>660</v>
      </c>
      <c r="ZZ18" s="61">
        <v>661</v>
      </c>
      <c r="AAA18" s="61">
        <v>662</v>
      </c>
      <c r="AAB18" s="61">
        <v>663</v>
      </c>
      <c r="AAC18" s="61">
        <v>664</v>
      </c>
      <c r="AAD18" s="61">
        <v>665</v>
      </c>
      <c r="AAE18" s="61">
        <v>666</v>
      </c>
      <c r="AAF18" s="61">
        <v>667</v>
      </c>
      <c r="AAG18" s="61">
        <v>668</v>
      </c>
      <c r="AAH18" s="61">
        <v>669</v>
      </c>
      <c r="AAI18" s="61">
        <v>670</v>
      </c>
      <c r="AAJ18" s="61">
        <v>671</v>
      </c>
      <c r="AAK18" s="61">
        <v>672</v>
      </c>
      <c r="AAL18" s="61">
        <v>673</v>
      </c>
      <c r="AAM18" s="61">
        <v>674</v>
      </c>
      <c r="AAN18" s="61">
        <v>675</v>
      </c>
      <c r="AAO18" s="61">
        <v>676</v>
      </c>
      <c r="AAP18" s="61">
        <v>677</v>
      </c>
      <c r="AAQ18" s="61">
        <v>678</v>
      </c>
      <c r="AAR18" s="61">
        <v>679</v>
      </c>
      <c r="AAS18" s="61">
        <v>680</v>
      </c>
      <c r="AAT18" s="61">
        <v>681</v>
      </c>
      <c r="AAU18" s="61">
        <v>682</v>
      </c>
      <c r="AAV18" s="61">
        <v>683</v>
      </c>
      <c r="AAW18" s="61">
        <v>684</v>
      </c>
      <c r="AAX18" s="61">
        <v>685</v>
      </c>
      <c r="AAY18" s="61">
        <v>686</v>
      </c>
      <c r="AAZ18" s="61">
        <v>687</v>
      </c>
      <c r="ABA18" s="61">
        <v>688</v>
      </c>
      <c r="ABB18" s="61">
        <v>689</v>
      </c>
      <c r="ABC18" s="61">
        <v>690</v>
      </c>
      <c r="ABD18" s="61">
        <v>691</v>
      </c>
      <c r="ABE18" s="61">
        <v>692</v>
      </c>
      <c r="ABF18" s="61">
        <v>693</v>
      </c>
      <c r="ABG18" s="61">
        <v>694</v>
      </c>
      <c r="ABH18" s="61">
        <v>695</v>
      </c>
      <c r="ABI18" s="61">
        <v>696</v>
      </c>
      <c r="ABJ18" s="61">
        <v>697</v>
      </c>
      <c r="ABK18" s="61">
        <v>698</v>
      </c>
      <c r="ABL18" s="61">
        <v>699</v>
      </c>
      <c r="ABM18" s="61">
        <v>700</v>
      </c>
      <c r="ABN18" s="61">
        <v>701</v>
      </c>
      <c r="ABO18" s="61">
        <v>702</v>
      </c>
      <c r="ABP18" s="61">
        <v>703</v>
      </c>
      <c r="ABQ18" s="61">
        <v>704</v>
      </c>
      <c r="ABR18" s="61">
        <v>705</v>
      </c>
      <c r="ABS18" s="61">
        <v>706</v>
      </c>
      <c r="ABT18" s="61">
        <v>707</v>
      </c>
      <c r="ABU18" s="61">
        <v>708</v>
      </c>
      <c r="ABV18" s="61">
        <v>709</v>
      </c>
      <c r="ABW18" s="61">
        <v>710</v>
      </c>
      <c r="ABX18" s="61">
        <v>711</v>
      </c>
      <c r="ABY18" s="61">
        <v>712</v>
      </c>
      <c r="ABZ18" s="61">
        <v>713</v>
      </c>
      <c r="ACA18" s="61">
        <v>714</v>
      </c>
      <c r="ACB18" s="61">
        <v>715</v>
      </c>
      <c r="ACC18" s="61">
        <v>716</v>
      </c>
      <c r="ACD18" s="61">
        <v>717</v>
      </c>
      <c r="ACE18" s="61">
        <v>718</v>
      </c>
      <c r="ACF18" s="61">
        <v>719</v>
      </c>
      <c r="ACG18" s="61">
        <v>720</v>
      </c>
      <c r="ACH18" s="61">
        <v>721</v>
      </c>
      <c r="ACI18" s="61">
        <v>722</v>
      </c>
      <c r="ACJ18" s="61">
        <v>723</v>
      </c>
      <c r="ACK18" s="61">
        <v>724</v>
      </c>
      <c r="ACL18" s="61">
        <v>725</v>
      </c>
      <c r="ACM18" s="61">
        <v>726</v>
      </c>
      <c r="ACN18" s="61">
        <v>727</v>
      </c>
      <c r="ACO18" s="61">
        <v>728</v>
      </c>
      <c r="ACP18" s="61">
        <v>729</v>
      </c>
      <c r="ACQ18" s="61">
        <v>730</v>
      </c>
      <c r="ACR18" s="61">
        <v>731</v>
      </c>
      <c r="ACS18" s="61">
        <v>732</v>
      </c>
      <c r="ACT18" s="61">
        <v>733</v>
      </c>
      <c r="ACU18" s="61">
        <v>734</v>
      </c>
      <c r="ACV18" s="61">
        <v>735</v>
      </c>
      <c r="ACW18" s="61">
        <v>736</v>
      </c>
      <c r="ACX18" s="61">
        <v>737</v>
      </c>
      <c r="ACY18" s="61">
        <v>738</v>
      </c>
      <c r="ACZ18" s="61">
        <v>739</v>
      </c>
      <c r="ADA18" s="61">
        <v>740</v>
      </c>
      <c r="ADB18" s="61">
        <v>741</v>
      </c>
      <c r="ADC18" s="61">
        <v>742</v>
      </c>
      <c r="ADD18" s="61">
        <v>743</v>
      </c>
      <c r="ADE18" s="61">
        <v>744</v>
      </c>
      <c r="ADF18" s="61">
        <v>745</v>
      </c>
      <c r="ADG18" s="61">
        <v>746</v>
      </c>
      <c r="ADH18" s="61">
        <v>747</v>
      </c>
      <c r="ADI18" s="61">
        <v>748</v>
      </c>
      <c r="ADJ18" s="61">
        <v>749</v>
      </c>
      <c r="ADK18" s="61">
        <v>750</v>
      </c>
      <c r="ADL18" s="61">
        <v>751</v>
      </c>
      <c r="ADM18" s="61">
        <v>752</v>
      </c>
      <c r="ADN18" s="61">
        <v>753</v>
      </c>
      <c r="ADO18" s="61">
        <v>754</v>
      </c>
      <c r="ADP18" s="61">
        <v>755</v>
      </c>
      <c r="ADQ18" s="61">
        <v>756</v>
      </c>
      <c r="ADR18" s="61">
        <v>757</v>
      </c>
      <c r="ADS18" s="61">
        <v>758</v>
      </c>
      <c r="ADT18" s="61">
        <v>759</v>
      </c>
      <c r="ADU18" s="61">
        <v>760</v>
      </c>
      <c r="ADV18" s="61">
        <v>761</v>
      </c>
      <c r="ADW18" s="61">
        <v>762</v>
      </c>
      <c r="ADX18" s="61">
        <v>763</v>
      </c>
      <c r="ADY18" s="61">
        <v>764</v>
      </c>
      <c r="ADZ18" s="61">
        <v>765</v>
      </c>
      <c r="AEA18" s="61">
        <v>766</v>
      </c>
      <c r="AEB18" s="61">
        <v>767</v>
      </c>
      <c r="AEC18" s="61">
        <v>768</v>
      </c>
      <c r="AED18" s="61">
        <v>769</v>
      </c>
      <c r="AEE18" s="61">
        <v>770</v>
      </c>
      <c r="AEF18" s="61">
        <v>771</v>
      </c>
      <c r="AEG18" s="61">
        <v>772</v>
      </c>
      <c r="AEH18" s="61">
        <v>773</v>
      </c>
      <c r="AEI18" s="61">
        <v>774</v>
      </c>
      <c r="AEJ18" s="61">
        <v>775</v>
      </c>
      <c r="AEK18" s="61">
        <v>776</v>
      </c>
      <c r="AEL18" s="61">
        <v>777</v>
      </c>
      <c r="AEM18" s="61">
        <v>778</v>
      </c>
      <c r="AEN18" s="61">
        <v>779</v>
      </c>
      <c r="AEO18" s="61">
        <v>780</v>
      </c>
      <c r="AEP18" s="61">
        <v>781</v>
      </c>
      <c r="AEQ18" s="61">
        <v>782</v>
      </c>
      <c r="AER18" s="61">
        <v>783</v>
      </c>
      <c r="AES18" s="61">
        <v>784</v>
      </c>
      <c r="AET18" s="61">
        <v>785</v>
      </c>
      <c r="AEU18" s="61">
        <v>786</v>
      </c>
      <c r="AEV18" s="61">
        <v>787</v>
      </c>
      <c r="AEW18" s="61">
        <v>788</v>
      </c>
      <c r="AEX18" s="61">
        <v>789</v>
      </c>
      <c r="AEY18" s="61">
        <v>790</v>
      </c>
      <c r="AEZ18" s="61">
        <v>791</v>
      </c>
      <c r="AFA18" s="61">
        <v>792</v>
      </c>
      <c r="AFB18" s="61">
        <v>793</v>
      </c>
      <c r="AFC18" s="61">
        <v>794</v>
      </c>
      <c r="AFD18" s="61">
        <v>795</v>
      </c>
      <c r="AFE18" s="61">
        <v>796</v>
      </c>
      <c r="AFF18" s="61">
        <v>797</v>
      </c>
      <c r="AFG18" s="61">
        <v>798</v>
      </c>
      <c r="AFH18" s="61">
        <v>799</v>
      </c>
      <c r="AFI18" s="61">
        <v>800</v>
      </c>
      <c r="AFJ18" s="61">
        <v>801</v>
      </c>
      <c r="AFK18" s="61">
        <v>802</v>
      </c>
      <c r="AFL18" s="61">
        <v>803</v>
      </c>
      <c r="AFM18" s="61">
        <v>804</v>
      </c>
      <c r="AFN18" s="61">
        <v>805</v>
      </c>
      <c r="AFO18" s="61">
        <v>806</v>
      </c>
      <c r="AFP18" s="61">
        <v>807</v>
      </c>
      <c r="AFQ18" s="61">
        <v>808</v>
      </c>
      <c r="AFR18" s="61">
        <v>809</v>
      </c>
      <c r="AFS18" s="61">
        <v>810</v>
      </c>
      <c r="AFT18" s="61">
        <v>811</v>
      </c>
      <c r="AFU18" s="61">
        <v>812</v>
      </c>
      <c r="AFV18" s="61">
        <v>813</v>
      </c>
      <c r="AFW18" s="61">
        <v>814</v>
      </c>
      <c r="AFX18" s="61">
        <v>815</v>
      </c>
      <c r="AFY18" s="61">
        <v>816</v>
      </c>
      <c r="AFZ18" s="61">
        <v>817</v>
      </c>
      <c r="AGA18" s="61">
        <v>818</v>
      </c>
      <c r="AGB18" s="61">
        <v>819</v>
      </c>
      <c r="AGC18" s="61">
        <v>820</v>
      </c>
      <c r="AGD18" s="61">
        <v>821</v>
      </c>
      <c r="AGE18" s="61">
        <v>822</v>
      </c>
      <c r="AGF18" s="61">
        <v>823</v>
      </c>
      <c r="AGG18" s="61">
        <v>824</v>
      </c>
      <c r="AGH18" s="61">
        <v>825</v>
      </c>
      <c r="AGI18" s="61">
        <v>826</v>
      </c>
      <c r="AGJ18" s="61">
        <v>827</v>
      </c>
      <c r="AGK18" s="61">
        <v>828</v>
      </c>
      <c r="AGL18" s="61">
        <v>829</v>
      </c>
      <c r="AGM18" s="61">
        <v>830</v>
      </c>
      <c r="AGN18" s="61">
        <v>831</v>
      </c>
      <c r="AGO18" s="61">
        <v>832</v>
      </c>
      <c r="AGP18" s="61">
        <v>833</v>
      </c>
      <c r="AGQ18" s="61">
        <v>834</v>
      </c>
      <c r="AGR18" s="61">
        <v>835</v>
      </c>
      <c r="AGS18" s="61">
        <v>836</v>
      </c>
      <c r="AGT18" s="61">
        <v>837</v>
      </c>
      <c r="AGU18" s="61">
        <v>838</v>
      </c>
      <c r="AGV18" s="61">
        <v>839</v>
      </c>
      <c r="AGW18" s="61">
        <v>840</v>
      </c>
      <c r="AGX18" s="61">
        <v>841</v>
      </c>
      <c r="AGY18" s="61">
        <v>842</v>
      </c>
      <c r="AGZ18" s="61">
        <v>843</v>
      </c>
      <c r="AHA18" s="61">
        <v>844</v>
      </c>
      <c r="AHB18" s="61">
        <v>845</v>
      </c>
      <c r="AHC18" s="61">
        <v>846</v>
      </c>
      <c r="AHD18" s="61">
        <v>847</v>
      </c>
      <c r="AHE18" s="61">
        <v>848</v>
      </c>
      <c r="AHF18" s="61">
        <v>849</v>
      </c>
      <c r="AHG18" s="61">
        <v>850</v>
      </c>
      <c r="AHH18" s="61">
        <v>851</v>
      </c>
      <c r="AHI18" s="61">
        <v>852</v>
      </c>
      <c r="AHJ18" s="61">
        <v>853</v>
      </c>
      <c r="AHK18" s="61">
        <v>854</v>
      </c>
      <c r="AHL18" s="61">
        <v>855</v>
      </c>
      <c r="AHM18" s="61">
        <v>856</v>
      </c>
      <c r="AHN18" s="61">
        <v>857</v>
      </c>
      <c r="AHO18" s="61">
        <v>858</v>
      </c>
      <c r="AHP18" s="61">
        <v>859</v>
      </c>
      <c r="AHQ18" s="61">
        <v>860</v>
      </c>
      <c r="AHR18" s="61">
        <v>861</v>
      </c>
      <c r="AHS18" s="61">
        <v>862</v>
      </c>
      <c r="AHT18" s="61">
        <v>863</v>
      </c>
      <c r="AHU18" s="61">
        <v>864</v>
      </c>
      <c r="AHV18" s="61">
        <v>865</v>
      </c>
      <c r="AHW18" s="61">
        <v>866</v>
      </c>
      <c r="AHX18" s="61">
        <v>867</v>
      </c>
      <c r="AHY18" s="61">
        <v>868</v>
      </c>
      <c r="AHZ18" s="61">
        <v>869</v>
      </c>
      <c r="AIA18" s="61">
        <v>870</v>
      </c>
      <c r="AIB18" s="61">
        <v>871</v>
      </c>
      <c r="AIC18" s="61">
        <v>872</v>
      </c>
      <c r="AID18" s="61">
        <v>873</v>
      </c>
      <c r="AIE18" s="61">
        <v>874</v>
      </c>
      <c r="AIF18" s="61">
        <v>875</v>
      </c>
      <c r="AIG18" s="61">
        <v>876</v>
      </c>
      <c r="AIH18" s="61">
        <v>877</v>
      </c>
      <c r="AII18" s="61">
        <v>878</v>
      </c>
      <c r="AIJ18" s="61">
        <v>879</v>
      </c>
      <c r="AIK18" s="61">
        <v>880</v>
      </c>
      <c r="AIL18" s="61">
        <v>881</v>
      </c>
      <c r="AIM18" s="61">
        <v>882</v>
      </c>
      <c r="AIN18" s="61">
        <v>883</v>
      </c>
      <c r="AIO18" s="61">
        <v>884</v>
      </c>
      <c r="AIP18" s="61">
        <v>885</v>
      </c>
      <c r="AIQ18" s="61">
        <v>886</v>
      </c>
      <c r="AIR18" s="61">
        <v>887</v>
      </c>
      <c r="AIS18" s="61">
        <v>888</v>
      </c>
      <c r="AIT18" s="61">
        <v>889</v>
      </c>
      <c r="AIU18" s="61">
        <v>890</v>
      </c>
      <c r="AIV18" s="61">
        <v>891</v>
      </c>
      <c r="AIW18" s="61">
        <v>892</v>
      </c>
      <c r="AIX18" s="61">
        <v>893</v>
      </c>
      <c r="AIY18" s="61">
        <v>894</v>
      </c>
      <c r="AIZ18" s="61">
        <v>895</v>
      </c>
      <c r="AJA18" s="61">
        <v>896</v>
      </c>
      <c r="AJB18" s="61">
        <v>897</v>
      </c>
      <c r="AJC18" s="61">
        <v>898</v>
      </c>
      <c r="AJD18" s="61">
        <v>899</v>
      </c>
      <c r="AJE18" s="61">
        <v>900</v>
      </c>
      <c r="AJF18" s="61">
        <v>901</v>
      </c>
      <c r="AJG18" s="61">
        <v>902</v>
      </c>
      <c r="AJH18" s="61">
        <v>903</v>
      </c>
      <c r="AJI18" s="61">
        <v>904</v>
      </c>
      <c r="AJJ18" s="61">
        <v>905</v>
      </c>
      <c r="AJK18" s="61">
        <v>906</v>
      </c>
      <c r="AJL18" s="61">
        <v>907</v>
      </c>
      <c r="AJM18" s="61">
        <v>908</v>
      </c>
      <c r="AJN18" s="61">
        <v>909</v>
      </c>
      <c r="AJO18" s="61">
        <v>910</v>
      </c>
      <c r="AJP18" s="61">
        <v>911</v>
      </c>
      <c r="AJQ18" s="61">
        <v>912</v>
      </c>
      <c r="AJR18" s="61">
        <v>913</v>
      </c>
      <c r="AJS18" s="61">
        <v>914</v>
      </c>
      <c r="AJT18" s="61">
        <v>915</v>
      </c>
      <c r="AJU18" s="61">
        <v>916</v>
      </c>
      <c r="AJV18" s="61">
        <v>917</v>
      </c>
      <c r="AJW18" s="61">
        <v>918</v>
      </c>
      <c r="AJX18" s="61">
        <v>919</v>
      </c>
      <c r="AJY18" s="61">
        <v>920</v>
      </c>
      <c r="AJZ18" s="61">
        <v>921</v>
      </c>
      <c r="AKA18" s="61">
        <v>922</v>
      </c>
      <c r="AKB18" s="61">
        <v>923</v>
      </c>
      <c r="AKC18" s="61">
        <v>924</v>
      </c>
      <c r="AKD18" s="61">
        <v>925</v>
      </c>
      <c r="AKE18" s="61">
        <v>926</v>
      </c>
      <c r="AKF18" s="61">
        <v>927</v>
      </c>
      <c r="AKG18" s="61">
        <v>928</v>
      </c>
      <c r="AKH18" s="61">
        <v>929</v>
      </c>
      <c r="AKI18" s="61">
        <v>930</v>
      </c>
      <c r="AKJ18" s="61">
        <v>931</v>
      </c>
      <c r="AKK18" s="61">
        <v>932</v>
      </c>
      <c r="AKL18" s="61">
        <v>933</v>
      </c>
      <c r="AKM18" s="61">
        <v>934</v>
      </c>
      <c r="AKN18" s="61">
        <v>935</v>
      </c>
      <c r="AKO18" s="61">
        <v>936</v>
      </c>
      <c r="AKP18" s="61">
        <v>937</v>
      </c>
      <c r="AKQ18" s="61">
        <v>938</v>
      </c>
      <c r="AKR18" s="61">
        <v>939</v>
      </c>
      <c r="AKS18" s="61">
        <v>940</v>
      </c>
      <c r="AKT18" s="61">
        <v>941</v>
      </c>
      <c r="AKU18" s="61">
        <v>942</v>
      </c>
      <c r="AKV18" s="61">
        <v>943</v>
      </c>
      <c r="AKW18" s="61">
        <v>944</v>
      </c>
      <c r="AKX18" s="61">
        <v>945</v>
      </c>
      <c r="AKY18" s="61">
        <v>946</v>
      </c>
      <c r="AKZ18" s="61">
        <v>947</v>
      </c>
      <c r="ALA18" s="61">
        <v>948</v>
      </c>
      <c r="ALB18" s="61">
        <v>949</v>
      </c>
      <c r="ALC18" s="61">
        <v>950</v>
      </c>
      <c r="ALD18" s="61">
        <v>951</v>
      </c>
      <c r="ALE18" s="61">
        <v>952</v>
      </c>
      <c r="ALF18" s="61">
        <v>953</v>
      </c>
      <c r="ALG18" s="61">
        <v>954</v>
      </c>
      <c r="ALH18" s="61">
        <v>955</v>
      </c>
      <c r="ALI18" s="61">
        <v>956</v>
      </c>
      <c r="ALJ18" s="61">
        <v>957</v>
      </c>
      <c r="ALK18" s="61">
        <v>958</v>
      </c>
      <c r="ALL18" s="61">
        <v>959</v>
      </c>
      <c r="ALM18" s="61">
        <v>960</v>
      </c>
      <c r="ALN18" s="61">
        <v>961</v>
      </c>
      <c r="ALO18" s="61">
        <v>962</v>
      </c>
      <c r="ALP18" s="61">
        <v>963</v>
      </c>
      <c r="ALQ18" s="61">
        <v>964</v>
      </c>
      <c r="ALR18" s="61">
        <v>965</v>
      </c>
      <c r="ALS18" s="61">
        <v>966</v>
      </c>
      <c r="ALT18" s="61">
        <v>967</v>
      </c>
      <c r="ALU18" s="61">
        <v>968</v>
      </c>
      <c r="ALV18" s="61">
        <v>969</v>
      </c>
      <c r="ALW18" s="61">
        <v>970</v>
      </c>
      <c r="ALX18" s="61">
        <v>971</v>
      </c>
      <c r="ALY18" s="61">
        <v>972</v>
      </c>
      <c r="ALZ18" s="61">
        <v>973</v>
      </c>
      <c r="AMA18" s="61">
        <v>974</v>
      </c>
      <c r="AMB18" s="61">
        <v>975</v>
      </c>
      <c r="AMC18" s="61">
        <v>976</v>
      </c>
      <c r="AMD18" s="61">
        <v>977</v>
      </c>
      <c r="AME18" s="61">
        <v>978</v>
      </c>
      <c r="AMF18" s="61">
        <v>979</v>
      </c>
      <c r="AMG18" s="61">
        <v>980</v>
      </c>
      <c r="AMH18" s="61">
        <v>981</v>
      </c>
      <c r="AMI18" s="61">
        <v>982</v>
      </c>
      <c r="AMJ18" s="61">
        <v>983</v>
      </c>
      <c r="AMK18" s="61">
        <v>984</v>
      </c>
      <c r="AML18" s="61">
        <v>985</v>
      </c>
      <c r="AMM18" s="61">
        <v>986</v>
      </c>
      <c r="AMN18" s="61">
        <v>987</v>
      </c>
      <c r="AMO18" s="61">
        <v>988</v>
      </c>
      <c r="AMP18" s="61">
        <v>989</v>
      </c>
      <c r="AMQ18" s="61">
        <v>990</v>
      </c>
      <c r="AMR18" s="61">
        <v>991</v>
      </c>
      <c r="AMS18" s="61">
        <v>992</v>
      </c>
      <c r="AMT18" s="61">
        <v>993</v>
      </c>
      <c r="AMU18" s="61">
        <v>994</v>
      </c>
      <c r="AMV18" s="61">
        <v>995</v>
      </c>
      <c r="AMW18" s="61">
        <v>996</v>
      </c>
      <c r="AMX18" s="61">
        <v>997</v>
      </c>
      <c r="AMY18" s="61">
        <v>998</v>
      </c>
      <c r="AMZ18" s="61">
        <v>999</v>
      </c>
      <c r="ANA18" s="61">
        <v>1000</v>
      </c>
      <c r="ANB18" s="61">
        <v>1001</v>
      </c>
      <c r="ANC18" s="61">
        <v>1002</v>
      </c>
      <c r="AND18" s="61">
        <v>1003</v>
      </c>
      <c r="ANE18" s="61">
        <v>1004</v>
      </c>
      <c r="ANF18" s="61">
        <v>1005</v>
      </c>
      <c r="ANG18" s="61">
        <v>1006</v>
      </c>
      <c r="ANH18" s="61">
        <v>1007</v>
      </c>
      <c r="ANI18" s="61">
        <v>1008</v>
      </c>
      <c r="ANJ18" s="61">
        <v>1009</v>
      </c>
      <c r="ANK18" s="61">
        <v>1010</v>
      </c>
      <c r="ANL18" s="61">
        <v>1011</v>
      </c>
      <c r="ANM18" s="61">
        <v>1012</v>
      </c>
      <c r="ANN18" s="61">
        <v>1013</v>
      </c>
      <c r="ANO18" s="61">
        <v>1014</v>
      </c>
      <c r="ANP18" s="61">
        <v>1015</v>
      </c>
      <c r="ANQ18" s="61">
        <v>1016</v>
      </c>
      <c r="ANR18" s="61">
        <v>1017</v>
      </c>
      <c r="ANS18" s="61">
        <v>1018</v>
      </c>
      <c r="ANT18" s="61">
        <v>1019</v>
      </c>
      <c r="ANU18" s="61">
        <v>1020</v>
      </c>
      <c r="ANV18" s="61">
        <v>1021</v>
      </c>
      <c r="ANW18" s="61">
        <v>1022</v>
      </c>
      <c r="ANX18" s="61">
        <v>1023</v>
      </c>
      <c r="ANY18" s="61">
        <v>1024</v>
      </c>
      <c r="ANZ18" s="61">
        <v>1025</v>
      </c>
      <c r="AOA18" s="61">
        <v>1026</v>
      </c>
      <c r="AOB18" s="61">
        <v>1027</v>
      </c>
      <c r="AOC18" s="61">
        <v>1028</v>
      </c>
      <c r="AOD18" s="61">
        <v>1029</v>
      </c>
      <c r="AOE18" s="61">
        <v>1030</v>
      </c>
      <c r="AOF18" s="61">
        <v>1031</v>
      </c>
      <c r="AOG18" s="61">
        <v>1032</v>
      </c>
      <c r="AOH18" s="61">
        <v>1033</v>
      </c>
      <c r="AOI18" s="61">
        <v>1034</v>
      </c>
      <c r="AOJ18" s="61">
        <v>1035</v>
      </c>
      <c r="AOK18" s="61">
        <v>1036</v>
      </c>
      <c r="AOL18" s="61">
        <v>1037</v>
      </c>
      <c r="AOM18" s="61">
        <v>1038</v>
      </c>
      <c r="AON18" s="61">
        <v>1039</v>
      </c>
      <c r="AOO18" s="61">
        <v>1040</v>
      </c>
      <c r="AOP18" s="61">
        <v>1041</v>
      </c>
      <c r="AOQ18" s="61">
        <v>1042</v>
      </c>
      <c r="AOR18" s="61">
        <v>1043</v>
      </c>
      <c r="AOS18" s="61">
        <v>1044</v>
      </c>
      <c r="AOT18" s="61">
        <v>1045</v>
      </c>
      <c r="AOU18" s="61">
        <v>1046</v>
      </c>
      <c r="AOV18" s="61">
        <v>1047</v>
      </c>
      <c r="AOW18" s="61">
        <v>1048</v>
      </c>
      <c r="AOX18" s="61">
        <v>1049</v>
      </c>
      <c r="AOY18" s="61">
        <v>1050</v>
      </c>
      <c r="AOZ18" s="61">
        <v>1051</v>
      </c>
      <c r="APA18" s="61">
        <v>1052</v>
      </c>
      <c r="APB18" s="61">
        <v>1053</v>
      </c>
      <c r="APC18" s="61">
        <v>1054</v>
      </c>
      <c r="APD18" s="61">
        <v>1055</v>
      </c>
      <c r="APE18" s="61">
        <v>1056</v>
      </c>
      <c r="APF18" s="61">
        <v>1057</v>
      </c>
      <c r="APG18" s="61">
        <v>1058</v>
      </c>
      <c r="APH18" s="61">
        <v>1059</v>
      </c>
      <c r="API18" s="61">
        <v>1060</v>
      </c>
      <c r="APJ18" s="61">
        <v>1061</v>
      </c>
      <c r="APK18" s="61">
        <v>1062</v>
      </c>
      <c r="APL18" s="61">
        <v>1063</v>
      </c>
      <c r="APM18" s="61">
        <v>1064</v>
      </c>
      <c r="APN18" s="61">
        <v>1065</v>
      </c>
      <c r="APO18" s="61">
        <v>1066</v>
      </c>
      <c r="APP18" s="61">
        <v>1067</v>
      </c>
      <c r="APQ18" s="61">
        <v>1068</v>
      </c>
      <c r="APR18" s="61">
        <v>1069</v>
      </c>
      <c r="APS18" s="61">
        <v>1070</v>
      </c>
      <c r="APT18" s="61">
        <v>1071</v>
      </c>
      <c r="APU18" s="61">
        <v>1072</v>
      </c>
      <c r="APV18" s="61">
        <v>1073</v>
      </c>
      <c r="APW18" s="61">
        <v>1074</v>
      </c>
      <c r="APX18" s="61">
        <v>1075</v>
      </c>
      <c r="APY18" s="61">
        <v>1076</v>
      </c>
      <c r="APZ18" s="61">
        <v>1077</v>
      </c>
      <c r="AQA18" s="61">
        <v>1078</v>
      </c>
      <c r="AQB18" s="61">
        <v>1079</v>
      </c>
      <c r="AQC18" s="61">
        <v>1080</v>
      </c>
      <c r="AQD18" s="61">
        <v>1081</v>
      </c>
      <c r="AQE18" s="61">
        <v>1082</v>
      </c>
      <c r="AQF18" s="61">
        <v>1083</v>
      </c>
      <c r="AQG18" s="61">
        <v>1084</v>
      </c>
      <c r="AQH18" s="61">
        <v>1085</v>
      </c>
      <c r="AQI18" s="61">
        <v>1086</v>
      </c>
      <c r="AQJ18" s="61">
        <v>1087</v>
      </c>
      <c r="AQK18" s="61">
        <v>1088</v>
      </c>
      <c r="AQL18" s="61">
        <v>1089</v>
      </c>
      <c r="AQM18" s="61">
        <v>1090</v>
      </c>
      <c r="AQN18" s="61">
        <v>1091</v>
      </c>
      <c r="AQO18" s="61">
        <v>1092</v>
      </c>
      <c r="AQP18" s="61">
        <v>1093</v>
      </c>
      <c r="AQQ18" s="61">
        <v>1094</v>
      </c>
      <c r="AQR18" s="61">
        <v>1095</v>
      </c>
      <c r="AQS18" s="61">
        <v>1096</v>
      </c>
      <c r="AQT18" s="61">
        <v>1097</v>
      </c>
      <c r="AQU18" s="61">
        <v>1098</v>
      </c>
      <c r="AQV18" s="61">
        <v>1099</v>
      </c>
      <c r="AQW18" s="61">
        <v>1100</v>
      </c>
      <c r="AQX18" s="61">
        <v>1101</v>
      </c>
      <c r="AQY18" s="61">
        <v>1102</v>
      </c>
      <c r="AQZ18" s="61">
        <v>1103</v>
      </c>
      <c r="ARA18" s="61">
        <v>1104</v>
      </c>
      <c r="ARB18" s="61">
        <v>1105</v>
      </c>
      <c r="ARC18" s="61">
        <v>1106</v>
      </c>
      <c r="ARD18" s="61">
        <v>1107</v>
      </c>
      <c r="ARE18" s="61">
        <v>1108</v>
      </c>
      <c r="ARF18" s="61">
        <v>1109</v>
      </c>
      <c r="ARG18" s="61">
        <v>1110</v>
      </c>
      <c r="ARH18" s="61">
        <v>1111</v>
      </c>
      <c r="ARI18" s="61">
        <v>1112</v>
      </c>
      <c r="ARJ18" s="61">
        <v>1113</v>
      </c>
      <c r="ARK18" s="61">
        <v>1114</v>
      </c>
      <c r="ARL18" s="61">
        <v>1115</v>
      </c>
      <c r="ARM18" s="61">
        <v>1116</v>
      </c>
      <c r="ARN18" s="61">
        <v>1117</v>
      </c>
      <c r="ARO18" s="61">
        <v>1118</v>
      </c>
      <c r="ARP18" s="61">
        <v>1119</v>
      </c>
      <c r="ARQ18" s="61">
        <v>1120</v>
      </c>
      <c r="ARR18" s="61">
        <v>1121</v>
      </c>
      <c r="ARS18" s="61">
        <v>1122</v>
      </c>
      <c r="ART18" s="61">
        <v>1123</v>
      </c>
      <c r="ARU18" s="61">
        <v>1124</v>
      </c>
      <c r="ARV18" s="61">
        <v>1125</v>
      </c>
      <c r="ARW18" s="61">
        <v>1126</v>
      </c>
      <c r="ARX18" s="61">
        <v>1127</v>
      </c>
      <c r="ARY18" s="61">
        <v>1128</v>
      </c>
      <c r="ARZ18" s="61">
        <v>1129</v>
      </c>
      <c r="ASA18" s="61">
        <v>1130</v>
      </c>
      <c r="ASB18" s="61">
        <v>1131</v>
      </c>
      <c r="ASC18" s="61">
        <v>1132</v>
      </c>
      <c r="ASD18" s="61">
        <v>1133</v>
      </c>
      <c r="ASE18" s="61">
        <v>1134</v>
      </c>
      <c r="ASF18" s="61">
        <v>1135</v>
      </c>
      <c r="ASG18" s="61">
        <v>1136</v>
      </c>
      <c r="ASH18" s="61">
        <v>1137</v>
      </c>
      <c r="ASI18" s="61">
        <v>1138</v>
      </c>
      <c r="ASJ18" s="61">
        <v>1139</v>
      </c>
      <c r="ASK18" s="61">
        <v>1140</v>
      </c>
      <c r="ASL18" s="61">
        <v>1141</v>
      </c>
      <c r="ASM18" s="61">
        <v>1142</v>
      </c>
      <c r="ASN18" s="61">
        <v>1143</v>
      </c>
      <c r="ASO18" s="61">
        <v>1144</v>
      </c>
      <c r="ASP18" s="61">
        <v>1145</v>
      </c>
      <c r="ASQ18" s="61">
        <v>1146</v>
      </c>
      <c r="ASR18" s="61">
        <v>1147</v>
      </c>
      <c r="ASS18" s="61">
        <v>1148</v>
      </c>
      <c r="AST18" s="61">
        <v>1149</v>
      </c>
      <c r="ASU18" s="61">
        <v>1150</v>
      </c>
      <c r="ASV18" s="61">
        <v>1151</v>
      </c>
      <c r="ASW18" s="61">
        <v>1152</v>
      </c>
      <c r="ASX18" s="61">
        <v>1153</v>
      </c>
      <c r="ASY18" s="61">
        <v>1154</v>
      </c>
      <c r="ASZ18" s="61">
        <v>1155</v>
      </c>
      <c r="ATA18" s="61">
        <v>1156</v>
      </c>
      <c r="ATB18" s="61">
        <v>1157</v>
      </c>
      <c r="ATC18" s="61">
        <v>1158</v>
      </c>
      <c r="ATD18" s="61">
        <v>1159</v>
      </c>
      <c r="ATE18" s="61">
        <v>1160</v>
      </c>
      <c r="ATF18" s="61">
        <v>1161</v>
      </c>
      <c r="ATG18" s="61">
        <v>1162</v>
      </c>
      <c r="ATH18" s="61">
        <v>1163</v>
      </c>
      <c r="ATI18" s="61">
        <v>1164</v>
      </c>
      <c r="ATJ18" s="61">
        <v>1165</v>
      </c>
      <c r="ATK18" s="61">
        <v>1166</v>
      </c>
      <c r="ATL18" s="61">
        <v>1167</v>
      </c>
      <c r="ATM18" s="61">
        <v>1168</v>
      </c>
      <c r="ATN18" s="61">
        <v>1169</v>
      </c>
      <c r="ATO18" s="61">
        <v>1170</v>
      </c>
      <c r="ATP18" s="61">
        <v>1171</v>
      </c>
      <c r="ATQ18" s="61">
        <v>1172</v>
      </c>
      <c r="ATR18" s="61">
        <v>1173</v>
      </c>
      <c r="ATS18" s="61">
        <v>1174</v>
      </c>
      <c r="ATT18" s="61">
        <v>1175</v>
      </c>
      <c r="ATU18" s="61">
        <v>1176</v>
      </c>
      <c r="ATV18" s="61">
        <v>1177</v>
      </c>
      <c r="ATW18" s="61">
        <v>1178</v>
      </c>
      <c r="ATX18" s="61">
        <v>1179</v>
      </c>
      <c r="ATY18" s="61">
        <v>1180</v>
      </c>
      <c r="ATZ18" s="61">
        <v>1181</v>
      </c>
      <c r="AUA18" s="61">
        <v>1182</v>
      </c>
      <c r="AUB18" s="61">
        <v>1183</v>
      </c>
      <c r="AUC18" s="61">
        <v>1184</v>
      </c>
      <c r="AUD18" s="61">
        <v>1185</v>
      </c>
      <c r="AUE18" s="61">
        <v>1186</v>
      </c>
      <c r="AUF18" s="61">
        <v>1187</v>
      </c>
      <c r="AUG18" s="61">
        <v>1188</v>
      </c>
      <c r="AUH18" s="61">
        <v>1189</v>
      </c>
      <c r="AUI18" s="61">
        <v>1190</v>
      </c>
      <c r="AUJ18" s="61">
        <v>1191</v>
      </c>
      <c r="AUK18" s="61">
        <v>1192</v>
      </c>
      <c r="AUL18" s="61">
        <v>1193</v>
      </c>
      <c r="AUM18" s="61">
        <v>1194</v>
      </c>
      <c r="AUN18" s="61">
        <v>1195</v>
      </c>
      <c r="AUO18" s="61">
        <v>1196</v>
      </c>
      <c r="AUP18" s="61">
        <v>1197</v>
      </c>
      <c r="AUQ18" s="61">
        <v>1198</v>
      </c>
      <c r="AUR18" s="61">
        <v>1199</v>
      </c>
      <c r="AUS18" s="61">
        <v>1200</v>
      </c>
    </row>
    <row r="19" spans="1:1241" x14ac:dyDescent="0.25">
      <c r="A19" s="15">
        <v>1</v>
      </c>
      <c r="C19" s="78" t="str">
        <f>IF(SUMIF($AP$13:$AUS$13,"OK",$AP19:$AUS19)=0,"",SUMIF($AP$13:$AUS$13,"OK",$AP19:$AUS19))</f>
        <v/>
      </c>
      <c r="D19" s="61"/>
      <c r="E19" s="61"/>
      <c r="F19" s="58">
        <f t="shared" ref="F19:Q19" si="2093">IF(ISERR(SUMIFS($AP19:$AUS19,$AP$14:$AUS$14,F$18,$AP$13:$AUS$13,"OK")*(($C19-$D19)/($C19))),0,SUMIFS($AP19:$AUS19,$AP$14:$AUS$14,F$18,$AP$13:$AUS$13,"OK")*(($C19-$D19)/($C19)))</f>
        <v>0</v>
      </c>
      <c r="G19" s="112">
        <f t="shared" si="2093"/>
        <v>0</v>
      </c>
      <c r="H19" s="112">
        <f t="shared" si="2093"/>
        <v>0</v>
      </c>
      <c r="I19" s="112">
        <f t="shared" si="2093"/>
        <v>0</v>
      </c>
      <c r="J19" s="112">
        <f t="shared" si="2093"/>
        <v>0</v>
      </c>
      <c r="K19" s="112">
        <f t="shared" si="2093"/>
        <v>0</v>
      </c>
      <c r="L19" s="112">
        <f t="shared" si="2093"/>
        <v>0</v>
      </c>
      <c r="M19" s="112">
        <f t="shared" si="2093"/>
        <v>0</v>
      </c>
      <c r="N19" s="112">
        <f t="shared" si="2093"/>
        <v>0</v>
      </c>
      <c r="O19" s="112">
        <f t="shared" si="2093"/>
        <v>0</v>
      </c>
      <c r="P19" s="112">
        <f t="shared" si="2093"/>
        <v>0</v>
      </c>
      <c r="Q19" s="72">
        <f t="shared" si="2093"/>
        <v>0</v>
      </c>
      <c r="R19" s="59">
        <f t="shared" ref="R19:AC19" si="2094">IF(ISERR(SUMIFS($AP19:$AUS19,$AP$14:$AUS$14,F$18,$AP$13:$AUS$13,"OK")*($D19/$C19)),0,SUMIFS($AP19:$AUS19,$AP$14:$AUS$14,F$18,$AP$13:$AUS$13,"OK")*($D19/$C19))</f>
        <v>0</v>
      </c>
      <c r="S19" s="111">
        <f t="shared" si="2094"/>
        <v>0</v>
      </c>
      <c r="T19" s="111">
        <f t="shared" si="2094"/>
        <v>0</v>
      </c>
      <c r="U19" s="111">
        <f t="shared" si="2094"/>
        <v>0</v>
      </c>
      <c r="V19" s="111">
        <f t="shared" si="2094"/>
        <v>0</v>
      </c>
      <c r="W19" s="111">
        <f t="shared" si="2094"/>
        <v>0</v>
      </c>
      <c r="X19" s="111">
        <f t="shared" si="2094"/>
        <v>0</v>
      </c>
      <c r="Y19" s="111">
        <f t="shared" si="2094"/>
        <v>0</v>
      </c>
      <c r="Z19" s="111">
        <f t="shared" si="2094"/>
        <v>0</v>
      </c>
      <c r="AA19" s="111">
        <f t="shared" si="2094"/>
        <v>0</v>
      </c>
      <c r="AB19" s="111">
        <f t="shared" si="2094"/>
        <v>0</v>
      </c>
      <c r="AC19" s="111">
        <f t="shared" si="2094"/>
        <v>0</v>
      </c>
      <c r="AD19" s="70">
        <f>R19*$E19</f>
        <v>0</v>
      </c>
      <c r="AE19" s="58">
        <f t="shared" ref="AE19:AO19" si="2095">S19*$E19</f>
        <v>0</v>
      </c>
      <c r="AF19" s="58">
        <f t="shared" si="2095"/>
        <v>0</v>
      </c>
      <c r="AG19" s="58">
        <f t="shared" si="2095"/>
        <v>0</v>
      </c>
      <c r="AH19" s="58">
        <f t="shared" si="2095"/>
        <v>0</v>
      </c>
      <c r="AI19" s="58">
        <f t="shared" si="2095"/>
        <v>0</v>
      </c>
      <c r="AJ19" s="58">
        <f t="shared" si="2095"/>
        <v>0</v>
      </c>
      <c r="AK19" s="58">
        <f t="shared" si="2095"/>
        <v>0</v>
      </c>
      <c r="AL19" s="58">
        <f t="shared" si="2095"/>
        <v>0</v>
      </c>
      <c r="AM19" s="58">
        <f t="shared" si="2095"/>
        <v>0</v>
      </c>
      <c r="AN19" s="58">
        <f t="shared" si="2095"/>
        <v>0</v>
      </c>
      <c r="AO19" s="58">
        <f t="shared" si="2095"/>
        <v>0</v>
      </c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0"/>
      <c r="EY19" s="50"/>
      <c r="EZ19" s="50"/>
      <c r="FA19" s="50"/>
      <c r="FB19" s="50"/>
      <c r="FC19" s="50"/>
      <c r="FD19" s="50"/>
      <c r="FE19" s="50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  <c r="AMI19" s="47"/>
      <c r="AMJ19" s="47"/>
      <c r="AMK19" s="47"/>
      <c r="AML19" s="47"/>
      <c r="AMM19" s="47"/>
      <c r="AMN19" s="47"/>
      <c r="AMO19" s="47"/>
      <c r="AMP19" s="47"/>
      <c r="AMQ19" s="47"/>
      <c r="AMR19" s="47"/>
      <c r="AMS19" s="47"/>
      <c r="AMT19" s="47"/>
      <c r="AMU19" s="47"/>
      <c r="AMV19" s="47"/>
      <c r="AMW19" s="47"/>
      <c r="AMX19" s="47"/>
      <c r="AMY19" s="47"/>
      <c r="AMZ19" s="47"/>
      <c r="ANA19" s="47"/>
      <c r="ANB19" s="47"/>
      <c r="ANC19" s="47"/>
      <c r="AND19" s="47"/>
      <c r="ANE19" s="47"/>
      <c r="ANF19" s="47"/>
      <c r="ANG19" s="47"/>
      <c r="ANH19" s="47"/>
      <c r="ANI19" s="47"/>
      <c r="ANJ19" s="47"/>
      <c r="ANK19" s="47"/>
      <c r="ANL19" s="47"/>
      <c r="ANM19" s="47"/>
      <c r="ANN19" s="47"/>
      <c r="ANO19" s="47"/>
      <c r="ANP19" s="47"/>
      <c r="ANQ19" s="47"/>
      <c r="ANR19" s="47"/>
      <c r="ANS19" s="47"/>
      <c r="ANT19" s="47"/>
      <c r="ANU19" s="47"/>
      <c r="ANV19" s="47"/>
      <c r="ANW19" s="47"/>
      <c r="ANX19" s="47"/>
      <c r="ANY19" s="47"/>
      <c r="ANZ19" s="47"/>
      <c r="AOA19" s="47"/>
      <c r="AOB19" s="47"/>
      <c r="AOC19" s="47"/>
      <c r="AOD19" s="47"/>
      <c r="AOE19" s="47"/>
      <c r="AOF19" s="47"/>
      <c r="AOG19" s="47"/>
      <c r="AOH19" s="47"/>
      <c r="AOI19" s="47"/>
      <c r="AOJ19" s="47"/>
      <c r="AOK19" s="47"/>
      <c r="AOL19" s="47"/>
      <c r="AOM19" s="47"/>
      <c r="AON19" s="47"/>
      <c r="AOO19" s="47"/>
      <c r="AOP19" s="47"/>
      <c r="AOQ19" s="47"/>
      <c r="AOR19" s="47"/>
      <c r="AOS19" s="47"/>
      <c r="AOT19" s="47"/>
      <c r="AOU19" s="47"/>
      <c r="AOV19" s="47"/>
      <c r="AOW19" s="47"/>
      <c r="AOX19" s="47"/>
      <c r="AOY19" s="47"/>
      <c r="AOZ19" s="47"/>
      <c r="APA19" s="47"/>
      <c r="APB19" s="47"/>
      <c r="APC19" s="47"/>
      <c r="APD19" s="47"/>
      <c r="APE19" s="47"/>
      <c r="APF19" s="47"/>
      <c r="APG19" s="47"/>
      <c r="APH19" s="47"/>
      <c r="API19" s="47"/>
      <c r="APJ19" s="47"/>
      <c r="APK19" s="47"/>
      <c r="APL19" s="47"/>
      <c r="APM19" s="47"/>
      <c r="APN19" s="47"/>
      <c r="APO19" s="47"/>
      <c r="APP19" s="47"/>
      <c r="APQ19" s="47"/>
      <c r="APR19" s="47"/>
      <c r="APS19" s="47"/>
      <c r="APT19" s="47"/>
      <c r="APU19" s="47"/>
      <c r="APV19" s="47"/>
      <c r="APW19" s="47"/>
      <c r="APX19" s="47"/>
      <c r="APY19" s="47"/>
      <c r="APZ19" s="47"/>
      <c r="AQA19" s="47"/>
      <c r="AQB19" s="47"/>
      <c r="AQC19" s="47"/>
      <c r="AQD19" s="47"/>
      <c r="AQE19" s="47"/>
      <c r="AQF19" s="47"/>
      <c r="AQG19" s="47"/>
      <c r="AQH19" s="47"/>
      <c r="AQI19" s="47"/>
      <c r="AQJ19" s="47"/>
      <c r="AQK19" s="47"/>
      <c r="AQL19" s="47"/>
      <c r="AQM19" s="47"/>
      <c r="AQN19" s="47"/>
      <c r="AQO19" s="47"/>
      <c r="AQP19" s="47"/>
      <c r="AQQ19" s="47"/>
      <c r="AQR19" s="47"/>
      <c r="AQS19" s="47"/>
      <c r="AQT19" s="47"/>
      <c r="AQU19" s="47"/>
      <c r="AQV19" s="47"/>
      <c r="AQW19" s="47"/>
      <c r="AQX19" s="47"/>
      <c r="AQY19" s="47"/>
      <c r="AQZ19" s="47"/>
      <c r="ARA19" s="47"/>
      <c r="ARB19" s="47"/>
      <c r="ARC19" s="47"/>
      <c r="ARD19" s="47"/>
      <c r="ARE19" s="47"/>
      <c r="ARF19" s="47"/>
      <c r="ARG19" s="47"/>
      <c r="ARH19" s="47"/>
      <c r="ARI19" s="47"/>
      <c r="ARJ19" s="47"/>
      <c r="ARK19" s="47"/>
      <c r="ARL19" s="47"/>
      <c r="ARM19" s="47"/>
      <c r="ARN19" s="47"/>
      <c r="ARO19" s="47"/>
      <c r="ARP19" s="47"/>
      <c r="ARQ19" s="47"/>
      <c r="ARR19" s="47"/>
      <c r="ARS19" s="47"/>
      <c r="ART19" s="47"/>
      <c r="ARU19" s="47"/>
      <c r="ARV19" s="47"/>
      <c r="ARW19" s="47"/>
      <c r="ARX19" s="47"/>
      <c r="ARY19" s="47"/>
      <c r="ARZ19" s="47"/>
      <c r="ASA19" s="47"/>
      <c r="ASB19" s="47"/>
      <c r="ASC19" s="47"/>
      <c r="ASD19" s="47"/>
      <c r="ASE19" s="47"/>
      <c r="ASF19" s="47"/>
      <c r="ASG19" s="47"/>
      <c r="ASH19" s="47"/>
      <c r="ASI19" s="47"/>
      <c r="ASJ19" s="47"/>
      <c r="ASK19" s="47"/>
      <c r="ASL19" s="47"/>
      <c r="ASM19" s="47"/>
      <c r="ASN19" s="47"/>
      <c r="ASO19" s="47"/>
      <c r="ASP19" s="47"/>
      <c r="ASQ19" s="47"/>
      <c r="ASR19" s="47"/>
      <c r="ASS19" s="47"/>
      <c r="AST19" s="47"/>
      <c r="ASU19" s="47"/>
      <c r="ASV19" s="47"/>
      <c r="ASW19" s="47"/>
      <c r="ASX19" s="47"/>
      <c r="ASY19" s="47"/>
      <c r="ASZ19" s="47"/>
      <c r="ATA19" s="47"/>
      <c r="ATB19" s="47"/>
      <c r="ATC19" s="47"/>
      <c r="ATD19" s="47"/>
      <c r="ATE19" s="47"/>
      <c r="ATF19" s="47"/>
      <c r="ATG19" s="47"/>
      <c r="ATH19" s="47"/>
      <c r="ATI19" s="47"/>
      <c r="ATJ19" s="47"/>
      <c r="ATK19" s="47"/>
      <c r="ATL19" s="47"/>
      <c r="ATM19" s="47"/>
      <c r="ATN19" s="47"/>
      <c r="ATO19" s="47"/>
      <c r="ATP19" s="47"/>
      <c r="ATQ19" s="47"/>
      <c r="ATR19" s="47"/>
      <c r="ATS19" s="47"/>
      <c r="ATT19" s="47"/>
      <c r="ATU19" s="47"/>
      <c r="ATV19" s="47"/>
      <c r="ATW19" s="47"/>
      <c r="ATX19" s="47"/>
      <c r="ATY19" s="47"/>
      <c r="ATZ19" s="47"/>
      <c r="AUA19" s="47"/>
      <c r="AUB19" s="47"/>
      <c r="AUC19" s="47"/>
      <c r="AUD19" s="47"/>
      <c r="AUE19" s="47"/>
      <c r="AUF19" s="47"/>
      <c r="AUG19" s="47"/>
      <c r="AUH19" s="47"/>
      <c r="AUI19" s="47"/>
      <c r="AUJ19" s="47"/>
      <c r="AUK19" s="47"/>
      <c r="AUL19" s="47"/>
      <c r="AUM19" s="47"/>
      <c r="AUN19" s="47"/>
      <c r="AUO19" s="47"/>
      <c r="AUP19" s="47"/>
      <c r="AUQ19" s="47"/>
      <c r="AUR19" s="47"/>
      <c r="AUS19" s="47"/>
    </row>
    <row r="20" spans="1:1241" x14ac:dyDescent="0.25">
      <c r="A20" s="15">
        <v>2</v>
      </c>
      <c r="C20" s="78" t="str">
        <f t="shared" ref="C20:C48" si="2096">IF(SUMIF($AP$13:$AUS$13,"OK",$AP20:$AUS20)=0,"",SUMIF($AP$13:$AUS$13,"OK",$AP20:$AUS20))</f>
        <v/>
      </c>
      <c r="D20" s="5"/>
      <c r="E20" s="61"/>
      <c r="F20" s="112">
        <f t="shared" ref="F20:Q48" si="2097">IF(ISERR(SUMIFS($AP20:$AUS20,$AP$14:$AUS$14,F$18,$AP$13:$AUS$13,"OK")*(($C20-$D20)/($C20))),0,SUMIFS($AP20:$AUS20,$AP$14:$AUS$14,F$18,$AP$13:$AUS$13,"OK")*(($C20-$D20)/($C20)))</f>
        <v>0</v>
      </c>
      <c r="G20" s="112">
        <f t="shared" ref="G20:Q34" si="2098">IF(ISERR(SUMIFS($AP20:$AUS20,$AP$14:$AUS$14,G$18,$AP$13:$AUS$13,"OK")*(($C20-$D20)/($C20))),0,SUMIFS($AP20:$AUS20,$AP$14:$AUS$14,G$18,$AP$13:$AUS$13,"OK")*(($C20-$D20)/($C20)))</f>
        <v>0</v>
      </c>
      <c r="H20" s="112">
        <f t="shared" si="2098"/>
        <v>0</v>
      </c>
      <c r="I20" s="112">
        <f t="shared" si="2098"/>
        <v>0</v>
      </c>
      <c r="J20" s="112">
        <f t="shared" si="2098"/>
        <v>0</v>
      </c>
      <c r="K20" s="112">
        <f t="shared" si="2098"/>
        <v>0</v>
      </c>
      <c r="L20" s="112">
        <f t="shared" si="2098"/>
        <v>0</v>
      </c>
      <c r="M20" s="112">
        <f t="shared" si="2098"/>
        <v>0</v>
      </c>
      <c r="N20" s="112">
        <f t="shared" si="2098"/>
        <v>0</v>
      </c>
      <c r="O20" s="112">
        <f t="shared" si="2098"/>
        <v>0</v>
      </c>
      <c r="P20" s="112">
        <f t="shared" si="2098"/>
        <v>0</v>
      </c>
      <c r="Q20" s="72">
        <f t="shared" si="2098"/>
        <v>0</v>
      </c>
      <c r="R20" s="111">
        <f t="shared" ref="R20:R48" si="2099">IF(ISERR(SUMIFS($AP20:$AUS20,$AP$14:$AUS$14,F$18,$AP$13:$AUS$13,"OK")*($D20/$C20)),0,SUMIFS($AP20:$AUS20,$AP$14:$AUS$14,F$18,$AP$13:$AUS$13,"OK")*($D20/$C20))</f>
        <v>0</v>
      </c>
      <c r="S20" s="111">
        <f t="shared" ref="S20:S48" si="2100">IF(ISERR(SUMIFS($AP20:$AUS20,$AP$14:$AUS$14,G$18,$AP$13:$AUS$13,"OK")*($D20/$C20)),0,SUMIFS($AP20:$AUS20,$AP$14:$AUS$14,G$18,$AP$13:$AUS$13,"OK")*($D20/$C20))</f>
        <v>0</v>
      </c>
      <c r="T20" s="111">
        <f t="shared" ref="T20:T48" si="2101">IF(ISERR(SUMIFS($AP20:$AUS20,$AP$14:$AUS$14,H$18,$AP$13:$AUS$13,"OK")*($D20/$C20)),0,SUMIFS($AP20:$AUS20,$AP$14:$AUS$14,H$18,$AP$13:$AUS$13,"OK")*($D20/$C20))</f>
        <v>0</v>
      </c>
      <c r="U20" s="111">
        <f t="shared" ref="U20:U48" si="2102">IF(ISERR(SUMIFS($AP20:$AUS20,$AP$14:$AUS$14,I$18,$AP$13:$AUS$13,"OK")*($D20/$C20)),0,SUMIFS($AP20:$AUS20,$AP$14:$AUS$14,I$18,$AP$13:$AUS$13,"OK")*($D20/$C20))</f>
        <v>0</v>
      </c>
      <c r="V20" s="111">
        <f t="shared" ref="V20:V48" si="2103">IF(ISERR(SUMIFS($AP20:$AUS20,$AP$14:$AUS$14,J$18,$AP$13:$AUS$13,"OK")*($D20/$C20)),0,SUMIFS($AP20:$AUS20,$AP$14:$AUS$14,J$18,$AP$13:$AUS$13,"OK")*($D20/$C20))</f>
        <v>0</v>
      </c>
      <c r="W20" s="111">
        <f t="shared" ref="W20:W48" si="2104">IF(ISERR(SUMIFS($AP20:$AUS20,$AP$14:$AUS$14,K$18,$AP$13:$AUS$13,"OK")*($D20/$C20)),0,SUMIFS($AP20:$AUS20,$AP$14:$AUS$14,K$18,$AP$13:$AUS$13,"OK")*($D20/$C20))</f>
        <v>0</v>
      </c>
      <c r="X20" s="111">
        <f t="shared" ref="X20:X48" si="2105">IF(ISERR(SUMIFS($AP20:$AUS20,$AP$14:$AUS$14,L$18,$AP$13:$AUS$13,"OK")*($D20/$C20)),0,SUMIFS($AP20:$AUS20,$AP$14:$AUS$14,L$18,$AP$13:$AUS$13,"OK")*($D20/$C20))</f>
        <v>0</v>
      </c>
      <c r="Y20" s="111">
        <f t="shared" ref="Y20:Y48" si="2106">IF(ISERR(SUMIFS($AP20:$AUS20,$AP$14:$AUS$14,M$18,$AP$13:$AUS$13,"OK")*($D20/$C20)),0,SUMIFS($AP20:$AUS20,$AP$14:$AUS$14,M$18,$AP$13:$AUS$13,"OK")*($D20/$C20))</f>
        <v>0</v>
      </c>
      <c r="Z20" s="111">
        <f t="shared" ref="Z20:Z48" si="2107">IF(ISERR(SUMIFS($AP20:$AUS20,$AP$14:$AUS$14,N$18,$AP$13:$AUS$13,"OK")*($D20/$C20)),0,SUMIFS($AP20:$AUS20,$AP$14:$AUS$14,N$18,$AP$13:$AUS$13,"OK")*($D20/$C20))</f>
        <v>0</v>
      </c>
      <c r="AA20" s="111">
        <f t="shared" ref="AA20:AA48" si="2108">IF(ISERR(SUMIFS($AP20:$AUS20,$AP$14:$AUS$14,O$18,$AP$13:$AUS$13,"OK")*($D20/$C20)),0,SUMIFS($AP20:$AUS20,$AP$14:$AUS$14,O$18,$AP$13:$AUS$13,"OK")*($D20/$C20))</f>
        <v>0</v>
      </c>
      <c r="AB20" s="111">
        <f t="shared" ref="AB20:AB48" si="2109">IF(ISERR(SUMIFS($AP20:$AUS20,$AP$14:$AUS$14,P$18,$AP$13:$AUS$13,"OK")*($D20/$C20)),0,SUMIFS($AP20:$AUS20,$AP$14:$AUS$14,P$18,$AP$13:$AUS$13,"OK")*($D20/$C20))</f>
        <v>0</v>
      </c>
      <c r="AC20" s="111">
        <f t="shared" ref="AC20:AC48" si="2110">IF(ISERR(SUMIFS($AP20:$AUS20,$AP$14:$AUS$14,Q$18,$AP$13:$AUS$13,"OK")*($D20/$C20)),0,SUMIFS($AP20:$AUS20,$AP$14:$AUS$14,Q$18,$AP$13:$AUS$13,"OK")*($D20/$C20))</f>
        <v>0</v>
      </c>
      <c r="AD20" s="70">
        <f t="shared" ref="AD20:AD48" si="2111">R20*$E20</f>
        <v>0</v>
      </c>
      <c r="AE20" s="58">
        <f t="shared" ref="AE20:AE48" si="2112">S20*$E20</f>
        <v>0</v>
      </c>
      <c r="AF20" s="58">
        <f t="shared" ref="AF20:AF48" si="2113">T20*$E20</f>
        <v>0</v>
      </c>
      <c r="AG20" s="58">
        <f t="shared" ref="AG20:AG48" si="2114">U20*$E20</f>
        <v>0</v>
      </c>
      <c r="AH20" s="58">
        <f t="shared" ref="AH20:AH48" si="2115">V20*$E20</f>
        <v>0</v>
      </c>
      <c r="AI20" s="58">
        <f t="shared" ref="AI20:AI48" si="2116">W20*$E20</f>
        <v>0</v>
      </c>
      <c r="AJ20" s="58">
        <f t="shared" ref="AJ20:AJ48" si="2117">X20*$E20</f>
        <v>0</v>
      </c>
      <c r="AK20" s="58">
        <f t="shared" ref="AK20:AK48" si="2118">Y20*$E20</f>
        <v>0</v>
      </c>
      <c r="AL20" s="58">
        <f t="shared" ref="AL20:AL48" si="2119">Z20*$E20</f>
        <v>0</v>
      </c>
      <c r="AM20" s="58">
        <f t="shared" ref="AM20:AM48" si="2120">AA20*$E20</f>
        <v>0</v>
      </c>
      <c r="AN20" s="58">
        <f t="shared" ref="AN20:AN48" si="2121">AB20*$E20</f>
        <v>0</v>
      </c>
      <c r="AO20" s="58">
        <f t="shared" ref="AO20:AO48" si="2122">AC20*$E20</f>
        <v>0</v>
      </c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/>
      <c r="GV20" s="47"/>
      <c r="GW20" s="47"/>
      <c r="GX20" s="47"/>
      <c r="GY20" s="47"/>
      <c r="GZ20" s="47"/>
      <c r="HA20" s="47"/>
      <c r="HB20" s="47"/>
      <c r="HC20" s="47"/>
      <c r="HD20" s="47"/>
      <c r="HE20" s="47"/>
      <c r="HF20" s="47"/>
      <c r="HG20" s="47"/>
      <c r="HH20" s="47"/>
      <c r="HI20" s="47"/>
      <c r="HJ20" s="47"/>
      <c r="HK20" s="47"/>
      <c r="HL20" s="47"/>
      <c r="HM20" s="47"/>
      <c r="HN20" s="47"/>
      <c r="HO20" s="47"/>
      <c r="HP20" s="47"/>
      <c r="HQ20" s="47"/>
      <c r="HR20" s="47"/>
      <c r="HS20" s="47"/>
      <c r="HT20" s="47"/>
      <c r="HU20" s="47"/>
      <c r="HV20" s="47"/>
      <c r="HW20" s="47"/>
      <c r="HX20" s="47"/>
      <c r="HY20" s="47"/>
      <c r="HZ20" s="47"/>
      <c r="IA20" s="47"/>
      <c r="IB20" s="47"/>
      <c r="IC20" s="47"/>
      <c r="ID20" s="47"/>
      <c r="IE20" s="47"/>
      <c r="IF20" s="47"/>
      <c r="IG20" s="47"/>
      <c r="IH20" s="47"/>
      <c r="II20" s="47"/>
      <c r="IJ20" s="47"/>
      <c r="IK20" s="47"/>
      <c r="IL20" s="47"/>
      <c r="IM20" s="47"/>
      <c r="IN20" s="47"/>
      <c r="IO20" s="47"/>
      <c r="IP20" s="47"/>
      <c r="IQ20" s="47"/>
      <c r="IR20" s="47"/>
      <c r="IS20" s="47"/>
      <c r="IT20" s="47"/>
      <c r="IU20" s="47"/>
      <c r="IV20" s="47"/>
      <c r="IW20" s="47"/>
      <c r="IX20" s="47"/>
      <c r="IY20" s="47"/>
      <c r="IZ20" s="47"/>
      <c r="JA20" s="47"/>
      <c r="JB20" s="47"/>
      <c r="JC20" s="47"/>
      <c r="JD20" s="47"/>
      <c r="JE20" s="47"/>
      <c r="JF20" s="47"/>
      <c r="JG20" s="47"/>
      <c r="JH20" s="47"/>
      <c r="JI20" s="47"/>
      <c r="JJ20" s="47"/>
      <c r="JK20" s="47"/>
      <c r="JL20" s="47"/>
      <c r="JM20" s="47"/>
      <c r="JN20" s="47"/>
      <c r="JO20" s="47"/>
      <c r="JP20" s="47"/>
      <c r="JQ20" s="47"/>
      <c r="JR20" s="47"/>
      <c r="JS20" s="47"/>
      <c r="JT20" s="47"/>
      <c r="JU20" s="47"/>
      <c r="JV20" s="47"/>
      <c r="JW20" s="47"/>
      <c r="JX20" s="47"/>
      <c r="JY20" s="47"/>
      <c r="JZ20" s="47"/>
      <c r="KA20" s="47"/>
      <c r="KB20" s="47"/>
      <c r="KC20" s="47"/>
      <c r="KD20" s="47"/>
      <c r="KE20" s="47"/>
      <c r="KF20" s="47"/>
      <c r="KG20" s="47"/>
      <c r="KH20" s="47"/>
      <c r="KI20" s="47"/>
      <c r="KJ20" s="47"/>
      <c r="KK20" s="47"/>
      <c r="KL20" s="47"/>
      <c r="KM20" s="47"/>
      <c r="KN20" s="47"/>
      <c r="KO20" s="47"/>
      <c r="KP20" s="47"/>
      <c r="KQ20" s="47"/>
      <c r="KR20" s="47"/>
      <c r="KS20" s="47"/>
      <c r="KT20" s="47"/>
      <c r="KU20" s="47"/>
      <c r="KV20" s="47"/>
      <c r="KW20" s="47"/>
      <c r="KX20" s="47"/>
      <c r="KY20" s="47"/>
      <c r="KZ20" s="47"/>
      <c r="LA20" s="47"/>
      <c r="LB20" s="47"/>
      <c r="LC20" s="47"/>
      <c r="LD20" s="47"/>
      <c r="LE20" s="47"/>
      <c r="LF20" s="47"/>
      <c r="LG20" s="47"/>
      <c r="LH20" s="47"/>
      <c r="LI20" s="47"/>
      <c r="LJ20" s="47"/>
      <c r="LK20" s="47"/>
      <c r="LL20" s="47"/>
      <c r="LM20" s="47"/>
      <c r="LN20" s="47"/>
      <c r="LO20" s="47"/>
      <c r="LP20" s="47"/>
      <c r="LQ20" s="47"/>
      <c r="LR20" s="47"/>
      <c r="LS20" s="47"/>
      <c r="LT20" s="47"/>
      <c r="LU20" s="47"/>
      <c r="LV20" s="47"/>
      <c r="LW20" s="47"/>
      <c r="LX20" s="47"/>
      <c r="LY20" s="47"/>
      <c r="LZ20" s="47"/>
      <c r="MA20" s="47"/>
      <c r="MB20" s="47"/>
      <c r="MC20" s="47"/>
      <c r="MD20" s="47"/>
      <c r="ME20" s="47"/>
      <c r="MF20" s="47"/>
      <c r="MG20" s="47"/>
      <c r="MH20" s="47"/>
      <c r="MI20" s="47"/>
      <c r="MJ20" s="47"/>
      <c r="MK20" s="47"/>
      <c r="ML20" s="47"/>
      <c r="MM20" s="47"/>
      <c r="MN20" s="47"/>
      <c r="MO20" s="47"/>
      <c r="MP20" s="47"/>
      <c r="MQ20" s="47"/>
      <c r="MR20" s="47"/>
      <c r="MS20" s="47"/>
      <c r="MT20" s="47"/>
      <c r="MU20" s="47"/>
      <c r="MV20" s="47"/>
      <c r="MW20" s="47"/>
      <c r="MX20" s="47"/>
      <c r="MY20" s="47"/>
      <c r="MZ20" s="47"/>
      <c r="NA20" s="47"/>
      <c r="NB20" s="47"/>
      <c r="NC20" s="47"/>
      <c r="ND20" s="47"/>
      <c r="NE20" s="47"/>
      <c r="NF20" s="47"/>
      <c r="NG20" s="47"/>
      <c r="NH20" s="47"/>
      <c r="NI20" s="47"/>
      <c r="NJ20" s="47"/>
      <c r="NK20" s="47"/>
      <c r="NL20" s="47"/>
      <c r="NM20" s="47"/>
      <c r="NN20" s="47"/>
      <c r="NO20" s="47"/>
      <c r="NP20" s="47"/>
      <c r="NQ20" s="47"/>
      <c r="NR20" s="47"/>
      <c r="NS20" s="47"/>
      <c r="NT20" s="47"/>
      <c r="NU20" s="47"/>
      <c r="NV20" s="47"/>
      <c r="NW20" s="47"/>
      <c r="NX20" s="47"/>
      <c r="NY20" s="47"/>
      <c r="NZ20" s="47"/>
      <c r="OA20" s="47"/>
      <c r="OB20" s="47"/>
      <c r="OC20" s="47"/>
      <c r="OD20" s="47"/>
      <c r="OE20" s="47"/>
      <c r="OF20" s="47"/>
      <c r="OG20" s="47"/>
      <c r="OH20" s="47"/>
      <c r="OI20" s="47"/>
      <c r="OJ20" s="47"/>
      <c r="OK20" s="47"/>
      <c r="OL20" s="47"/>
      <c r="OM20" s="47"/>
      <c r="ON20" s="47"/>
      <c r="OO20" s="47"/>
      <c r="OP20" s="47"/>
      <c r="OQ20" s="47"/>
      <c r="OR20" s="47"/>
      <c r="OS20" s="47"/>
      <c r="OT20" s="47"/>
      <c r="OU20" s="47"/>
      <c r="OV20" s="47"/>
      <c r="OW20" s="47"/>
      <c r="OX20" s="47"/>
      <c r="OY20" s="47"/>
      <c r="OZ20" s="47"/>
      <c r="PA20" s="47"/>
      <c r="PB20" s="47"/>
      <c r="PC20" s="47"/>
      <c r="PD20" s="47"/>
      <c r="PE20" s="47"/>
      <c r="PF20" s="47"/>
      <c r="PG20" s="47"/>
      <c r="PH20" s="47"/>
      <c r="PI20" s="47"/>
      <c r="PJ20" s="47"/>
      <c r="PK20" s="47"/>
      <c r="PL20" s="47"/>
      <c r="PM20" s="47"/>
      <c r="PN20" s="47"/>
      <c r="PO20" s="47"/>
      <c r="PP20" s="47"/>
      <c r="PQ20" s="47"/>
      <c r="PR20" s="47"/>
      <c r="PS20" s="47"/>
      <c r="PT20" s="47"/>
      <c r="PU20" s="47"/>
      <c r="PV20" s="47"/>
      <c r="PW20" s="47"/>
      <c r="PX20" s="47"/>
      <c r="PY20" s="47"/>
      <c r="PZ20" s="47"/>
      <c r="QA20" s="47"/>
      <c r="QB20" s="47"/>
      <c r="QC20" s="47"/>
      <c r="QD20" s="47"/>
      <c r="QE20" s="47"/>
      <c r="QF20" s="47"/>
      <c r="QG20" s="47"/>
      <c r="QH20" s="47"/>
      <c r="QI20" s="47"/>
      <c r="QJ20" s="47"/>
      <c r="QK20" s="47"/>
      <c r="QL20" s="47"/>
      <c r="QM20" s="47"/>
      <c r="QN20" s="47"/>
      <c r="QO20" s="47"/>
      <c r="QP20" s="47"/>
      <c r="QQ20" s="47"/>
      <c r="QR20" s="47"/>
      <c r="QS20" s="47"/>
      <c r="QT20" s="47"/>
      <c r="QU20" s="47"/>
      <c r="QV20" s="47"/>
      <c r="QW20" s="47"/>
      <c r="QX20" s="47"/>
      <c r="QY20" s="47"/>
      <c r="QZ20" s="47"/>
      <c r="RA20" s="47"/>
      <c r="RB20" s="47"/>
      <c r="RC20" s="47"/>
      <c r="RD20" s="47"/>
      <c r="RE20" s="47"/>
      <c r="RF20" s="47"/>
      <c r="RG20" s="47"/>
      <c r="RH20" s="47"/>
      <c r="RI20" s="47"/>
      <c r="RJ20" s="47"/>
      <c r="RK20" s="47"/>
      <c r="RL20" s="47"/>
      <c r="RM20" s="47"/>
      <c r="RN20" s="47"/>
      <c r="RO20" s="47"/>
      <c r="RP20" s="47"/>
      <c r="RQ20" s="47"/>
      <c r="RR20" s="47"/>
      <c r="RS20" s="47"/>
      <c r="RT20" s="47"/>
      <c r="RU20" s="47"/>
      <c r="RV20" s="47"/>
      <c r="RW20" s="47"/>
      <c r="RX20" s="47"/>
      <c r="RY20" s="47"/>
      <c r="RZ20" s="47"/>
      <c r="SA20" s="47"/>
      <c r="SB20" s="47"/>
      <c r="SC20" s="47"/>
      <c r="SD20" s="47"/>
      <c r="SE20" s="47"/>
      <c r="SF20" s="47"/>
      <c r="SG20" s="47"/>
      <c r="SH20" s="47"/>
      <c r="SI20" s="47"/>
      <c r="SJ20" s="47"/>
      <c r="SK20" s="47"/>
      <c r="SL20" s="47"/>
      <c r="SM20" s="47"/>
      <c r="SN20" s="47"/>
      <c r="SO20" s="47"/>
      <c r="SP20" s="47"/>
      <c r="SQ20" s="47"/>
      <c r="SR20" s="47"/>
      <c r="SS20" s="47"/>
      <c r="ST20" s="47"/>
      <c r="SU20" s="47"/>
      <c r="SV20" s="47"/>
      <c r="SW20" s="47"/>
      <c r="SX20" s="47"/>
      <c r="SY20" s="47"/>
      <c r="SZ20" s="47"/>
      <c r="TA20" s="47"/>
      <c r="TB20" s="47"/>
      <c r="TC20" s="47"/>
      <c r="TD20" s="47"/>
      <c r="TE20" s="47"/>
      <c r="TF20" s="47"/>
      <c r="TG20" s="47"/>
      <c r="TH20" s="47"/>
      <c r="TI20" s="47"/>
      <c r="TJ20" s="47"/>
      <c r="TK20" s="47"/>
      <c r="TL20" s="47"/>
      <c r="TM20" s="47"/>
      <c r="TN20" s="47"/>
      <c r="TO20" s="47"/>
      <c r="TP20" s="47"/>
      <c r="TQ20" s="47"/>
      <c r="TR20" s="47"/>
      <c r="TS20" s="47"/>
      <c r="TT20" s="47"/>
      <c r="TU20" s="47"/>
      <c r="TV20" s="47"/>
      <c r="TW20" s="47"/>
      <c r="TX20" s="47"/>
      <c r="TY20" s="47"/>
      <c r="TZ20" s="47"/>
      <c r="UA20" s="47"/>
      <c r="UB20" s="47"/>
      <c r="UC20" s="47"/>
      <c r="UD20" s="47"/>
      <c r="UE20" s="47"/>
      <c r="UF20" s="47"/>
      <c r="UG20" s="47"/>
      <c r="UH20" s="47"/>
      <c r="UI20" s="47"/>
      <c r="UJ20" s="47"/>
      <c r="UK20" s="47"/>
      <c r="UL20" s="47"/>
      <c r="UM20" s="47"/>
      <c r="UN20" s="47"/>
      <c r="UO20" s="47"/>
      <c r="UP20" s="47"/>
      <c r="UQ20" s="47"/>
      <c r="UR20" s="47"/>
      <c r="US20" s="47"/>
      <c r="UT20" s="47"/>
      <c r="UU20" s="47"/>
      <c r="UV20" s="47"/>
      <c r="UW20" s="47"/>
      <c r="UX20" s="47"/>
      <c r="UY20" s="47"/>
      <c r="UZ20" s="47"/>
      <c r="VA20" s="47"/>
      <c r="VB20" s="47"/>
      <c r="VC20" s="47"/>
      <c r="VD20" s="47"/>
      <c r="VE20" s="47"/>
      <c r="VF20" s="47"/>
      <c r="VG20" s="47"/>
      <c r="VH20" s="47"/>
      <c r="VI20" s="47"/>
      <c r="VJ20" s="47"/>
      <c r="VK20" s="47"/>
      <c r="VL20" s="47"/>
      <c r="VM20" s="47"/>
      <c r="VN20" s="47"/>
      <c r="VO20" s="47"/>
      <c r="VP20" s="47"/>
      <c r="VQ20" s="47"/>
      <c r="VR20" s="47"/>
      <c r="VS20" s="47"/>
      <c r="VT20" s="47"/>
      <c r="VU20" s="47"/>
      <c r="VV20" s="47"/>
      <c r="VW20" s="47"/>
      <c r="VX20" s="47"/>
      <c r="VY20" s="47"/>
      <c r="VZ20" s="47"/>
      <c r="WA20" s="47"/>
      <c r="WB20" s="47"/>
      <c r="WC20" s="47"/>
      <c r="WD20" s="47"/>
      <c r="WE20" s="47"/>
      <c r="WF20" s="47"/>
      <c r="WG20" s="47"/>
      <c r="WH20" s="47"/>
      <c r="WI20" s="47"/>
      <c r="WJ20" s="47"/>
      <c r="WK20" s="47"/>
      <c r="WL20" s="47"/>
      <c r="WM20" s="47"/>
      <c r="WN20" s="47"/>
      <c r="WO20" s="47"/>
      <c r="WP20" s="47"/>
      <c r="WQ20" s="47"/>
      <c r="WR20" s="47"/>
      <c r="WS20" s="47"/>
      <c r="WT20" s="47"/>
      <c r="WU20" s="47"/>
      <c r="WV20" s="47"/>
      <c r="WW20" s="47"/>
      <c r="WX20" s="47"/>
      <c r="WY20" s="47"/>
      <c r="WZ20" s="47"/>
      <c r="XA20" s="47"/>
      <c r="XB20" s="47"/>
      <c r="XC20" s="47"/>
      <c r="XD20" s="47"/>
      <c r="XE20" s="47"/>
      <c r="XF20" s="47"/>
      <c r="XG20" s="47"/>
      <c r="XH20" s="47"/>
      <c r="XI20" s="47"/>
      <c r="XJ20" s="47"/>
      <c r="XK20" s="47"/>
      <c r="XL20" s="47"/>
      <c r="XM20" s="47"/>
      <c r="XN20" s="47"/>
      <c r="XO20" s="47"/>
      <c r="XP20" s="47"/>
      <c r="XQ20" s="47"/>
      <c r="XR20" s="47"/>
      <c r="XS20" s="47"/>
      <c r="XT20" s="47"/>
      <c r="XU20" s="47"/>
      <c r="XV20" s="47"/>
      <c r="XW20" s="47"/>
      <c r="XX20" s="47"/>
      <c r="XY20" s="47"/>
      <c r="XZ20" s="47"/>
      <c r="YA20" s="47"/>
      <c r="YB20" s="47"/>
      <c r="YC20" s="47"/>
      <c r="YD20" s="47"/>
      <c r="YE20" s="47"/>
      <c r="YF20" s="47"/>
      <c r="YG20" s="47"/>
      <c r="YH20" s="47"/>
      <c r="YI20" s="47"/>
      <c r="YJ20" s="47"/>
      <c r="YK20" s="47"/>
      <c r="YL20" s="47"/>
      <c r="YM20" s="47"/>
      <c r="YN20" s="47"/>
      <c r="YO20" s="47"/>
      <c r="YP20" s="47"/>
      <c r="YQ20" s="47"/>
      <c r="YR20" s="47"/>
      <c r="YS20" s="47"/>
      <c r="YT20" s="47"/>
      <c r="YU20" s="47"/>
      <c r="YV20" s="47"/>
      <c r="YW20" s="47"/>
      <c r="YX20" s="47"/>
      <c r="YY20" s="47"/>
      <c r="YZ20" s="47"/>
      <c r="ZA20" s="47"/>
      <c r="ZB20" s="47"/>
      <c r="ZC20" s="47"/>
      <c r="ZD20" s="47"/>
      <c r="ZE20" s="47"/>
      <c r="ZF20" s="47"/>
      <c r="ZG20" s="47"/>
      <c r="ZH20" s="47"/>
      <c r="ZI20" s="47"/>
      <c r="ZJ20" s="47"/>
      <c r="ZK20" s="47"/>
      <c r="ZL20" s="47"/>
      <c r="ZM20" s="47"/>
      <c r="ZN20" s="47"/>
      <c r="ZO20" s="47"/>
      <c r="ZP20" s="47"/>
      <c r="ZQ20" s="47"/>
      <c r="ZR20" s="47"/>
      <c r="ZS20" s="47"/>
      <c r="ZT20" s="47"/>
      <c r="ZU20" s="47"/>
      <c r="ZV20" s="47"/>
      <c r="ZW20" s="47"/>
      <c r="ZX20" s="47"/>
      <c r="ZY20" s="47"/>
      <c r="ZZ20" s="47"/>
      <c r="AAA20" s="47"/>
      <c r="AAB20" s="47"/>
      <c r="AAC20" s="47"/>
      <c r="AAD20" s="47"/>
      <c r="AAE20" s="47"/>
      <c r="AAF20" s="47"/>
      <c r="AAG20" s="47"/>
      <c r="AAH20" s="47"/>
      <c r="AAI20" s="47"/>
      <c r="AAJ20" s="47"/>
      <c r="AAK20" s="47"/>
      <c r="AAL20" s="47"/>
      <c r="AAM20" s="47"/>
      <c r="AAN20" s="47"/>
      <c r="AAO20" s="47"/>
      <c r="AAP20" s="47"/>
      <c r="AAQ20" s="47"/>
      <c r="AAR20" s="47"/>
      <c r="AAS20" s="47"/>
      <c r="AAT20" s="47"/>
      <c r="AAU20" s="47"/>
      <c r="AAV20" s="47"/>
      <c r="AAW20" s="47"/>
      <c r="AAX20" s="47"/>
      <c r="AAY20" s="47"/>
      <c r="AAZ20" s="47"/>
      <c r="ABA20" s="47"/>
      <c r="ABB20" s="47"/>
      <c r="ABC20" s="47"/>
      <c r="ABD20" s="47"/>
      <c r="ABE20" s="47"/>
      <c r="ABF20" s="47"/>
      <c r="ABG20" s="47"/>
      <c r="ABH20" s="47"/>
      <c r="ABI20" s="47"/>
      <c r="ABJ20" s="47"/>
      <c r="ABK20" s="47"/>
      <c r="ABL20" s="47"/>
      <c r="ABM20" s="47"/>
      <c r="ABN20" s="47"/>
      <c r="ABO20" s="47"/>
      <c r="ABP20" s="47"/>
      <c r="ABQ20" s="47"/>
      <c r="ABR20" s="47"/>
      <c r="ABS20" s="47"/>
      <c r="ABT20" s="47"/>
      <c r="ABU20" s="47"/>
      <c r="ABV20" s="47"/>
      <c r="ABW20" s="47"/>
      <c r="ABX20" s="47"/>
      <c r="ABY20" s="47"/>
      <c r="ABZ20" s="47"/>
      <c r="ACA20" s="47"/>
      <c r="ACB20" s="47"/>
      <c r="ACC20" s="47"/>
      <c r="ACD20" s="47"/>
      <c r="ACE20" s="47"/>
      <c r="ACF20" s="47"/>
      <c r="ACG20" s="47"/>
      <c r="ACH20" s="47"/>
      <c r="ACI20" s="47"/>
      <c r="ACJ20" s="47"/>
      <c r="ACK20" s="47"/>
      <c r="ACL20" s="47"/>
      <c r="ACM20" s="47"/>
      <c r="ACN20" s="47"/>
      <c r="ACO20" s="47"/>
      <c r="ACP20" s="47"/>
      <c r="ACQ20" s="47"/>
      <c r="ACR20" s="47"/>
      <c r="ACS20" s="47"/>
      <c r="ACT20" s="47"/>
      <c r="ACU20" s="47"/>
      <c r="ACV20" s="47"/>
      <c r="ACW20" s="47"/>
      <c r="ACX20" s="47"/>
      <c r="ACY20" s="47"/>
      <c r="ACZ20" s="47"/>
      <c r="ADA20" s="47"/>
      <c r="ADB20" s="47"/>
      <c r="ADC20" s="47"/>
      <c r="ADD20" s="47"/>
      <c r="ADE20" s="47"/>
      <c r="ADF20" s="47"/>
      <c r="ADG20" s="47"/>
      <c r="ADH20" s="47"/>
      <c r="ADI20" s="47"/>
      <c r="ADJ20" s="47"/>
      <c r="ADK20" s="47"/>
      <c r="ADL20" s="47"/>
      <c r="ADM20" s="47"/>
      <c r="ADN20" s="47"/>
      <c r="ADO20" s="47"/>
      <c r="ADP20" s="47"/>
      <c r="ADQ20" s="47"/>
      <c r="ADR20" s="47"/>
      <c r="ADS20" s="47"/>
      <c r="ADT20" s="47"/>
      <c r="ADU20" s="47"/>
      <c r="ADV20" s="47"/>
      <c r="ADW20" s="47"/>
      <c r="ADX20" s="47"/>
      <c r="ADY20" s="47"/>
      <c r="ADZ20" s="47"/>
      <c r="AEA20" s="47"/>
      <c r="AEB20" s="47"/>
      <c r="AEC20" s="47"/>
      <c r="AED20" s="47"/>
      <c r="AEE20" s="47"/>
      <c r="AEF20" s="47"/>
      <c r="AEG20" s="47"/>
      <c r="AEH20" s="47"/>
      <c r="AEI20" s="47"/>
      <c r="AEJ20" s="47"/>
      <c r="AEK20" s="47"/>
      <c r="AEL20" s="47"/>
      <c r="AEM20" s="47"/>
      <c r="AEN20" s="47"/>
      <c r="AEO20" s="47"/>
      <c r="AEP20" s="47"/>
      <c r="AEQ20" s="47"/>
      <c r="AER20" s="47"/>
      <c r="AES20" s="47"/>
      <c r="AET20" s="47"/>
      <c r="AEU20" s="47"/>
      <c r="AEV20" s="47"/>
      <c r="AEW20" s="47"/>
      <c r="AEX20" s="47"/>
      <c r="AEY20" s="47"/>
      <c r="AEZ20" s="47"/>
      <c r="AFA20" s="47"/>
      <c r="AFB20" s="47"/>
      <c r="AFC20" s="47"/>
      <c r="AFD20" s="47"/>
      <c r="AFE20" s="47"/>
      <c r="AFF20" s="47"/>
      <c r="AFG20" s="47"/>
      <c r="AFH20" s="47"/>
      <c r="AFI20" s="47"/>
      <c r="AFJ20" s="47"/>
      <c r="AFK20" s="47"/>
      <c r="AFL20" s="47"/>
      <c r="AFM20" s="47"/>
      <c r="AFN20" s="47"/>
      <c r="AFO20" s="47"/>
      <c r="AFP20" s="47"/>
      <c r="AFQ20" s="47"/>
      <c r="AFR20" s="47"/>
      <c r="AFS20" s="47"/>
      <c r="AFT20" s="47"/>
      <c r="AFU20" s="47"/>
      <c r="AFV20" s="47"/>
      <c r="AFW20" s="47"/>
      <c r="AFX20" s="47"/>
      <c r="AFY20" s="47"/>
      <c r="AFZ20" s="47"/>
      <c r="AGA20" s="47"/>
      <c r="AGB20" s="47"/>
      <c r="AGC20" s="47"/>
      <c r="AGD20" s="47"/>
      <c r="AGE20" s="47"/>
      <c r="AGF20" s="47"/>
      <c r="AGG20" s="47"/>
      <c r="AGH20" s="47"/>
      <c r="AGI20" s="47"/>
      <c r="AGJ20" s="47"/>
      <c r="AGK20" s="47"/>
      <c r="AGL20" s="47"/>
      <c r="AGM20" s="47"/>
      <c r="AGN20" s="47"/>
      <c r="AGO20" s="47"/>
      <c r="AGP20" s="47"/>
      <c r="AGQ20" s="47"/>
      <c r="AGR20" s="47"/>
      <c r="AGS20" s="47"/>
      <c r="AGT20" s="47"/>
      <c r="AGU20" s="47"/>
      <c r="AGV20" s="47"/>
      <c r="AGW20" s="47"/>
      <c r="AGX20" s="47"/>
      <c r="AGY20" s="47"/>
      <c r="AGZ20" s="47"/>
      <c r="AHA20" s="47"/>
      <c r="AHB20" s="47"/>
      <c r="AHC20" s="47"/>
      <c r="AHD20" s="47"/>
      <c r="AHE20" s="47"/>
      <c r="AHF20" s="47"/>
      <c r="AHG20" s="47"/>
      <c r="AHH20" s="47"/>
      <c r="AHI20" s="47"/>
      <c r="AHJ20" s="47"/>
      <c r="AHK20" s="47"/>
      <c r="AHL20" s="47"/>
      <c r="AHM20" s="47"/>
      <c r="AHN20" s="47"/>
      <c r="AHO20" s="47"/>
      <c r="AHP20" s="47"/>
      <c r="AHQ20" s="47"/>
      <c r="AHR20" s="47"/>
      <c r="AHS20" s="47"/>
      <c r="AHT20" s="47"/>
      <c r="AHU20" s="47"/>
      <c r="AHV20" s="47"/>
      <c r="AHW20" s="47"/>
      <c r="AHX20" s="47"/>
      <c r="AHY20" s="47"/>
      <c r="AHZ20" s="47"/>
      <c r="AIA20" s="47"/>
      <c r="AIB20" s="47"/>
      <c r="AIC20" s="47"/>
      <c r="AID20" s="47"/>
      <c r="AIE20" s="47"/>
      <c r="AIF20" s="47"/>
      <c r="AIG20" s="47"/>
      <c r="AIH20" s="47"/>
      <c r="AII20" s="47"/>
      <c r="AIJ20" s="47"/>
      <c r="AIK20" s="47"/>
      <c r="AIL20" s="47"/>
      <c r="AIM20" s="47"/>
      <c r="AIN20" s="47"/>
      <c r="AIO20" s="47"/>
      <c r="AIP20" s="47"/>
      <c r="AIQ20" s="47"/>
      <c r="AIR20" s="47"/>
      <c r="AIS20" s="47"/>
      <c r="AIT20" s="47"/>
      <c r="AIU20" s="47"/>
      <c r="AIV20" s="47"/>
      <c r="AIW20" s="47"/>
      <c r="AIX20" s="47"/>
      <c r="AIY20" s="47"/>
      <c r="AIZ20" s="47"/>
      <c r="AJA20" s="47"/>
      <c r="AJB20" s="47"/>
      <c r="AJC20" s="47"/>
      <c r="AJD20" s="47"/>
      <c r="AJE20" s="47"/>
      <c r="AJF20" s="47"/>
      <c r="AJG20" s="47"/>
      <c r="AJH20" s="47"/>
      <c r="AJI20" s="47"/>
      <c r="AJJ20" s="47"/>
      <c r="AJK20" s="47"/>
      <c r="AJL20" s="47"/>
      <c r="AJM20" s="47"/>
      <c r="AJN20" s="47"/>
      <c r="AJO20" s="47"/>
      <c r="AJP20" s="47"/>
      <c r="AJQ20" s="47"/>
      <c r="AJR20" s="47"/>
      <c r="AJS20" s="47"/>
      <c r="AJT20" s="47"/>
      <c r="AJU20" s="47"/>
      <c r="AJV20" s="47"/>
      <c r="AJW20" s="47"/>
      <c r="AJX20" s="47"/>
      <c r="AJY20" s="47"/>
      <c r="AJZ20" s="47"/>
      <c r="AKA20" s="47"/>
      <c r="AKB20" s="47"/>
      <c r="AKC20" s="47"/>
      <c r="AKD20" s="47"/>
      <c r="AKE20" s="47"/>
      <c r="AKF20" s="47"/>
      <c r="AKG20" s="47"/>
      <c r="AKH20" s="47"/>
      <c r="AKI20" s="47"/>
      <c r="AKJ20" s="47"/>
      <c r="AKK20" s="47"/>
      <c r="AKL20" s="47"/>
      <c r="AKM20" s="47"/>
      <c r="AKN20" s="47"/>
      <c r="AKO20" s="47"/>
      <c r="AKP20" s="47"/>
      <c r="AKQ20" s="47"/>
      <c r="AKR20" s="47"/>
      <c r="AKS20" s="47"/>
      <c r="AKT20" s="47"/>
      <c r="AKU20" s="47"/>
      <c r="AKV20" s="47"/>
      <c r="AKW20" s="47"/>
      <c r="AKX20" s="47"/>
      <c r="AKY20" s="47"/>
      <c r="AKZ20" s="47"/>
      <c r="ALA20" s="47"/>
      <c r="ALB20" s="47"/>
      <c r="ALC20" s="47"/>
      <c r="ALD20" s="47"/>
      <c r="ALE20" s="47"/>
      <c r="ALF20" s="47"/>
      <c r="ALG20" s="47"/>
      <c r="ALH20" s="47"/>
      <c r="ALI20" s="47"/>
      <c r="ALJ20" s="47"/>
      <c r="ALK20" s="47"/>
      <c r="ALL20" s="47"/>
      <c r="ALM20" s="47"/>
      <c r="ALN20" s="47"/>
      <c r="ALO20" s="47"/>
      <c r="ALP20" s="47"/>
      <c r="ALQ20" s="47"/>
      <c r="ALR20" s="47"/>
      <c r="ALS20" s="47"/>
      <c r="ALT20" s="47"/>
      <c r="ALU20" s="47"/>
      <c r="ALV20" s="47"/>
      <c r="ALW20" s="47"/>
      <c r="ALX20" s="47"/>
      <c r="ALY20" s="47"/>
      <c r="ALZ20" s="47"/>
      <c r="AMA20" s="47"/>
      <c r="AMB20" s="47"/>
      <c r="AMC20" s="47"/>
      <c r="AMD20" s="47"/>
      <c r="AME20" s="47"/>
      <c r="AMF20" s="47"/>
      <c r="AMG20" s="47"/>
      <c r="AMH20" s="47"/>
      <c r="AMI20" s="47"/>
      <c r="AMJ20" s="47"/>
      <c r="AMK20" s="47"/>
      <c r="AML20" s="47"/>
      <c r="AMM20" s="47"/>
      <c r="AMN20" s="47"/>
      <c r="AMO20" s="47"/>
      <c r="AMP20" s="47"/>
      <c r="AMQ20" s="47"/>
      <c r="AMR20" s="47"/>
      <c r="AMS20" s="47"/>
      <c r="AMT20" s="47"/>
      <c r="AMU20" s="47"/>
      <c r="AMV20" s="47"/>
      <c r="AMW20" s="47"/>
      <c r="AMX20" s="47"/>
      <c r="AMY20" s="47"/>
      <c r="AMZ20" s="47"/>
      <c r="ANA20" s="47"/>
      <c r="ANB20" s="47"/>
      <c r="ANC20" s="47"/>
      <c r="AND20" s="47"/>
      <c r="ANE20" s="47"/>
      <c r="ANF20" s="47"/>
      <c r="ANG20" s="47"/>
      <c r="ANH20" s="47"/>
      <c r="ANI20" s="47"/>
      <c r="ANJ20" s="47"/>
      <c r="ANK20" s="47"/>
      <c r="ANL20" s="47"/>
      <c r="ANM20" s="47"/>
      <c r="ANN20" s="47"/>
      <c r="ANO20" s="47"/>
      <c r="ANP20" s="47"/>
      <c r="ANQ20" s="47"/>
      <c r="ANR20" s="47"/>
      <c r="ANS20" s="47"/>
      <c r="ANT20" s="47"/>
      <c r="ANU20" s="47"/>
      <c r="ANV20" s="47"/>
      <c r="ANW20" s="47"/>
      <c r="ANX20" s="47"/>
      <c r="ANY20" s="47"/>
      <c r="ANZ20" s="47"/>
      <c r="AOA20" s="47"/>
      <c r="AOB20" s="47"/>
      <c r="AOC20" s="47"/>
      <c r="AOD20" s="47"/>
      <c r="AOE20" s="47"/>
      <c r="AOF20" s="47"/>
      <c r="AOG20" s="47"/>
      <c r="AOH20" s="47"/>
      <c r="AOI20" s="47"/>
      <c r="AOJ20" s="47"/>
      <c r="AOK20" s="47"/>
      <c r="AOL20" s="47"/>
      <c r="AOM20" s="47"/>
      <c r="AON20" s="47"/>
      <c r="AOO20" s="47"/>
      <c r="AOP20" s="47"/>
      <c r="AOQ20" s="47"/>
      <c r="AOR20" s="47"/>
      <c r="AOS20" s="47"/>
      <c r="AOT20" s="47"/>
      <c r="AOU20" s="47"/>
      <c r="AOV20" s="47"/>
      <c r="AOW20" s="47"/>
      <c r="AOX20" s="47"/>
      <c r="AOY20" s="47"/>
      <c r="AOZ20" s="47"/>
      <c r="APA20" s="47"/>
      <c r="APB20" s="47"/>
      <c r="APC20" s="47"/>
      <c r="APD20" s="47"/>
      <c r="APE20" s="47"/>
      <c r="APF20" s="47"/>
      <c r="APG20" s="47"/>
      <c r="APH20" s="47"/>
      <c r="API20" s="47"/>
      <c r="APJ20" s="47"/>
      <c r="APK20" s="47"/>
      <c r="APL20" s="47"/>
      <c r="APM20" s="47"/>
      <c r="APN20" s="47"/>
      <c r="APO20" s="47"/>
      <c r="APP20" s="47"/>
      <c r="APQ20" s="47"/>
      <c r="APR20" s="47"/>
      <c r="APS20" s="47"/>
      <c r="APT20" s="47"/>
      <c r="APU20" s="47"/>
      <c r="APV20" s="47"/>
      <c r="APW20" s="47"/>
      <c r="APX20" s="47"/>
      <c r="APY20" s="47"/>
      <c r="APZ20" s="47"/>
      <c r="AQA20" s="47"/>
      <c r="AQB20" s="47"/>
      <c r="AQC20" s="47"/>
      <c r="AQD20" s="47"/>
      <c r="AQE20" s="47"/>
      <c r="AQF20" s="47"/>
      <c r="AQG20" s="47"/>
      <c r="AQH20" s="47"/>
      <c r="AQI20" s="47"/>
      <c r="AQJ20" s="47"/>
      <c r="AQK20" s="47"/>
      <c r="AQL20" s="47"/>
      <c r="AQM20" s="47"/>
      <c r="AQN20" s="47"/>
      <c r="AQO20" s="47"/>
      <c r="AQP20" s="47"/>
      <c r="AQQ20" s="47"/>
      <c r="AQR20" s="47"/>
      <c r="AQS20" s="47"/>
      <c r="AQT20" s="47"/>
      <c r="AQU20" s="47"/>
      <c r="AQV20" s="47"/>
      <c r="AQW20" s="47"/>
      <c r="AQX20" s="47"/>
      <c r="AQY20" s="47"/>
      <c r="AQZ20" s="47"/>
      <c r="ARA20" s="47"/>
      <c r="ARB20" s="47"/>
      <c r="ARC20" s="47"/>
      <c r="ARD20" s="47"/>
      <c r="ARE20" s="47"/>
      <c r="ARF20" s="47"/>
      <c r="ARG20" s="47"/>
      <c r="ARH20" s="47"/>
      <c r="ARI20" s="47"/>
      <c r="ARJ20" s="47"/>
      <c r="ARK20" s="47"/>
      <c r="ARL20" s="47"/>
      <c r="ARM20" s="47"/>
      <c r="ARN20" s="47"/>
      <c r="ARO20" s="47"/>
      <c r="ARP20" s="47"/>
      <c r="ARQ20" s="47"/>
      <c r="ARR20" s="47"/>
      <c r="ARS20" s="47"/>
      <c r="ART20" s="47"/>
      <c r="ARU20" s="47"/>
      <c r="ARV20" s="47"/>
      <c r="ARW20" s="47"/>
      <c r="ARX20" s="47"/>
      <c r="ARY20" s="47"/>
      <c r="ARZ20" s="47"/>
      <c r="ASA20" s="47"/>
      <c r="ASB20" s="47"/>
      <c r="ASC20" s="47"/>
      <c r="ASD20" s="47"/>
      <c r="ASE20" s="47"/>
      <c r="ASF20" s="47"/>
      <c r="ASG20" s="47"/>
      <c r="ASH20" s="47"/>
      <c r="ASI20" s="47"/>
      <c r="ASJ20" s="47"/>
      <c r="ASK20" s="47"/>
      <c r="ASL20" s="47"/>
      <c r="ASM20" s="47"/>
      <c r="ASN20" s="47"/>
      <c r="ASO20" s="47"/>
      <c r="ASP20" s="47"/>
      <c r="ASQ20" s="47"/>
      <c r="ASR20" s="47"/>
      <c r="ASS20" s="47"/>
      <c r="AST20" s="47"/>
      <c r="ASU20" s="47"/>
      <c r="ASV20" s="47"/>
      <c r="ASW20" s="47"/>
      <c r="ASX20" s="47"/>
      <c r="ASY20" s="47"/>
      <c r="ASZ20" s="47"/>
      <c r="ATA20" s="47"/>
      <c r="ATB20" s="47"/>
      <c r="ATC20" s="47"/>
      <c r="ATD20" s="47"/>
      <c r="ATE20" s="47"/>
      <c r="ATF20" s="47"/>
      <c r="ATG20" s="47"/>
      <c r="ATH20" s="47"/>
      <c r="ATI20" s="47"/>
      <c r="ATJ20" s="47"/>
      <c r="ATK20" s="47"/>
      <c r="ATL20" s="47"/>
      <c r="ATM20" s="47"/>
      <c r="ATN20" s="47"/>
      <c r="ATO20" s="47"/>
      <c r="ATP20" s="47"/>
      <c r="ATQ20" s="47"/>
      <c r="ATR20" s="47"/>
      <c r="ATS20" s="47"/>
      <c r="ATT20" s="47"/>
      <c r="ATU20" s="47"/>
      <c r="ATV20" s="47"/>
      <c r="ATW20" s="47"/>
      <c r="ATX20" s="47"/>
      <c r="ATY20" s="47"/>
      <c r="ATZ20" s="47"/>
      <c r="AUA20" s="47"/>
      <c r="AUB20" s="47"/>
      <c r="AUC20" s="47"/>
      <c r="AUD20" s="47"/>
      <c r="AUE20" s="47"/>
      <c r="AUF20" s="47"/>
      <c r="AUG20" s="47"/>
      <c r="AUH20" s="47"/>
      <c r="AUI20" s="47"/>
      <c r="AUJ20" s="47"/>
      <c r="AUK20" s="47"/>
      <c r="AUL20" s="47"/>
      <c r="AUM20" s="47"/>
      <c r="AUN20" s="47"/>
      <c r="AUO20" s="47"/>
      <c r="AUP20" s="47"/>
      <c r="AUQ20" s="47"/>
      <c r="AUR20" s="47"/>
      <c r="AUS20" s="47"/>
    </row>
    <row r="21" spans="1:1241" x14ac:dyDescent="0.25">
      <c r="A21" s="15">
        <v>3</v>
      </c>
      <c r="B21" s="16"/>
      <c r="C21" s="78" t="str">
        <f t="shared" si="2096"/>
        <v/>
      </c>
      <c r="D21" s="5"/>
      <c r="E21" s="61"/>
      <c r="F21" s="112">
        <f t="shared" si="2097"/>
        <v>0</v>
      </c>
      <c r="G21" s="112">
        <f t="shared" si="2098"/>
        <v>0</v>
      </c>
      <c r="H21" s="112">
        <f t="shared" si="2098"/>
        <v>0</v>
      </c>
      <c r="I21" s="112">
        <f t="shared" si="2098"/>
        <v>0</v>
      </c>
      <c r="J21" s="112">
        <f t="shared" si="2098"/>
        <v>0</v>
      </c>
      <c r="K21" s="112">
        <f t="shared" si="2098"/>
        <v>0</v>
      </c>
      <c r="L21" s="112">
        <f t="shared" si="2098"/>
        <v>0</v>
      </c>
      <c r="M21" s="112">
        <f t="shared" si="2098"/>
        <v>0</v>
      </c>
      <c r="N21" s="112">
        <f t="shared" si="2098"/>
        <v>0</v>
      </c>
      <c r="O21" s="112">
        <f t="shared" si="2098"/>
        <v>0</v>
      </c>
      <c r="P21" s="112">
        <f t="shared" si="2098"/>
        <v>0</v>
      </c>
      <c r="Q21" s="72">
        <f t="shared" si="2098"/>
        <v>0</v>
      </c>
      <c r="R21" s="111">
        <f t="shared" si="2099"/>
        <v>0</v>
      </c>
      <c r="S21" s="111">
        <f t="shared" si="2100"/>
        <v>0</v>
      </c>
      <c r="T21" s="111">
        <f t="shared" si="2101"/>
        <v>0</v>
      </c>
      <c r="U21" s="111">
        <f t="shared" si="2102"/>
        <v>0</v>
      </c>
      <c r="V21" s="111">
        <f t="shared" si="2103"/>
        <v>0</v>
      </c>
      <c r="W21" s="111">
        <f t="shared" si="2104"/>
        <v>0</v>
      </c>
      <c r="X21" s="111">
        <f t="shared" si="2105"/>
        <v>0</v>
      </c>
      <c r="Y21" s="111">
        <f t="shared" si="2106"/>
        <v>0</v>
      </c>
      <c r="Z21" s="111">
        <f t="shared" si="2107"/>
        <v>0</v>
      </c>
      <c r="AA21" s="111">
        <f t="shared" si="2108"/>
        <v>0</v>
      </c>
      <c r="AB21" s="111">
        <f t="shared" si="2109"/>
        <v>0</v>
      </c>
      <c r="AC21" s="111">
        <f t="shared" si="2110"/>
        <v>0</v>
      </c>
      <c r="AD21" s="70">
        <f t="shared" si="2111"/>
        <v>0</v>
      </c>
      <c r="AE21" s="58">
        <f t="shared" si="2112"/>
        <v>0</v>
      </c>
      <c r="AF21" s="58">
        <f t="shared" si="2113"/>
        <v>0</v>
      </c>
      <c r="AG21" s="58">
        <f t="shared" si="2114"/>
        <v>0</v>
      </c>
      <c r="AH21" s="58">
        <f t="shared" si="2115"/>
        <v>0</v>
      </c>
      <c r="AI21" s="58">
        <f t="shared" si="2116"/>
        <v>0</v>
      </c>
      <c r="AJ21" s="58">
        <f t="shared" si="2117"/>
        <v>0</v>
      </c>
      <c r="AK21" s="58">
        <f t="shared" si="2118"/>
        <v>0</v>
      </c>
      <c r="AL21" s="58">
        <f t="shared" si="2119"/>
        <v>0</v>
      </c>
      <c r="AM21" s="58">
        <f t="shared" si="2120"/>
        <v>0</v>
      </c>
      <c r="AN21" s="58">
        <f t="shared" si="2121"/>
        <v>0</v>
      </c>
      <c r="AO21" s="58">
        <f t="shared" si="2122"/>
        <v>0</v>
      </c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0"/>
      <c r="EY21" s="50"/>
      <c r="EZ21" s="50"/>
      <c r="FA21" s="50"/>
      <c r="FB21" s="50"/>
      <c r="FC21" s="50"/>
      <c r="FD21" s="50"/>
      <c r="FE21" s="50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7"/>
      <c r="GM21" s="47"/>
      <c r="GN21" s="47"/>
      <c r="GO21" s="47"/>
      <c r="GP21" s="47"/>
      <c r="GQ21" s="47"/>
      <c r="GR21" s="47"/>
      <c r="GS21" s="47"/>
      <c r="GT21" s="47"/>
      <c r="GU21" s="47"/>
      <c r="GV21" s="47"/>
      <c r="GW21" s="47"/>
      <c r="GX21" s="47"/>
      <c r="GY21" s="47"/>
      <c r="GZ21" s="47"/>
      <c r="HA21" s="47"/>
      <c r="HB21" s="47"/>
      <c r="HC21" s="47"/>
      <c r="HD21" s="47"/>
      <c r="HE21" s="47"/>
      <c r="HF21" s="47"/>
      <c r="HG21" s="47"/>
      <c r="HH21" s="47"/>
      <c r="HI21" s="47"/>
      <c r="HJ21" s="47"/>
      <c r="HK21" s="47"/>
      <c r="HL21" s="47"/>
      <c r="HM21" s="47"/>
      <c r="HN21" s="47"/>
      <c r="HO21" s="47"/>
      <c r="HP21" s="47"/>
      <c r="HQ21" s="47"/>
      <c r="HR21" s="47"/>
      <c r="HS21" s="47"/>
      <c r="HT21" s="47"/>
      <c r="HU21" s="47"/>
      <c r="HV21" s="47"/>
      <c r="HW21" s="47"/>
      <c r="HX21" s="47"/>
      <c r="HY21" s="47"/>
      <c r="HZ21" s="47"/>
      <c r="IA21" s="47"/>
      <c r="IB21" s="47"/>
      <c r="IC21" s="47"/>
      <c r="ID21" s="47"/>
      <c r="IE21" s="47"/>
      <c r="IF21" s="47"/>
      <c r="IG21" s="47"/>
      <c r="IH21" s="47"/>
      <c r="II21" s="47"/>
      <c r="IJ21" s="47"/>
      <c r="IK21" s="47"/>
      <c r="IL21" s="47"/>
      <c r="IM21" s="47"/>
      <c r="IN21" s="47"/>
      <c r="IO21" s="47"/>
      <c r="IP21" s="47"/>
      <c r="IQ21" s="47"/>
      <c r="IR21" s="47"/>
      <c r="IS21" s="47"/>
      <c r="IT21" s="47"/>
      <c r="IU21" s="47"/>
      <c r="IV21" s="47"/>
      <c r="IW21" s="47"/>
      <c r="IX21" s="47"/>
      <c r="IY21" s="47"/>
      <c r="IZ21" s="47"/>
      <c r="JA21" s="47"/>
      <c r="JB21" s="47"/>
      <c r="JC21" s="47"/>
      <c r="JD21" s="47"/>
      <c r="JE21" s="47"/>
      <c r="JF21" s="47"/>
      <c r="JG21" s="47"/>
      <c r="JH21" s="47"/>
      <c r="JI21" s="47"/>
      <c r="JJ21" s="47"/>
      <c r="JK21" s="47"/>
      <c r="JL21" s="47"/>
      <c r="JM21" s="47"/>
      <c r="JN21" s="47"/>
      <c r="JO21" s="47"/>
      <c r="JP21" s="47"/>
      <c r="JQ21" s="47"/>
      <c r="JR21" s="47"/>
      <c r="JS21" s="47"/>
      <c r="JT21" s="47"/>
      <c r="JU21" s="47"/>
      <c r="JV21" s="47"/>
      <c r="JW21" s="47"/>
      <c r="JX21" s="47"/>
      <c r="JY21" s="47"/>
      <c r="JZ21" s="47"/>
      <c r="KA21" s="47"/>
      <c r="KB21" s="47"/>
      <c r="KC21" s="47"/>
      <c r="KD21" s="47"/>
      <c r="KE21" s="47"/>
      <c r="KF21" s="47"/>
      <c r="KG21" s="47"/>
      <c r="KH21" s="47"/>
      <c r="KI21" s="47"/>
      <c r="KJ21" s="47"/>
      <c r="KK21" s="47"/>
      <c r="KL21" s="47"/>
      <c r="KM21" s="47"/>
      <c r="KN21" s="47"/>
      <c r="KO21" s="47"/>
      <c r="KP21" s="47"/>
      <c r="KQ21" s="47"/>
      <c r="KR21" s="47"/>
      <c r="KS21" s="47"/>
      <c r="KT21" s="47"/>
      <c r="KU21" s="47"/>
      <c r="KV21" s="47"/>
      <c r="KW21" s="47"/>
      <c r="KX21" s="47"/>
      <c r="KY21" s="47"/>
      <c r="KZ21" s="47"/>
      <c r="LA21" s="47"/>
      <c r="LB21" s="47"/>
      <c r="LC21" s="47"/>
      <c r="LD21" s="47"/>
      <c r="LE21" s="47"/>
      <c r="LF21" s="47"/>
      <c r="LG21" s="47"/>
      <c r="LH21" s="47"/>
      <c r="LI21" s="47"/>
      <c r="LJ21" s="47"/>
      <c r="LK21" s="47"/>
      <c r="LL21" s="47"/>
      <c r="LM21" s="47"/>
      <c r="LN21" s="47"/>
      <c r="LO21" s="47"/>
      <c r="LP21" s="47"/>
      <c r="LQ21" s="47"/>
      <c r="LR21" s="47"/>
      <c r="LS21" s="47"/>
      <c r="LT21" s="47"/>
      <c r="LU21" s="47"/>
      <c r="LV21" s="47"/>
      <c r="LW21" s="47"/>
      <c r="LX21" s="47"/>
      <c r="LY21" s="47"/>
      <c r="LZ21" s="47"/>
      <c r="MA21" s="47"/>
      <c r="MB21" s="47"/>
      <c r="MC21" s="47"/>
      <c r="MD21" s="47"/>
      <c r="ME21" s="47"/>
      <c r="MF21" s="47"/>
      <c r="MG21" s="47"/>
      <c r="MH21" s="47"/>
      <c r="MI21" s="47"/>
      <c r="MJ21" s="47"/>
      <c r="MK21" s="47"/>
      <c r="ML21" s="47"/>
      <c r="MM21" s="47"/>
      <c r="MN21" s="47"/>
      <c r="MO21" s="47"/>
      <c r="MP21" s="47"/>
      <c r="MQ21" s="47"/>
      <c r="MR21" s="47"/>
      <c r="MS21" s="47"/>
      <c r="MT21" s="47"/>
      <c r="MU21" s="47"/>
      <c r="MV21" s="47"/>
      <c r="MW21" s="47"/>
      <c r="MX21" s="47"/>
      <c r="MY21" s="47"/>
      <c r="MZ21" s="47"/>
      <c r="NA21" s="47"/>
      <c r="NB21" s="47"/>
      <c r="NC21" s="47"/>
      <c r="ND21" s="47"/>
      <c r="NE21" s="47"/>
      <c r="NF21" s="47"/>
      <c r="NG21" s="47"/>
      <c r="NH21" s="47"/>
      <c r="NI21" s="47"/>
      <c r="NJ21" s="47"/>
      <c r="NK21" s="47"/>
      <c r="NL21" s="47"/>
      <c r="NM21" s="47"/>
      <c r="NN21" s="47"/>
      <c r="NO21" s="47"/>
      <c r="NP21" s="47"/>
      <c r="NQ21" s="47"/>
      <c r="NR21" s="47"/>
      <c r="NS21" s="47"/>
      <c r="NT21" s="47"/>
      <c r="NU21" s="47"/>
      <c r="NV21" s="47"/>
      <c r="NW21" s="47"/>
      <c r="NX21" s="47"/>
      <c r="NY21" s="47"/>
      <c r="NZ21" s="47"/>
      <c r="OA21" s="47"/>
      <c r="OB21" s="47"/>
      <c r="OC21" s="47"/>
      <c r="OD21" s="47"/>
      <c r="OE21" s="47"/>
      <c r="OF21" s="47"/>
      <c r="OG21" s="47"/>
      <c r="OH21" s="47"/>
      <c r="OI21" s="47"/>
      <c r="OJ21" s="47"/>
      <c r="OK21" s="47"/>
      <c r="OL21" s="47"/>
      <c r="OM21" s="47"/>
      <c r="ON21" s="47"/>
      <c r="OO21" s="47"/>
      <c r="OP21" s="47"/>
      <c r="OQ21" s="47"/>
      <c r="OR21" s="47"/>
      <c r="OS21" s="47"/>
      <c r="OT21" s="47"/>
      <c r="OU21" s="47"/>
      <c r="OV21" s="47"/>
      <c r="OW21" s="47"/>
      <c r="OX21" s="47"/>
      <c r="OY21" s="47"/>
      <c r="OZ21" s="47"/>
      <c r="PA21" s="47"/>
      <c r="PB21" s="47"/>
      <c r="PC21" s="47"/>
      <c r="PD21" s="47"/>
      <c r="PE21" s="47"/>
      <c r="PF21" s="47"/>
      <c r="PG21" s="47"/>
      <c r="PH21" s="47"/>
      <c r="PI21" s="47"/>
      <c r="PJ21" s="47"/>
      <c r="PK21" s="47"/>
      <c r="PL21" s="47"/>
      <c r="PM21" s="47"/>
      <c r="PN21" s="47"/>
      <c r="PO21" s="47"/>
      <c r="PP21" s="47"/>
      <c r="PQ21" s="47"/>
      <c r="PR21" s="47"/>
      <c r="PS21" s="47"/>
      <c r="PT21" s="47"/>
      <c r="PU21" s="47"/>
      <c r="PV21" s="47"/>
      <c r="PW21" s="47"/>
      <c r="PX21" s="47"/>
      <c r="PY21" s="47"/>
      <c r="PZ21" s="47"/>
      <c r="QA21" s="47"/>
      <c r="QB21" s="47"/>
      <c r="QC21" s="47"/>
      <c r="QD21" s="47"/>
      <c r="QE21" s="47"/>
      <c r="QF21" s="47"/>
      <c r="QG21" s="47"/>
      <c r="QH21" s="47"/>
      <c r="QI21" s="47"/>
      <c r="QJ21" s="47"/>
      <c r="QK21" s="47"/>
      <c r="QL21" s="47"/>
      <c r="QM21" s="47"/>
      <c r="QN21" s="47"/>
      <c r="QO21" s="47"/>
      <c r="QP21" s="47"/>
      <c r="QQ21" s="47"/>
      <c r="QR21" s="47"/>
      <c r="QS21" s="47"/>
      <c r="QT21" s="47"/>
      <c r="QU21" s="47"/>
      <c r="QV21" s="47"/>
      <c r="QW21" s="47"/>
      <c r="QX21" s="47"/>
      <c r="QY21" s="47"/>
      <c r="QZ21" s="47"/>
      <c r="RA21" s="47"/>
      <c r="RB21" s="47"/>
      <c r="RC21" s="47"/>
      <c r="RD21" s="47"/>
      <c r="RE21" s="47"/>
      <c r="RF21" s="47"/>
      <c r="RG21" s="47"/>
      <c r="RH21" s="47"/>
      <c r="RI21" s="47"/>
      <c r="RJ21" s="47"/>
      <c r="RK21" s="47"/>
      <c r="RL21" s="47"/>
      <c r="RM21" s="47"/>
      <c r="RN21" s="47"/>
      <c r="RO21" s="47"/>
      <c r="RP21" s="47"/>
      <c r="RQ21" s="47"/>
      <c r="RR21" s="47"/>
      <c r="RS21" s="47"/>
      <c r="RT21" s="47"/>
      <c r="RU21" s="47"/>
      <c r="RV21" s="47"/>
      <c r="RW21" s="47"/>
      <c r="RX21" s="47"/>
      <c r="RY21" s="47"/>
      <c r="RZ21" s="47"/>
      <c r="SA21" s="47"/>
      <c r="SB21" s="47"/>
      <c r="SC21" s="47"/>
      <c r="SD21" s="47"/>
      <c r="SE21" s="47"/>
      <c r="SF21" s="47"/>
      <c r="SG21" s="47"/>
      <c r="SH21" s="47"/>
      <c r="SI21" s="47"/>
      <c r="SJ21" s="47"/>
      <c r="SK21" s="47"/>
      <c r="SL21" s="47"/>
      <c r="SM21" s="47"/>
      <c r="SN21" s="47"/>
      <c r="SO21" s="47"/>
      <c r="SP21" s="47"/>
      <c r="SQ21" s="47"/>
      <c r="SR21" s="47"/>
      <c r="SS21" s="47"/>
      <c r="ST21" s="47"/>
      <c r="SU21" s="47"/>
      <c r="SV21" s="47"/>
      <c r="SW21" s="47"/>
      <c r="SX21" s="47"/>
      <c r="SY21" s="47"/>
      <c r="SZ21" s="47"/>
      <c r="TA21" s="47"/>
      <c r="TB21" s="47"/>
      <c r="TC21" s="47"/>
      <c r="TD21" s="47"/>
      <c r="TE21" s="47"/>
      <c r="TF21" s="47"/>
      <c r="TG21" s="47"/>
      <c r="TH21" s="47"/>
      <c r="TI21" s="47"/>
      <c r="TJ21" s="47"/>
      <c r="TK21" s="47"/>
      <c r="TL21" s="47"/>
      <c r="TM21" s="47"/>
      <c r="TN21" s="47"/>
      <c r="TO21" s="47"/>
      <c r="TP21" s="47"/>
      <c r="TQ21" s="47"/>
      <c r="TR21" s="47"/>
      <c r="TS21" s="47"/>
      <c r="TT21" s="47"/>
      <c r="TU21" s="47"/>
      <c r="TV21" s="47"/>
      <c r="TW21" s="47"/>
      <c r="TX21" s="47"/>
      <c r="TY21" s="47"/>
      <c r="TZ21" s="47"/>
      <c r="UA21" s="47"/>
      <c r="UB21" s="47"/>
      <c r="UC21" s="47"/>
      <c r="UD21" s="47"/>
      <c r="UE21" s="47"/>
      <c r="UF21" s="47"/>
      <c r="UG21" s="47"/>
      <c r="UH21" s="47"/>
      <c r="UI21" s="47"/>
      <c r="UJ21" s="47"/>
      <c r="UK21" s="47"/>
      <c r="UL21" s="47"/>
      <c r="UM21" s="47"/>
      <c r="UN21" s="47"/>
      <c r="UO21" s="47"/>
      <c r="UP21" s="47"/>
      <c r="UQ21" s="47"/>
      <c r="UR21" s="47"/>
      <c r="US21" s="47"/>
      <c r="UT21" s="47"/>
      <c r="UU21" s="47"/>
      <c r="UV21" s="47"/>
      <c r="UW21" s="47"/>
      <c r="UX21" s="47"/>
      <c r="UY21" s="47"/>
      <c r="UZ21" s="47"/>
      <c r="VA21" s="47"/>
      <c r="VB21" s="47"/>
      <c r="VC21" s="47"/>
      <c r="VD21" s="47"/>
      <c r="VE21" s="47"/>
      <c r="VF21" s="47"/>
      <c r="VG21" s="47"/>
      <c r="VH21" s="47"/>
      <c r="VI21" s="47"/>
      <c r="VJ21" s="47"/>
      <c r="VK21" s="47"/>
      <c r="VL21" s="47"/>
      <c r="VM21" s="47"/>
      <c r="VN21" s="47"/>
      <c r="VO21" s="47"/>
      <c r="VP21" s="47"/>
      <c r="VQ21" s="47"/>
      <c r="VR21" s="47"/>
      <c r="VS21" s="47"/>
      <c r="VT21" s="47"/>
      <c r="VU21" s="47"/>
      <c r="VV21" s="47"/>
      <c r="VW21" s="47"/>
      <c r="VX21" s="47"/>
      <c r="VY21" s="47"/>
      <c r="VZ21" s="47"/>
      <c r="WA21" s="47"/>
      <c r="WB21" s="47"/>
      <c r="WC21" s="47"/>
      <c r="WD21" s="47"/>
      <c r="WE21" s="47"/>
      <c r="WF21" s="47"/>
      <c r="WG21" s="47"/>
      <c r="WH21" s="47"/>
      <c r="WI21" s="47"/>
      <c r="WJ21" s="47"/>
      <c r="WK21" s="47"/>
      <c r="WL21" s="47"/>
      <c r="WM21" s="47"/>
      <c r="WN21" s="47"/>
      <c r="WO21" s="47"/>
      <c r="WP21" s="47"/>
      <c r="WQ21" s="47"/>
      <c r="WR21" s="47"/>
      <c r="WS21" s="47"/>
      <c r="WT21" s="47"/>
      <c r="WU21" s="47"/>
      <c r="WV21" s="47"/>
      <c r="WW21" s="47"/>
      <c r="WX21" s="47"/>
      <c r="WY21" s="47"/>
      <c r="WZ21" s="47"/>
      <c r="XA21" s="47"/>
      <c r="XB21" s="47"/>
      <c r="XC21" s="47"/>
      <c r="XD21" s="47"/>
      <c r="XE21" s="47"/>
      <c r="XF21" s="47"/>
      <c r="XG21" s="47"/>
      <c r="XH21" s="47"/>
      <c r="XI21" s="47"/>
      <c r="XJ21" s="47"/>
      <c r="XK21" s="47"/>
      <c r="XL21" s="47"/>
      <c r="XM21" s="47"/>
      <c r="XN21" s="47"/>
      <c r="XO21" s="47"/>
      <c r="XP21" s="47"/>
      <c r="XQ21" s="47"/>
      <c r="XR21" s="47"/>
      <c r="XS21" s="47"/>
      <c r="XT21" s="47"/>
      <c r="XU21" s="47"/>
      <c r="XV21" s="47"/>
      <c r="XW21" s="47"/>
      <c r="XX21" s="47"/>
      <c r="XY21" s="47"/>
      <c r="XZ21" s="47"/>
      <c r="YA21" s="47"/>
      <c r="YB21" s="47"/>
      <c r="YC21" s="47"/>
      <c r="YD21" s="47"/>
      <c r="YE21" s="47"/>
      <c r="YF21" s="47"/>
      <c r="YG21" s="47"/>
      <c r="YH21" s="47"/>
      <c r="YI21" s="47"/>
      <c r="YJ21" s="47"/>
      <c r="YK21" s="47"/>
      <c r="YL21" s="47"/>
      <c r="YM21" s="47"/>
      <c r="YN21" s="47"/>
      <c r="YO21" s="47"/>
      <c r="YP21" s="47"/>
      <c r="YQ21" s="47"/>
      <c r="YR21" s="47"/>
      <c r="YS21" s="47"/>
      <c r="YT21" s="47"/>
      <c r="YU21" s="47"/>
      <c r="YV21" s="47"/>
      <c r="YW21" s="47"/>
      <c r="YX21" s="47"/>
      <c r="YY21" s="47"/>
      <c r="YZ21" s="47"/>
      <c r="ZA21" s="47"/>
      <c r="ZB21" s="47"/>
      <c r="ZC21" s="47"/>
      <c r="ZD21" s="47"/>
      <c r="ZE21" s="47"/>
      <c r="ZF21" s="47"/>
      <c r="ZG21" s="47"/>
      <c r="ZH21" s="47"/>
      <c r="ZI21" s="47"/>
      <c r="ZJ21" s="47"/>
      <c r="ZK21" s="47"/>
      <c r="ZL21" s="47"/>
      <c r="ZM21" s="47"/>
      <c r="ZN21" s="47"/>
      <c r="ZO21" s="47"/>
      <c r="ZP21" s="47"/>
      <c r="ZQ21" s="47"/>
      <c r="ZR21" s="47"/>
      <c r="ZS21" s="47"/>
      <c r="ZT21" s="47"/>
      <c r="ZU21" s="47"/>
      <c r="ZV21" s="47"/>
      <c r="ZW21" s="47"/>
      <c r="ZX21" s="47"/>
      <c r="ZY21" s="47"/>
      <c r="ZZ21" s="47"/>
      <c r="AAA21" s="47"/>
      <c r="AAB21" s="47"/>
      <c r="AAC21" s="47"/>
      <c r="AAD21" s="47"/>
      <c r="AAE21" s="47"/>
      <c r="AAF21" s="47"/>
      <c r="AAG21" s="47"/>
      <c r="AAH21" s="47"/>
      <c r="AAI21" s="47"/>
      <c r="AAJ21" s="47"/>
      <c r="AAK21" s="47"/>
      <c r="AAL21" s="47"/>
      <c r="AAM21" s="47"/>
      <c r="AAN21" s="47"/>
      <c r="AAO21" s="47"/>
      <c r="AAP21" s="47"/>
      <c r="AAQ21" s="47"/>
      <c r="AAR21" s="47"/>
      <c r="AAS21" s="47"/>
      <c r="AAT21" s="47"/>
      <c r="AAU21" s="47"/>
      <c r="AAV21" s="47"/>
      <c r="AAW21" s="47"/>
      <c r="AAX21" s="47"/>
      <c r="AAY21" s="47"/>
      <c r="AAZ21" s="47"/>
      <c r="ABA21" s="47"/>
      <c r="ABB21" s="47"/>
      <c r="ABC21" s="47"/>
      <c r="ABD21" s="47"/>
      <c r="ABE21" s="47"/>
      <c r="ABF21" s="47"/>
      <c r="ABG21" s="47"/>
      <c r="ABH21" s="47"/>
      <c r="ABI21" s="47"/>
      <c r="ABJ21" s="47"/>
      <c r="ABK21" s="47"/>
      <c r="ABL21" s="47"/>
      <c r="ABM21" s="47"/>
      <c r="ABN21" s="47"/>
      <c r="ABO21" s="47"/>
      <c r="ABP21" s="47"/>
      <c r="ABQ21" s="47"/>
      <c r="ABR21" s="47"/>
      <c r="ABS21" s="47"/>
      <c r="ABT21" s="47"/>
      <c r="ABU21" s="47"/>
      <c r="ABV21" s="47"/>
      <c r="ABW21" s="47"/>
      <c r="ABX21" s="47"/>
      <c r="ABY21" s="47"/>
      <c r="ABZ21" s="47"/>
      <c r="ACA21" s="47"/>
      <c r="ACB21" s="47"/>
      <c r="ACC21" s="47"/>
      <c r="ACD21" s="47"/>
      <c r="ACE21" s="47"/>
      <c r="ACF21" s="47"/>
      <c r="ACG21" s="47"/>
      <c r="ACH21" s="47"/>
      <c r="ACI21" s="47"/>
      <c r="ACJ21" s="47"/>
      <c r="ACK21" s="47"/>
      <c r="ACL21" s="47"/>
      <c r="ACM21" s="47"/>
      <c r="ACN21" s="47"/>
      <c r="ACO21" s="47"/>
      <c r="ACP21" s="47"/>
      <c r="ACQ21" s="47"/>
      <c r="ACR21" s="47"/>
      <c r="ACS21" s="47"/>
      <c r="ACT21" s="47"/>
      <c r="ACU21" s="47"/>
      <c r="ACV21" s="47"/>
      <c r="ACW21" s="47"/>
      <c r="ACX21" s="47"/>
      <c r="ACY21" s="47"/>
      <c r="ACZ21" s="47"/>
      <c r="ADA21" s="47"/>
      <c r="ADB21" s="47"/>
      <c r="ADC21" s="47"/>
      <c r="ADD21" s="47"/>
      <c r="ADE21" s="47"/>
      <c r="ADF21" s="47"/>
      <c r="ADG21" s="47"/>
      <c r="ADH21" s="47"/>
      <c r="ADI21" s="47"/>
      <c r="ADJ21" s="47"/>
      <c r="ADK21" s="47"/>
      <c r="ADL21" s="47"/>
      <c r="ADM21" s="47"/>
      <c r="ADN21" s="47"/>
      <c r="ADO21" s="47"/>
      <c r="ADP21" s="47"/>
      <c r="ADQ21" s="47"/>
      <c r="ADR21" s="47"/>
      <c r="ADS21" s="47"/>
      <c r="ADT21" s="47"/>
      <c r="ADU21" s="47"/>
      <c r="ADV21" s="47"/>
      <c r="ADW21" s="47"/>
      <c r="ADX21" s="47"/>
      <c r="ADY21" s="47"/>
      <c r="ADZ21" s="47"/>
      <c r="AEA21" s="47"/>
      <c r="AEB21" s="47"/>
      <c r="AEC21" s="47"/>
      <c r="AED21" s="47"/>
      <c r="AEE21" s="47"/>
      <c r="AEF21" s="47"/>
      <c r="AEG21" s="47"/>
      <c r="AEH21" s="47"/>
      <c r="AEI21" s="47"/>
      <c r="AEJ21" s="47"/>
      <c r="AEK21" s="47"/>
      <c r="AEL21" s="47"/>
      <c r="AEM21" s="47"/>
      <c r="AEN21" s="47"/>
      <c r="AEO21" s="47"/>
      <c r="AEP21" s="47"/>
      <c r="AEQ21" s="47"/>
      <c r="AER21" s="47"/>
      <c r="AES21" s="47"/>
      <c r="AET21" s="47"/>
      <c r="AEU21" s="47"/>
      <c r="AEV21" s="47"/>
      <c r="AEW21" s="47"/>
      <c r="AEX21" s="47"/>
      <c r="AEY21" s="47"/>
      <c r="AEZ21" s="47"/>
      <c r="AFA21" s="47"/>
      <c r="AFB21" s="47"/>
      <c r="AFC21" s="47"/>
      <c r="AFD21" s="47"/>
      <c r="AFE21" s="47"/>
      <c r="AFF21" s="47"/>
      <c r="AFG21" s="47"/>
      <c r="AFH21" s="47"/>
      <c r="AFI21" s="47"/>
      <c r="AFJ21" s="47"/>
      <c r="AFK21" s="47"/>
      <c r="AFL21" s="47"/>
      <c r="AFM21" s="47"/>
      <c r="AFN21" s="47"/>
      <c r="AFO21" s="47"/>
      <c r="AFP21" s="47"/>
      <c r="AFQ21" s="47"/>
      <c r="AFR21" s="47"/>
      <c r="AFS21" s="47"/>
      <c r="AFT21" s="47"/>
      <c r="AFU21" s="47"/>
      <c r="AFV21" s="47"/>
      <c r="AFW21" s="47"/>
      <c r="AFX21" s="47"/>
      <c r="AFY21" s="47"/>
      <c r="AFZ21" s="47"/>
      <c r="AGA21" s="47"/>
      <c r="AGB21" s="47"/>
      <c r="AGC21" s="47"/>
      <c r="AGD21" s="47"/>
      <c r="AGE21" s="47"/>
      <c r="AGF21" s="47"/>
      <c r="AGG21" s="47"/>
      <c r="AGH21" s="47"/>
      <c r="AGI21" s="47"/>
      <c r="AGJ21" s="47"/>
      <c r="AGK21" s="47"/>
      <c r="AGL21" s="47"/>
      <c r="AGM21" s="47"/>
      <c r="AGN21" s="47"/>
      <c r="AGO21" s="47"/>
      <c r="AGP21" s="47"/>
      <c r="AGQ21" s="47"/>
      <c r="AGR21" s="47"/>
      <c r="AGS21" s="47"/>
      <c r="AGT21" s="47"/>
      <c r="AGU21" s="47"/>
      <c r="AGV21" s="47"/>
      <c r="AGW21" s="47"/>
      <c r="AGX21" s="47"/>
      <c r="AGY21" s="47"/>
      <c r="AGZ21" s="47"/>
      <c r="AHA21" s="47"/>
      <c r="AHB21" s="47"/>
      <c r="AHC21" s="47"/>
      <c r="AHD21" s="47"/>
      <c r="AHE21" s="47"/>
      <c r="AHF21" s="47"/>
      <c r="AHG21" s="47"/>
      <c r="AHH21" s="47"/>
      <c r="AHI21" s="47"/>
      <c r="AHJ21" s="47"/>
      <c r="AHK21" s="47"/>
      <c r="AHL21" s="47"/>
      <c r="AHM21" s="47"/>
      <c r="AHN21" s="47"/>
      <c r="AHO21" s="47"/>
      <c r="AHP21" s="47"/>
      <c r="AHQ21" s="47"/>
      <c r="AHR21" s="47"/>
      <c r="AHS21" s="47"/>
      <c r="AHT21" s="47"/>
      <c r="AHU21" s="47"/>
      <c r="AHV21" s="47"/>
      <c r="AHW21" s="47"/>
      <c r="AHX21" s="47"/>
      <c r="AHY21" s="47"/>
      <c r="AHZ21" s="47"/>
      <c r="AIA21" s="47"/>
      <c r="AIB21" s="47"/>
      <c r="AIC21" s="47"/>
      <c r="AID21" s="47"/>
      <c r="AIE21" s="47"/>
      <c r="AIF21" s="47"/>
      <c r="AIG21" s="47"/>
      <c r="AIH21" s="47"/>
      <c r="AII21" s="47"/>
      <c r="AIJ21" s="47"/>
      <c r="AIK21" s="47"/>
      <c r="AIL21" s="47"/>
      <c r="AIM21" s="47"/>
      <c r="AIN21" s="47"/>
      <c r="AIO21" s="47"/>
      <c r="AIP21" s="47"/>
      <c r="AIQ21" s="47"/>
      <c r="AIR21" s="47"/>
      <c r="AIS21" s="47"/>
      <c r="AIT21" s="47"/>
      <c r="AIU21" s="47"/>
      <c r="AIV21" s="47"/>
      <c r="AIW21" s="47"/>
      <c r="AIX21" s="47"/>
      <c r="AIY21" s="47"/>
      <c r="AIZ21" s="47"/>
      <c r="AJA21" s="47"/>
      <c r="AJB21" s="47"/>
      <c r="AJC21" s="47"/>
      <c r="AJD21" s="47"/>
      <c r="AJE21" s="47"/>
      <c r="AJF21" s="47"/>
      <c r="AJG21" s="47"/>
      <c r="AJH21" s="47"/>
      <c r="AJI21" s="47"/>
      <c r="AJJ21" s="47"/>
      <c r="AJK21" s="47"/>
      <c r="AJL21" s="47"/>
      <c r="AJM21" s="47"/>
      <c r="AJN21" s="47"/>
      <c r="AJO21" s="47"/>
      <c r="AJP21" s="47"/>
      <c r="AJQ21" s="47"/>
      <c r="AJR21" s="47"/>
      <c r="AJS21" s="47"/>
      <c r="AJT21" s="47"/>
      <c r="AJU21" s="47"/>
      <c r="AJV21" s="47"/>
      <c r="AJW21" s="47"/>
      <c r="AJX21" s="47"/>
      <c r="AJY21" s="47"/>
      <c r="AJZ21" s="47"/>
      <c r="AKA21" s="47"/>
      <c r="AKB21" s="47"/>
      <c r="AKC21" s="47"/>
      <c r="AKD21" s="47"/>
      <c r="AKE21" s="47"/>
      <c r="AKF21" s="47"/>
      <c r="AKG21" s="47"/>
      <c r="AKH21" s="47"/>
      <c r="AKI21" s="47"/>
      <c r="AKJ21" s="47"/>
      <c r="AKK21" s="47"/>
      <c r="AKL21" s="47"/>
      <c r="AKM21" s="47"/>
      <c r="AKN21" s="47"/>
      <c r="AKO21" s="47"/>
      <c r="AKP21" s="47"/>
      <c r="AKQ21" s="47"/>
      <c r="AKR21" s="47"/>
      <c r="AKS21" s="47"/>
      <c r="AKT21" s="47"/>
      <c r="AKU21" s="47"/>
      <c r="AKV21" s="47"/>
      <c r="AKW21" s="47"/>
      <c r="AKX21" s="47"/>
      <c r="AKY21" s="47"/>
      <c r="AKZ21" s="47"/>
      <c r="ALA21" s="47"/>
      <c r="ALB21" s="47"/>
      <c r="ALC21" s="47"/>
      <c r="ALD21" s="47"/>
      <c r="ALE21" s="47"/>
      <c r="ALF21" s="47"/>
      <c r="ALG21" s="47"/>
      <c r="ALH21" s="47"/>
      <c r="ALI21" s="47"/>
      <c r="ALJ21" s="47"/>
      <c r="ALK21" s="47"/>
      <c r="ALL21" s="47"/>
      <c r="ALM21" s="47"/>
      <c r="ALN21" s="47"/>
      <c r="ALO21" s="47"/>
      <c r="ALP21" s="47"/>
      <c r="ALQ21" s="47"/>
      <c r="ALR21" s="47"/>
      <c r="ALS21" s="47"/>
      <c r="ALT21" s="47"/>
      <c r="ALU21" s="47"/>
      <c r="ALV21" s="47"/>
      <c r="ALW21" s="47"/>
      <c r="ALX21" s="47"/>
      <c r="ALY21" s="47"/>
      <c r="ALZ21" s="47"/>
      <c r="AMA21" s="47"/>
      <c r="AMB21" s="47"/>
      <c r="AMC21" s="47"/>
      <c r="AMD21" s="47"/>
      <c r="AME21" s="47"/>
      <c r="AMF21" s="47"/>
      <c r="AMG21" s="47"/>
      <c r="AMH21" s="47"/>
      <c r="AMI21" s="47"/>
      <c r="AMJ21" s="47"/>
      <c r="AMK21" s="47"/>
      <c r="AML21" s="47"/>
      <c r="AMM21" s="47"/>
      <c r="AMN21" s="47"/>
      <c r="AMO21" s="47"/>
      <c r="AMP21" s="47"/>
      <c r="AMQ21" s="47"/>
      <c r="AMR21" s="47"/>
      <c r="AMS21" s="47"/>
      <c r="AMT21" s="47"/>
      <c r="AMU21" s="47"/>
      <c r="AMV21" s="47"/>
      <c r="AMW21" s="47"/>
      <c r="AMX21" s="47"/>
      <c r="AMY21" s="47"/>
      <c r="AMZ21" s="47"/>
      <c r="ANA21" s="47"/>
      <c r="ANB21" s="47"/>
      <c r="ANC21" s="47"/>
      <c r="AND21" s="47"/>
      <c r="ANE21" s="47"/>
      <c r="ANF21" s="47"/>
      <c r="ANG21" s="47"/>
      <c r="ANH21" s="47"/>
      <c r="ANI21" s="47"/>
      <c r="ANJ21" s="47"/>
      <c r="ANK21" s="47"/>
      <c r="ANL21" s="47"/>
      <c r="ANM21" s="47"/>
      <c r="ANN21" s="47"/>
      <c r="ANO21" s="47"/>
      <c r="ANP21" s="47"/>
      <c r="ANQ21" s="47"/>
      <c r="ANR21" s="47"/>
      <c r="ANS21" s="47"/>
      <c r="ANT21" s="47"/>
      <c r="ANU21" s="47"/>
      <c r="ANV21" s="47"/>
      <c r="ANW21" s="47"/>
      <c r="ANX21" s="47"/>
      <c r="ANY21" s="47"/>
      <c r="ANZ21" s="47"/>
      <c r="AOA21" s="47"/>
      <c r="AOB21" s="47"/>
      <c r="AOC21" s="47"/>
      <c r="AOD21" s="47"/>
      <c r="AOE21" s="47"/>
      <c r="AOF21" s="47"/>
      <c r="AOG21" s="47"/>
      <c r="AOH21" s="47"/>
      <c r="AOI21" s="47"/>
      <c r="AOJ21" s="47"/>
      <c r="AOK21" s="47"/>
      <c r="AOL21" s="47"/>
      <c r="AOM21" s="47"/>
      <c r="AON21" s="47"/>
      <c r="AOO21" s="47"/>
      <c r="AOP21" s="47"/>
      <c r="AOQ21" s="47"/>
      <c r="AOR21" s="47"/>
      <c r="AOS21" s="47"/>
      <c r="AOT21" s="47"/>
      <c r="AOU21" s="47"/>
      <c r="AOV21" s="47"/>
      <c r="AOW21" s="47"/>
      <c r="AOX21" s="47"/>
      <c r="AOY21" s="47"/>
      <c r="AOZ21" s="47"/>
      <c r="APA21" s="47"/>
      <c r="APB21" s="47"/>
      <c r="APC21" s="47"/>
      <c r="APD21" s="47"/>
      <c r="APE21" s="47"/>
      <c r="APF21" s="47"/>
      <c r="APG21" s="47"/>
      <c r="APH21" s="47"/>
      <c r="API21" s="47"/>
      <c r="APJ21" s="47"/>
      <c r="APK21" s="47"/>
      <c r="APL21" s="47"/>
      <c r="APM21" s="47"/>
      <c r="APN21" s="47"/>
      <c r="APO21" s="47"/>
      <c r="APP21" s="47"/>
      <c r="APQ21" s="47"/>
      <c r="APR21" s="47"/>
      <c r="APS21" s="47"/>
      <c r="APT21" s="47"/>
      <c r="APU21" s="47"/>
      <c r="APV21" s="47"/>
      <c r="APW21" s="47"/>
      <c r="APX21" s="47"/>
      <c r="APY21" s="47"/>
      <c r="APZ21" s="47"/>
      <c r="AQA21" s="47"/>
      <c r="AQB21" s="47"/>
      <c r="AQC21" s="47"/>
      <c r="AQD21" s="47"/>
      <c r="AQE21" s="47"/>
      <c r="AQF21" s="47"/>
      <c r="AQG21" s="47"/>
      <c r="AQH21" s="47"/>
      <c r="AQI21" s="47"/>
      <c r="AQJ21" s="47"/>
      <c r="AQK21" s="47"/>
      <c r="AQL21" s="47"/>
      <c r="AQM21" s="47"/>
      <c r="AQN21" s="47"/>
      <c r="AQO21" s="47"/>
      <c r="AQP21" s="47"/>
      <c r="AQQ21" s="47"/>
      <c r="AQR21" s="47"/>
      <c r="AQS21" s="47"/>
      <c r="AQT21" s="47"/>
      <c r="AQU21" s="47"/>
      <c r="AQV21" s="47"/>
      <c r="AQW21" s="47"/>
      <c r="AQX21" s="47"/>
      <c r="AQY21" s="47"/>
      <c r="AQZ21" s="47"/>
      <c r="ARA21" s="47"/>
      <c r="ARB21" s="47"/>
      <c r="ARC21" s="47"/>
      <c r="ARD21" s="47"/>
      <c r="ARE21" s="47"/>
      <c r="ARF21" s="47"/>
      <c r="ARG21" s="47"/>
      <c r="ARH21" s="47"/>
      <c r="ARI21" s="47"/>
      <c r="ARJ21" s="47"/>
      <c r="ARK21" s="47"/>
      <c r="ARL21" s="47"/>
      <c r="ARM21" s="47"/>
      <c r="ARN21" s="47"/>
      <c r="ARO21" s="47"/>
      <c r="ARP21" s="47"/>
      <c r="ARQ21" s="47"/>
      <c r="ARR21" s="47"/>
      <c r="ARS21" s="47"/>
      <c r="ART21" s="47"/>
      <c r="ARU21" s="47"/>
      <c r="ARV21" s="47"/>
      <c r="ARW21" s="47"/>
      <c r="ARX21" s="47"/>
      <c r="ARY21" s="47"/>
      <c r="ARZ21" s="47"/>
      <c r="ASA21" s="47"/>
      <c r="ASB21" s="47"/>
      <c r="ASC21" s="47"/>
      <c r="ASD21" s="47"/>
      <c r="ASE21" s="47"/>
      <c r="ASF21" s="47"/>
      <c r="ASG21" s="47"/>
      <c r="ASH21" s="47"/>
      <c r="ASI21" s="47"/>
      <c r="ASJ21" s="47"/>
      <c r="ASK21" s="47"/>
      <c r="ASL21" s="47"/>
      <c r="ASM21" s="47"/>
      <c r="ASN21" s="47"/>
      <c r="ASO21" s="47"/>
      <c r="ASP21" s="47"/>
      <c r="ASQ21" s="47"/>
      <c r="ASR21" s="47"/>
      <c r="ASS21" s="47"/>
      <c r="AST21" s="47"/>
      <c r="ASU21" s="47"/>
      <c r="ASV21" s="47"/>
      <c r="ASW21" s="47"/>
      <c r="ASX21" s="47"/>
      <c r="ASY21" s="47"/>
      <c r="ASZ21" s="47"/>
      <c r="ATA21" s="47"/>
      <c r="ATB21" s="47"/>
      <c r="ATC21" s="47"/>
      <c r="ATD21" s="47"/>
      <c r="ATE21" s="47"/>
      <c r="ATF21" s="47"/>
      <c r="ATG21" s="47"/>
      <c r="ATH21" s="47"/>
      <c r="ATI21" s="47"/>
      <c r="ATJ21" s="47"/>
      <c r="ATK21" s="47"/>
      <c r="ATL21" s="47"/>
      <c r="ATM21" s="47"/>
      <c r="ATN21" s="47"/>
      <c r="ATO21" s="47"/>
      <c r="ATP21" s="47"/>
      <c r="ATQ21" s="47"/>
      <c r="ATR21" s="47"/>
      <c r="ATS21" s="47"/>
      <c r="ATT21" s="47"/>
      <c r="ATU21" s="47"/>
      <c r="ATV21" s="47"/>
      <c r="ATW21" s="47"/>
      <c r="ATX21" s="47"/>
      <c r="ATY21" s="47"/>
      <c r="ATZ21" s="47"/>
      <c r="AUA21" s="47"/>
      <c r="AUB21" s="47"/>
      <c r="AUC21" s="47"/>
      <c r="AUD21" s="47"/>
      <c r="AUE21" s="47"/>
      <c r="AUF21" s="47"/>
      <c r="AUG21" s="47"/>
      <c r="AUH21" s="47"/>
      <c r="AUI21" s="47"/>
      <c r="AUJ21" s="47"/>
      <c r="AUK21" s="47"/>
      <c r="AUL21" s="47"/>
      <c r="AUM21" s="47"/>
      <c r="AUN21" s="47"/>
      <c r="AUO21" s="47"/>
      <c r="AUP21" s="47"/>
      <c r="AUQ21" s="47"/>
      <c r="AUR21" s="47"/>
      <c r="AUS21" s="47"/>
    </row>
    <row r="22" spans="1:1241" x14ac:dyDescent="0.25">
      <c r="A22" s="15">
        <v>4</v>
      </c>
      <c r="B22" s="16"/>
      <c r="C22" s="78" t="str">
        <f t="shared" si="2096"/>
        <v/>
      </c>
      <c r="D22" s="5"/>
      <c r="E22" s="61"/>
      <c r="F22" s="112">
        <f t="shared" si="2097"/>
        <v>0</v>
      </c>
      <c r="G22" s="112">
        <f t="shared" si="2098"/>
        <v>0</v>
      </c>
      <c r="H22" s="112">
        <f t="shared" si="2098"/>
        <v>0</v>
      </c>
      <c r="I22" s="112">
        <f t="shared" si="2098"/>
        <v>0</v>
      </c>
      <c r="J22" s="112">
        <f t="shared" si="2098"/>
        <v>0</v>
      </c>
      <c r="K22" s="112">
        <f t="shared" si="2098"/>
        <v>0</v>
      </c>
      <c r="L22" s="112">
        <f t="shared" si="2098"/>
        <v>0</v>
      </c>
      <c r="M22" s="112">
        <f t="shared" si="2098"/>
        <v>0</v>
      </c>
      <c r="N22" s="112">
        <f t="shared" si="2098"/>
        <v>0</v>
      </c>
      <c r="O22" s="112">
        <f t="shared" si="2098"/>
        <v>0</v>
      </c>
      <c r="P22" s="112">
        <f t="shared" si="2098"/>
        <v>0</v>
      </c>
      <c r="Q22" s="72">
        <f t="shared" si="2098"/>
        <v>0</v>
      </c>
      <c r="R22" s="111">
        <f t="shared" si="2099"/>
        <v>0</v>
      </c>
      <c r="S22" s="111">
        <f t="shared" si="2100"/>
        <v>0</v>
      </c>
      <c r="T22" s="111">
        <f t="shared" si="2101"/>
        <v>0</v>
      </c>
      <c r="U22" s="111">
        <f t="shared" si="2102"/>
        <v>0</v>
      </c>
      <c r="V22" s="111">
        <f t="shared" si="2103"/>
        <v>0</v>
      </c>
      <c r="W22" s="111">
        <f t="shared" si="2104"/>
        <v>0</v>
      </c>
      <c r="X22" s="111">
        <f t="shared" si="2105"/>
        <v>0</v>
      </c>
      <c r="Y22" s="111">
        <f t="shared" si="2106"/>
        <v>0</v>
      </c>
      <c r="Z22" s="111">
        <f t="shared" si="2107"/>
        <v>0</v>
      </c>
      <c r="AA22" s="111">
        <f t="shared" si="2108"/>
        <v>0</v>
      </c>
      <c r="AB22" s="111">
        <f t="shared" si="2109"/>
        <v>0</v>
      </c>
      <c r="AC22" s="111">
        <f t="shared" si="2110"/>
        <v>0</v>
      </c>
      <c r="AD22" s="70">
        <f t="shared" si="2111"/>
        <v>0</v>
      </c>
      <c r="AE22" s="58">
        <f t="shared" si="2112"/>
        <v>0</v>
      </c>
      <c r="AF22" s="58">
        <f t="shared" si="2113"/>
        <v>0</v>
      </c>
      <c r="AG22" s="58">
        <f t="shared" si="2114"/>
        <v>0</v>
      </c>
      <c r="AH22" s="58">
        <f t="shared" si="2115"/>
        <v>0</v>
      </c>
      <c r="AI22" s="58">
        <f t="shared" si="2116"/>
        <v>0</v>
      </c>
      <c r="AJ22" s="58">
        <f t="shared" si="2117"/>
        <v>0</v>
      </c>
      <c r="AK22" s="58">
        <f t="shared" si="2118"/>
        <v>0</v>
      </c>
      <c r="AL22" s="58">
        <f t="shared" si="2119"/>
        <v>0</v>
      </c>
      <c r="AM22" s="58">
        <f t="shared" si="2120"/>
        <v>0</v>
      </c>
      <c r="AN22" s="58">
        <f t="shared" si="2121"/>
        <v>0</v>
      </c>
      <c r="AO22" s="58">
        <f t="shared" si="2122"/>
        <v>0</v>
      </c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0"/>
      <c r="EY22" s="50"/>
      <c r="EZ22" s="50"/>
      <c r="FA22" s="50"/>
      <c r="FB22" s="50"/>
      <c r="FC22" s="50"/>
      <c r="FD22" s="50"/>
      <c r="FE22" s="50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7"/>
      <c r="HO22" s="47"/>
      <c r="HP22" s="47"/>
      <c r="HQ22" s="47"/>
      <c r="HR22" s="47"/>
      <c r="HS22" s="47"/>
      <c r="HT22" s="47"/>
      <c r="HU22" s="47"/>
      <c r="HV22" s="47"/>
      <c r="HW22" s="47"/>
      <c r="HX22" s="47"/>
      <c r="HY22" s="47"/>
      <c r="HZ22" s="47"/>
      <c r="IA22" s="47"/>
      <c r="IB22" s="47"/>
      <c r="IC22" s="47"/>
      <c r="ID22" s="47"/>
      <c r="IE22" s="47"/>
      <c r="IF22" s="47"/>
      <c r="IG22" s="47"/>
      <c r="IH22" s="47"/>
      <c r="II22" s="47"/>
      <c r="IJ22" s="47"/>
      <c r="IK22" s="47"/>
      <c r="IL22" s="47"/>
      <c r="IM22" s="47"/>
      <c r="IN22" s="47"/>
      <c r="IO22" s="47"/>
      <c r="IP22" s="47"/>
      <c r="IQ22" s="47"/>
      <c r="IR22" s="47"/>
      <c r="IS22" s="47"/>
      <c r="IT22" s="47"/>
      <c r="IU22" s="47"/>
      <c r="IV22" s="47"/>
      <c r="IW22" s="47"/>
      <c r="IX22" s="47"/>
      <c r="IY22" s="47"/>
      <c r="IZ22" s="47"/>
      <c r="JA22" s="47"/>
      <c r="JB22" s="47"/>
      <c r="JC22" s="47"/>
      <c r="JD22" s="47"/>
      <c r="JE22" s="47"/>
      <c r="JF22" s="47"/>
      <c r="JG22" s="47"/>
      <c r="JH22" s="47"/>
      <c r="JI22" s="47"/>
      <c r="JJ22" s="47"/>
      <c r="JK22" s="47"/>
      <c r="JL22" s="47"/>
      <c r="JM22" s="47"/>
      <c r="JN22" s="47"/>
      <c r="JO22" s="47"/>
      <c r="JP22" s="47"/>
      <c r="JQ22" s="47"/>
      <c r="JR22" s="47"/>
      <c r="JS22" s="47"/>
      <c r="JT22" s="47"/>
      <c r="JU22" s="47"/>
      <c r="JV22" s="47"/>
      <c r="JW22" s="47"/>
      <c r="JX22" s="47"/>
      <c r="JY22" s="47"/>
      <c r="JZ22" s="47"/>
      <c r="KA22" s="47"/>
      <c r="KB22" s="47"/>
      <c r="KC22" s="47"/>
      <c r="KD22" s="47"/>
      <c r="KE22" s="47"/>
      <c r="KF22" s="47"/>
      <c r="KG22" s="47"/>
      <c r="KH22" s="47"/>
      <c r="KI22" s="47"/>
      <c r="KJ22" s="47"/>
      <c r="KK22" s="47"/>
      <c r="KL22" s="47"/>
      <c r="KM22" s="47"/>
      <c r="KN22" s="47"/>
      <c r="KO22" s="47"/>
      <c r="KP22" s="47"/>
      <c r="KQ22" s="47"/>
      <c r="KR22" s="47"/>
      <c r="KS22" s="47"/>
      <c r="KT22" s="47"/>
      <c r="KU22" s="47"/>
      <c r="KV22" s="47"/>
      <c r="KW22" s="47"/>
      <c r="KX22" s="47"/>
      <c r="KY22" s="47"/>
      <c r="KZ22" s="47"/>
      <c r="LA22" s="47"/>
      <c r="LB22" s="47"/>
      <c r="LC22" s="47"/>
      <c r="LD22" s="47"/>
      <c r="LE22" s="47"/>
      <c r="LF22" s="47"/>
      <c r="LG22" s="47"/>
      <c r="LH22" s="47"/>
      <c r="LI22" s="47"/>
      <c r="LJ22" s="47"/>
      <c r="LK22" s="47"/>
      <c r="LL22" s="47"/>
      <c r="LM22" s="47"/>
      <c r="LN22" s="47"/>
      <c r="LO22" s="47"/>
      <c r="LP22" s="47"/>
      <c r="LQ22" s="47"/>
      <c r="LR22" s="47"/>
      <c r="LS22" s="47"/>
      <c r="LT22" s="47"/>
      <c r="LU22" s="47"/>
      <c r="LV22" s="47"/>
      <c r="LW22" s="47"/>
      <c r="LX22" s="47"/>
      <c r="LY22" s="47"/>
      <c r="LZ22" s="47"/>
      <c r="MA22" s="47"/>
      <c r="MB22" s="47"/>
      <c r="MC22" s="47"/>
      <c r="MD22" s="47"/>
      <c r="ME22" s="47"/>
      <c r="MF22" s="47"/>
      <c r="MG22" s="47"/>
      <c r="MH22" s="47"/>
      <c r="MI22" s="47"/>
      <c r="MJ22" s="47"/>
      <c r="MK22" s="47"/>
      <c r="ML22" s="47"/>
      <c r="MM22" s="47"/>
      <c r="MN22" s="47"/>
      <c r="MO22" s="47"/>
      <c r="MP22" s="47"/>
      <c r="MQ22" s="47"/>
      <c r="MR22" s="47"/>
      <c r="MS22" s="47"/>
      <c r="MT22" s="47"/>
      <c r="MU22" s="47"/>
      <c r="MV22" s="47"/>
      <c r="MW22" s="47"/>
      <c r="MX22" s="47"/>
      <c r="MY22" s="47"/>
      <c r="MZ22" s="47"/>
      <c r="NA22" s="47"/>
      <c r="NB22" s="47"/>
      <c r="NC22" s="47"/>
      <c r="ND22" s="47"/>
      <c r="NE22" s="47"/>
      <c r="NF22" s="47"/>
      <c r="NG22" s="47"/>
      <c r="NH22" s="47"/>
      <c r="NI22" s="47"/>
      <c r="NJ22" s="47"/>
      <c r="NK22" s="47"/>
      <c r="NL22" s="47"/>
      <c r="NM22" s="47"/>
      <c r="NN22" s="47"/>
      <c r="NO22" s="47"/>
      <c r="NP22" s="47"/>
      <c r="NQ22" s="47"/>
      <c r="NR22" s="47"/>
      <c r="NS22" s="47"/>
      <c r="NT22" s="47"/>
      <c r="NU22" s="47"/>
      <c r="NV22" s="47"/>
      <c r="NW22" s="47"/>
      <c r="NX22" s="47"/>
      <c r="NY22" s="47"/>
      <c r="NZ22" s="47"/>
      <c r="OA22" s="47"/>
      <c r="OB22" s="47"/>
      <c r="OC22" s="47"/>
      <c r="OD22" s="47"/>
      <c r="OE22" s="47"/>
      <c r="OF22" s="47"/>
      <c r="OG22" s="47"/>
      <c r="OH22" s="47"/>
      <c r="OI22" s="47"/>
      <c r="OJ22" s="47"/>
      <c r="OK22" s="47"/>
      <c r="OL22" s="47"/>
      <c r="OM22" s="47"/>
      <c r="ON22" s="47"/>
      <c r="OO22" s="47"/>
      <c r="OP22" s="47"/>
      <c r="OQ22" s="47"/>
      <c r="OR22" s="47"/>
      <c r="OS22" s="47"/>
      <c r="OT22" s="47"/>
      <c r="OU22" s="47"/>
      <c r="OV22" s="47"/>
      <c r="OW22" s="47"/>
      <c r="OX22" s="47"/>
      <c r="OY22" s="47"/>
      <c r="OZ22" s="47"/>
      <c r="PA22" s="47"/>
      <c r="PB22" s="47"/>
      <c r="PC22" s="47"/>
      <c r="PD22" s="47"/>
      <c r="PE22" s="47"/>
      <c r="PF22" s="47"/>
      <c r="PG22" s="47"/>
      <c r="PH22" s="47"/>
      <c r="PI22" s="47"/>
      <c r="PJ22" s="47"/>
      <c r="PK22" s="47"/>
      <c r="PL22" s="47"/>
      <c r="PM22" s="47"/>
      <c r="PN22" s="47"/>
      <c r="PO22" s="47"/>
      <c r="PP22" s="47"/>
      <c r="PQ22" s="47"/>
      <c r="PR22" s="47"/>
      <c r="PS22" s="47"/>
      <c r="PT22" s="47"/>
      <c r="PU22" s="47"/>
      <c r="PV22" s="47"/>
      <c r="PW22" s="47"/>
      <c r="PX22" s="47"/>
      <c r="PY22" s="47"/>
      <c r="PZ22" s="47"/>
      <c r="QA22" s="47"/>
      <c r="QB22" s="47"/>
      <c r="QC22" s="47"/>
      <c r="QD22" s="47"/>
      <c r="QE22" s="47"/>
      <c r="QF22" s="47"/>
      <c r="QG22" s="47"/>
      <c r="QH22" s="47"/>
      <c r="QI22" s="47"/>
      <c r="QJ22" s="47"/>
      <c r="QK22" s="47"/>
      <c r="QL22" s="47"/>
      <c r="QM22" s="47"/>
      <c r="QN22" s="47"/>
      <c r="QO22" s="47"/>
      <c r="QP22" s="47"/>
      <c r="QQ22" s="47"/>
      <c r="QR22" s="47"/>
      <c r="QS22" s="47"/>
      <c r="QT22" s="47"/>
      <c r="QU22" s="47"/>
      <c r="QV22" s="47"/>
      <c r="QW22" s="47"/>
      <c r="QX22" s="47"/>
      <c r="QY22" s="47"/>
      <c r="QZ22" s="47"/>
      <c r="RA22" s="47"/>
      <c r="RB22" s="47"/>
      <c r="RC22" s="47"/>
      <c r="RD22" s="47"/>
      <c r="RE22" s="47"/>
      <c r="RF22" s="47"/>
      <c r="RG22" s="47"/>
      <c r="RH22" s="47"/>
      <c r="RI22" s="47"/>
      <c r="RJ22" s="47"/>
      <c r="RK22" s="47"/>
      <c r="RL22" s="47"/>
      <c r="RM22" s="47"/>
      <c r="RN22" s="47"/>
      <c r="RO22" s="47"/>
      <c r="RP22" s="47"/>
      <c r="RQ22" s="47"/>
      <c r="RR22" s="47"/>
      <c r="RS22" s="47"/>
      <c r="RT22" s="47"/>
      <c r="RU22" s="47"/>
      <c r="RV22" s="47"/>
      <c r="RW22" s="47"/>
      <c r="RX22" s="47"/>
      <c r="RY22" s="47"/>
      <c r="RZ22" s="47"/>
      <c r="SA22" s="47"/>
      <c r="SB22" s="47"/>
      <c r="SC22" s="47"/>
      <c r="SD22" s="47"/>
      <c r="SE22" s="47"/>
      <c r="SF22" s="47"/>
      <c r="SG22" s="47"/>
      <c r="SH22" s="47"/>
      <c r="SI22" s="47"/>
      <c r="SJ22" s="47"/>
      <c r="SK22" s="47"/>
      <c r="SL22" s="47"/>
      <c r="SM22" s="47"/>
      <c r="SN22" s="47"/>
      <c r="SO22" s="47"/>
      <c r="SP22" s="47"/>
      <c r="SQ22" s="47"/>
      <c r="SR22" s="47"/>
      <c r="SS22" s="47"/>
      <c r="ST22" s="47"/>
      <c r="SU22" s="47"/>
      <c r="SV22" s="47"/>
      <c r="SW22" s="47"/>
      <c r="SX22" s="47"/>
      <c r="SY22" s="47"/>
      <c r="SZ22" s="47"/>
      <c r="TA22" s="47"/>
      <c r="TB22" s="47"/>
      <c r="TC22" s="47"/>
      <c r="TD22" s="47"/>
      <c r="TE22" s="47"/>
      <c r="TF22" s="47"/>
      <c r="TG22" s="47"/>
      <c r="TH22" s="47"/>
      <c r="TI22" s="47"/>
      <c r="TJ22" s="47"/>
      <c r="TK22" s="47"/>
      <c r="TL22" s="47"/>
      <c r="TM22" s="47"/>
      <c r="TN22" s="47"/>
      <c r="TO22" s="47"/>
      <c r="TP22" s="47"/>
      <c r="TQ22" s="47"/>
      <c r="TR22" s="47"/>
      <c r="TS22" s="47"/>
      <c r="TT22" s="47"/>
      <c r="TU22" s="47"/>
      <c r="TV22" s="47"/>
      <c r="TW22" s="47"/>
      <c r="TX22" s="47"/>
      <c r="TY22" s="47"/>
      <c r="TZ22" s="47"/>
      <c r="UA22" s="47"/>
      <c r="UB22" s="47"/>
      <c r="UC22" s="47"/>
      <c r="UD22" s="47"/>
      <c r="UE22" s="47"/>
      <c r="UF22" s="47"/>
      <c r="UG22" s="47"/>
      <c r="UH22" s="47"/>
      <c r="UI22" s="47"/>
      <c r="UJ22" s="47"/>
      <c r="UK22" s="47"/>
      <c r="UL22" s="47"/>
      <c r="UM22" s="47"/>
      <c r="UN22" s="47"/>
      <c r="UO22" s="47"/>
      <c r="UP22" s="47"/>
      <c r="UQ22" s="47"/>
      <c r="UR22" s="47"/>
      <c r="US22" s="47"/>
      <c r="UT22" s="47"/>
      <c r="UU22" s="47"/>
      <c r="UV22" s="47"/>
      <c r="UW22" s="47"/>
      <c r="UX22" s="47"/>
      <c r="UY22" s="47"/>
      <c r="UZ22" s="47"/>
      <c r="VA22" s="47"/>
      <c r="VB22" s="47"/>
      <c r="VC22" s="47"/>
      <c r="VD22" s="47"/>
      <c r="VE22" s="47"/>
      <c r="VF22" s="47"/>
      <c r="VG22" s="47"/>
      <c r="VH22" s="47"/>
      <c r="VI22" s="47"/>
      <c r="VJ22" s="47"/>
      <c r="VK22" s="47"/>
      <c r="VL22" s="47"/>
      <c r="VM22" s="47"/>
      <c r="VN22" s="47"/>
      <c r="VO22" s="47"/>
      <c r="VP22" s="47"/>
      <c r="VQ22" s="47"/>
      <c r="VR22" s="47"/>
      <c r="VS22" s="47"/>
      <c r="VT22" s="47"/>
      <c r="VU22" s="47"/>
      <c r="VV22" s="47"/>
      <c r="VW22" s="47"/>
      <c r="VX22" s="47"/>
      <c r="VY22" s="47"/>
      <c r="VZ22" s="47"/>
      <c r="WA22" s="47"/>
      <c r="WB22" s="47"/>
      <c r="WC22" s="47"/>
      <c r="WD22" s="47"/>
      <c r="WE22" s="47"/>
      <c r="WF22" s="47"/>
      <c r="WG22" s="47"/>
      <c r="WH22" s="47"/>
      <c r="WI22" s="47"/>
      <c r="WJ22" s="47"/>
      <c r="WK22" s="47"/>
      <c r="WL22" s="47"/>
      <c r="WM22" s="47"/>
      <c r="WN22" s="47"/>
      <c r="WO22" s="47"/>
      <c r="WP22" s="47"/>
      <c r="WQ22" s="47"/>
      <c r="WR22" s="47"/>
      <c r="WS22" s="47"/>
      <c r="WT22" s="47"/>
      <c r="WU22" s="47"/>
      <c r="WV22" s="47"/>
      <c r="WW22" s="47"/>
      <c r="WX22" s="47"/>
      <c r="WY22" s="47"/>
      <c r="WZ22" s="47"/>
      <c r="XA22" s="47"/>
      <c r="XB22" s="47"/>
      <c r="XC22" s="47"/>
      <c r="XD22" s="47"/>
      <c r="XE22" s="47"/>
      <c r="XF22" s="47"/>
      <c r="XG22" s="47"/>
      <c r="XH22" s="47"/>
      <c r="XI22" s="47"/>
      <c r="XJ22" s="47"/>
      <c r="XK22" s="47"/>
      <c r="XL22" s="47"/>
      <c r="XM22" s="47"/>
      <c r="XN22" s="47"/>
      <c r="XO22" s="47"/>
      <c r="XP22" s="47"/>
      <c r="XQ22" s="47"/>
      <c r="XR22" s="47"/>
      <c r="XS22" s="47"/>
      <c r="XT22" s="47"/>
      <c r="XU22" s="47"/>
      <c r="XV22" s="47"/>
      <c r="XW22" s="47"/>
      <c r="XX22" s="47"/>
      <c r="XY22" s="47"/>
      <c r="XZ22" s="47"/>
      <c r="YA22" s="47"/>
      <c r="YB22" s="47"/>
      <c r="YC22" s="47"/>
      <c r="YD22" s="47"/>
      <c r="YE22" s="47"/>
      <c r="YF22" s="47"/>
      <c r="YG22" s="47"/>
      <c r="YH22" s="47"/>
      <c r="YI22" s="47"/>
      <c r="YJ22" s="47"/>
      <c r="YK22" s="47"/>
      <c r="YL22" s="47"/>
      <c r="YM22" s="47"/>
      <c r="YN22" s="47"/>
      <c r="YO22" s="47"/>
      <c r="YP22" s="47"/>
      <c r="YQ22" s="47"/>
      <c r="YR22" s="47"/>
      <c r="YS22" s="47"/>
      <c r="YT22" s="47"/>
      <c r="YU22" s="47"/>
      <c r="YV22" s="47"/>
      <c r="YW22" s="47"/>
      <c r="YX22" s="47"/>
      <c r="YY22" s="47"/>
      <c r="YZ22" s="47"/>
      <c r="ZA22" s="47"/>
      <c r="ZB22" s="47"/>
      <c r="ZC22" s="47"/>
      <c r="ZD22" s="47"/>
      <c r="ZE22" s="47"/>
      <c r="ZF22" s="47"/>
      <c r="ZG22" s="47"/>
      <c r="ZH22" s="47"/>
      <c r="ZI22" s="47"/>
      <c r="ZJ22" s="47"/>
      <c r="ZK22" s="47"/>
      <c r="ZL22" s="47"/>
      <c r="ZM22" s="47"/>
      <c r="ZN22" s="47"/>
      <c r="ZO22" s="47"/>
      <c r="ZP22" s="47"/>
      <c r="ZQ22" s="47"/>
      <c r="ZR22" s="47"/>
      <c r="ZS22" s="47"/>
      <c r="ZT22" s="47"/>
      <c r="ZU22" s="47"/>
      <c r="ZV22" s="47"/>
      <c r="ZW22" s="47"/>
      <c r="ZX22" s="47"/>
      <c r="ZY22" s="47"/>
      <c r="ZZ22" s="47"/>
      <c r="AAA22" s="47"/>
      <c r="AAB22" s="47"/>
      <c r="AAC22" s="47"/>
      <c r="AAD22" s="47"/>
      <c r="AAE22" s="47"/>
      <c r="AAF22" s="47"/>
      <c r="AAG22" s="47"/>
      <c r="AAH22" s="47"/>
      <c r="AAI22" s="47"/>
      <c r="AAJ22" s="47"/>
      <c r="AAK22" s="47"/>
      <c r="AAL22" s="47"/>
      <c r="AAM22" s="47"/>
      <c r="AAN22" s="47"/>
      <c r="AAO22" s="47"/>
      <c r="AAP22" s="47"/>
      <c r="AAQ22" s="47"/>
      <c r="AAR22" s="47"/>
      <c r="AAS22" s="47"/>
      <c r="AAT22" s="47"/>
      <c r="AAU22" s="47"/>
      <c r="AAV22" s="47"/>
      <c r="AAW22" s="47"/>
      <c r="AAX22" s="47"/>
      <c r="AAY22" s="47"/>
      <c r="AAZ22" s="47"/>
      <c r="ABA22" s="47"/>
      <c r="ABB22" s="47"/>
      <c r="ABC22" s="47"/>
      <c r="ABD22" s="47"/>
      <c r="ABE22" s="47"/>
      <c r="ABF22" s="47"/>
      <c r="ABG22" s="47"/>
      <c r="ABH22" s="47"/>
      <c r="ABI22" s="47"/>
      <c r="ABJ22" s="47"/>
      <c r="ABK22" s="47"/>
      <c r="ABL22" s="47"/>
      <c r="ABM22" s="47"/>
      <c r="ABN22" s="47"/>
      <c r="ABO22" s="47"/>
      <c r="ABP22" s="47"/>
      <c r="ABQ22" s="47"/>
      <c r="ABR22" s="47"/>
      <c r="ABS22" s="47"/>
      <c r="ABT22" s="47"/>
      <c r="ABU22" s="47"/>
      <c r="ABV22" s="47"/>
      <c r="ABW22" s="47"/>
      <c r="ABX22" s="47"/>
      <c r="ABY22" s="47"/>
      <c r="ABZ22" s="47"/>
      <c r="ACA22" s="47"/>
      <c r="ACB22" s="47"/>
      <c r="ACC22" s="47"/>
      <c r="ACD22" s="47"/>
      <c r="ACE22" s="47"/>
      <c r="ACF22" s="47"/>
      <c r="ACG22" s="47"/>
      <c r="ACH22" s="47"/>
      <c r="ACI22" s="47"/>
      <c r="ACJ22" s="47"/>
      <c r="ACK22" s="47"/>
      <c r="ACL22" s="47"/>
      <c r="ACM22" s="47"/>
      <c r="ACN22" s="47"/>
      <c r="ACO22" s="47"/>
      <c r="ACP22" s="47"/>
      <c r="ACQ22" s="47"/>
      <c r="ACR22" s="47"/>
      <c r="ACS22" s="47"/>
      <c r="ACT22" s="47"/>
      <c r="ACU22" s="47"/>
      <c r="ACV22" s="47"/>
      <c r="ACW22" s="47"/>
      <c r="ACX22" s="47"/>
      <c r="ACY22" s="47"/>
      <c r="ACZ22" s="47"/>
      <c r="ADA22" s="47"/>
      <c r="ADB22" s="47"/>
      <c r="ADC22" s="47"/>
      <c r="ADD22" s="47"/>
      <c r="ADE22" s="47"/>
      <c r="ADF22" s="47"/>
      <c r="ADG22" s="47"/>
      <c r="ADH22" s="47"/>
      <c r="ADI22" s="47"/>
      <c r="ADJ22" s="47"/>
      <c r="ADK22" s="47"/>
      <c r="ADL22" s="47"/>
      <c r="ADM22" s="47"/>
      <c r="ADN22" s="47"/>
      <c r="ADO22" s="47"/>
      <c r="ADP22" s="47"/>
      <c r="ADQ22" s="47"/>
      <c r="ADR22" s="47"/>
      <c r="ADS22" s="47"/>
      <c r="ADT22" s="47"/>
      <c r="ADU22" s="47"/>
      <c r="ADV22" s="47"/>
      <c r="ADW22" s="47"/>
      <c r="ADX22" s="47"/>
      <c r="ADY22" s="47"/>
      <c r="ADZ22" s="47"/>
      <c r="AEA22" s="47"/>
      <c r="AEB22" s="47"/>
      <c r="AEC22" s="47"/>
      <c r="AED22" s="47"/>
      <c r="AEE22" s="47"/>
      <c r="AEF22" s="47"/>
      <c r="AEG22" s="47"/>
      <c r="AEH22" s="47"/>
      <c r="AEI22" s="47"/>
      <c r="AEJ22" s="47"/>
      <c r="AEK22" s="47"/>
      <c r="AEL22" s="47"/>
      <c r="AEM22" s="47"/>
      <c r="AEN22" s="47"/>
      <c r="AEO22" s="47"/>
      <c r="AEP22" s="47"/>
      <c r="AEQ22" s="47"/>
      <c r="AER22" s="47"/>
      <c r="AES22" s="47"/>
      <c r="AET22" s="47"/>
      <c r="AEU22" s="47"/>
      <c r="AEV22" s="47"/>
      <c r="AEW22" s="47"/>
      <c r="AEX22" s="47"/>
      <c r="AEY22" s="47"/>
      <c r="AEZ22" s="47"/>
      <c r="AFA22" s="47"/>
      <c r="AFB22" s="47"/>
      <c r="AFC22" s="47"/>
      <c r="AFD22" s="47"/>
      <c r="AFE22" s="47"/>
      <c r="AFF22" s="47"/>
      <c r="AFG22" s="47"/>
      <c r="AFH22" s="47"/>
      <c r="AFI22" s="47"/>
      <c r="AFJ22" s="47"/>
      <c r="AFK22" s="47"/>
      <c r="AFL22" s="47"/>
      <c r="AFM22" s="47"/>
      <c r="AFN22" s="47"/>
      <c r="AFO22" s="47"/>
      <c r="AFP22" s="47"/>
      <c r="AFQ22" s="47"/>
      <c r="AFR22" s="47"/>
      <c r="AFS22" s="47"/>
      <c r="AFT22" s="47"/>
      <c r="AFU22" s="47"/>
      <c r="AFV22" s="47"/>
      <c r="AFW22" s="47"/>
      <c r="AFX22" s="47"/>
      <c r="AFY22" s="47"/>
      <c r="AFZ22" s="47"/>
      <c r="AGA22" s="47"/>
      <c r="AGB22" s="47"/>
      <c r="AGC22" s="47"/>
      <c r="AGD22" s="47"/>
      <c r="AGE22" s="47"/>
      <c r="AGF22" s="47"/>
      <c r="AGG22" s="47"/>
      <c r="AGH22" s="47"/>
      <c r="AGI22" s="47"/>
      <c r="AGJ22" s="47"/>
      <c r="AGK22" s="47"/>
      <c r="AGL22" s="47"/>
      <c r="AGM22" s="47"/>
      <c r="AGN22" s="47"/>
      <c r="AGO22" s="47"/>
      <c r="AGP22" s="47"/>
      <c r="AGQ22" s="47"/>
      <c r="AGR22" s="47"/>
      <c r="AGS22" s="47"/>
      <c r="AGT22" s="47"/>
      <c r="AGU22" s="47"/>
      <c r="AGV22" s="47"/>
      <c r="AGW22" s="47"/>
      <c r="AGX22" s="47"/>
      <c r="AGY22" s="47"/>
      <c r="AGZ22" s="47"/>
      <c r="AHA22" s="47"/>
      <c r="AHB22" s="47"/>
      <c r="AHC22" s="47"/>
      <c r="AHD22" s="47"/>
      <c r="AHE22" s="47"/>
      <c r="AHF22" s="47"/>
      <c r="AHG22" s="47"/>
      <c r="AHH22" s="47"/>
      <c r="AHI22" s="47"/>
      <c r="AHJ22" s="47"/>
      <c r="AHK22" s="47"/>
      <c r="AHL22" s="47"/>
      <c r="AHM22" s="47"/>
      <c r="AHN22" s="47"/>
      <c r="AHO22" s="47"/>
      <c r="AHP22" s="47"/>
      <c r="AHQ22" s="47"/>
      <c r="AHR22" s="47"/>
      <c r="AHS22" s="47"/>
      <c r="AHT22" s="47"/>
      <c r="AHU22" s="47"/>
      <c r="AHV22" s="47"/>
      <c r="AHW22" s="47"/>
      <c r="AHX22" s="47"/>
      <c r="AHY22" s="47"/>
      <c r="AHZ22" s="47"/>
      <c r="AIA22" s="47"/>
      <c r="AIB22" s="47"/>
      <c r="AIC22" s="47"/>
      <c r="AID22" s="47"/>
      <c r="AIE22" s="47"/>
      <c r="AIF22" s="47"/>
      <c r="AIG22" s="47"/>
      <c r="AIH22" s="47"/>
      <c r="AII22" s="47"/>
      <c r="AIJ22" s="47"/>
      <c r="AIK22" s="47"/>
      <c r="AIL22" s="47"/>
      <c r="AIM22" s="47"/>
      <c r="AIN22" s="47"/>
      <c r="AIO22" s="47"/>
      <c r="AIP22" s="47"/>
      <c r="AIQ22" s="47"/>
      <c r="AIR22" s="47"/>
      <c r="AIS22" s="47"/>
      <c r="AIT22" s="47"/>
      <c r="AIU22" s="47"/>
      <c r="AIV22" s="47"/>
      <c r="AIW22" s="47"/>
      <c r="AIX22" s="47"/>
      <c r="AIY22" s="47"/>
      <c r="AIZ22" s="47"/>
      <c r="AJA22" s="47"/>
      <c r="AJB22" s="47"/>
      <c r="AJC22" s="47"/>
      <c r="AJD22" s="47"/>
      <c r="AJE22" s="47"/>
      <c r="AJF22" s="47"/>
      <c r="AJG22" s="47"/>
      <c r="AJH22" s="47"/>
      <c r="AJI22" s="47"/>
      <c r="AJJ22" s="47"/>
      <c r="AJK22" s="47"/>
      <c r="AJL22" s="47"/>
      <c r="AJM22" s="47"/>
      <c r="AJN22" s="47"/>
      <c r="AJO22" s="47"/>
      <c r="AJP22" s="47"/>
      <c r="AJQ22" s="47"/>
      <c r="AJR22" s="47"/>
      <c r="AJS22" s="47"/>
      <c r="AJT22" s="47"/>
      <c r="AJU22" s="47"/>
      <c r="AJV22" s="47"/>
      <c r="AJW22" s="47"/>
      <c r="AJX22" s="47"/>
      <c r="AJY22" s="47"/>
      <c r="AJZ22" s="47"/>
      <c r="AKA22" s="47"/>
      <c r="AKB22" s="47"/>
      <c r="AKC22" s="47"/>
      <c r="AKD22" s="47"/>
      <c r="AKE22" s="47"/>
      <c r="AKF22" s="47"/>
      <c r="AKG22" s="47"/>
      <c r="AKH22" s="47"/>
      <c r="AKI22" s="47"/>
      <c r="AKJ22" s="47"/>
      <c r="AKK22" s="47"/>
      <c r="AKL22" s="47"/>
      <c r="AKM22" s="47"/>
      <c r="AKN22" s="47"/>
      <c r="AKO22" s="47"/>
      <c r="AKP22" s="47"/>
      <c r="AKQ22" s="47"/>
      <c r="AKR22" s="47"/>
      <c r="AKS22" s="47"/>
      <c r="AKT22" s="47"/>
      <c r="AKU22" s="47"/>
      <c r="AKV22" s="47"/>
      <c r="AKW22" s="47"/>
      <c r="AKX22" s="47"/>
      <c r="AKY22" s="47"/>
      <c r="AKZ22" s="47"/>
      <c r="ALA22" s="47"/>
      <c r="ALB22" s="47"/>
      <c r="ALC22" s="47"/>
      <c r="ALD22" s="47"/>
      <c r="ALE22" s="47"/>
      <c r="ALF22" s="47"/>
      <c r="ALG22" s="47"/>
      <c r="ALH22" s="47"/>
      <c r="ALI22" s="47"/>
      <c r="ALJ22" s="47"/>
      <c r="ALK22" s="47"/>
      <c r="ALL22" s="47"/>
      <c r="ALM22" s="47"/>
      <c r="ALN22" s="47"/>
      <c r="ALO22" s="47"/>
      <c r="ALP22" s="47"/>
      <c r="ALQ22" s="47"/>
      <c r="ALR22" s="47"/>
      <c r="ALS22" s="47"/>
      <c r="ALT22" s="47"/>
      <c r="ALU22" s="47"/>
      <c r="ALV22" s="47"/>
      <c r="ALW22" s="47"/>
      <c r="ALX22" s="47"/>
      <c r="ALY22" s="47"/>
      <c r="ALZ22" s="47"/>
      <c r="AMA22" s="47"/>
      <c r="AMB22" s="47"/>
      <c r="AMC22" s="47"/>
      <c r="AMD22" s="47"/>
      <c r="AME22" s="47"/>
      <c r="AMF22" s="47"/>
      <c r="AMG22" s="47"/>
      <c r="AMH22" s="47"/>
      <c r="AMI22" s="47"/>
      <c r="AMJ22" s="47"/>
      <c r="AMK22" s="47"/>
      <c r="AML22" s="47"/>
      <c r="AMM22" s="47"/>
      <c r="AMN22" s="47"/>
      <c r="AMO22" s="47"/>
      <c r="AMP22" s="47"/>
      <c r="AMQ22" s="47"/>
      <c r="AMR22" s="47"/>
      <c r="AMS22" s="47"/>
      <c r="AMT22" s="47"/>
      <c r="AMU22" s="47"/>
      <c r="AMV22" s="47"/>
      <c r="AMW22" s="47"/>
      <c r="AMX22" s="47"/>
      <c r="AMY22" s="47"/>
      <c r="AMZ22" s="47"/>
      <c r="ANA22" s="47"/>
      <c r="ANB22" s="47"/>
      <c r="ANC22" s="47"/>
      <c r="AND22" s="47"/>
      <c r="ANE22" s="47"/>
      <c r="ANF22" s="47"/>
      <c r="ANG22" s="47"/>
      <c r="ANH22" s="47"/>
      <c r="ANI22" s="47"/>
      <c r="ANJ22" s="47"/>
      <c r="ANK22" s="47"/>
      <c r="ANL22" s="47"/>
      <c r="ANM22" s="47"/>
      <c r="ANN22" s="47"/>
      <c r="ANO22" s="47"/>
      <c r="ANP22" s="47"/>
      <c r="ANQ22" s="47"/>
      <c r="ANR22" s="47"/>
      <c r="ANS22" s="47"/>
      <c r="ANT22" s="47"/>
      <c r="ANU22" s="47"/>
      <c r="ANV22" s="47"/>
      <c r="ANW22" s="47"/>
      <c r="ANX22" s="47"/>
      <c r="ANY22" s="47"/>
      <c r="ANZ22" s="47"/>
      <c r="AOA22" s="47"/>
      <c r="AOB22" s="47"/>
      <c r="AOC22" s="47"/>
      <c r="AOD22" s="47"/>
      <c r="AOE22" s="47"/>
      <c r="AOF22" s="47"/>
      <c r="AOG22" s="47"/>
      <c r="AOH22" s="47"/>
      <c r="AOI22" s="47"/>
      <c r="AOJ22" s="47"/>
      <c r="AOK22" s="47"/>
      <c r="AOL22" s="47"/>
      <c r="AOM22" s="47"/>
      <c r="AON22" s="47"/>
      <c r="AOO22" s="47"/>
      <c r="AOP22" s="47"/>
      <c r="AOQ22" s="47"/>
      <c r="AOR22" s="47"/>
      <c r="AOS22" s="47"/>
      <c r="AOT22" s="47"/>
      <c r="AOU22" s="47"/>
      <c r="AOV22" s="47"/>
      <c r="AOW22" s="47"/>
      <c r="AOX22" s="47"/>
      <c r="AOY22" s="47"/>
      <c r="AOZ22" s="47"/>
      <c r="APA22" s="47"/>
      <c r="APB22" s="47"/>
      <c r="APC22" s="47"/>
      <c r="APD22" s="47"/>
      <c r="APE22" s="47"/>
      <c r="APF22" s="47"/>
      <c r="APG22" s="47"/>
      <c r="APH22" s="47"/>
      <c r="API22" s="47"/>
      <c r="APJ22" s="47"/>
      <c r="APK22" s="47"/>
      <c r="APL22" s="47"/>
      <c r="APM22" s="47"/>
      <c r="APN22" s="47"/>
      <c r="APO22" s="47"/>
      <c r="APP22" s="47"/>
      <c r="APQ22" s="47"/>
      <c r="APR22" s="47"/>
      <c r="APS22" s="47"/>
      <c r="APT22" s="47"/>
      <c r="APU22" s="47"/>
      <c r="APV22" s="47"/>
      <c r="APW22" s="47"/>
      <c r="APX22" s="47"/>
      <c r="APY22" s="47"/>
      <c r="APZ22" s="47"/>
      <c r="AQA22" s="47"/>
      <c r="AQB22" s="47"/>
      <c r="AQC22" s="47"/>
      <c r="AQD22" s="47"/>
      <c r="AQE22" s="47"/>
      <c r="AQF22" s="47"/>
      <c r="AQG22" s="47"/>
      <c r="AQH22" s="47"/>
      <c r="AQI22" s="47"/>
      <c r="AQJ22" s="47"/>
      <c r="AQK22" s="47"/>
      <c r="AQL22" s="47"/>
      <c r="AQM22" s="47"/>
      <c r="AQN22" s="47"/>
      <c r="AQO22" s="47"/>
      <c r="AQP22" s="47"/>
      <c r="AQQ22" s="47"/>
      <c r="AQR22" s="47"/>
      <c r="AQS22" s="47"/>
      <c r="AQT22" s="47"/>
      <c r="AQU22" s="47"/>
      <c r="AQV22" s="47"/>
      <c r="AQW22" s="47"/>
      <c r="AQX22" s="47"/>
      <c r="AQY22" s="47"/>
      <c r="AQZ22" s="47"/>
      <c r="ARA22" s="47"/>
      <c r="ARB22" s="47"/>
      <c r="ARC22" s="47"/>
      <c r="ARD22" s="47"/>
      <c r="ARE22" s="47"/>
      <c r="ARF22" s="47"/>
      <c r="ARG22" s="47"/>
      <c r="ARH22" s="47"/>
      <c r="ARI22" s="47"/>
      <c r="ARJ22" s="47"/>
      <c r="ARK22" s="47"/>
      <c r="ARL22" s="47"/>
      <c r="ARM22" s="47"/>
      <c r="ARN22" s="47"/>
      <c r="ARO22" s="47"/>
      <c r="ARP22" s="47"/>
      <c r="ARQ22" s="47"/>
      <c r="ARR22" s="47"/>
      <c r="ARS22" s="47"/>
      <c r="ART22" s="47"/>
      <c r="ARU22" s="47"/>
      <c r="ARV22" s="47"/>
      <c r="ARW22" s="47"/>
      <c r="ARX22" s="47"/>
      <c r="ARY22" s="47"/>
      <c r="ARZ22" s="47"/>
      <c r="ASA22" s="47"/>
      <c r="ASB22" s="47"/>
      <c r="ASC22" s="47"/>
      <c r="ASD22" s="47"/>
      <c r="ASE22" s="47"/>
      <c r="ASF22" s="47"/>
      <c r="ASG22" s="47"/>
      <c r="ASH22" s="47"/>
      <c r="ASI22" s="47"/>
      <c r="ASJ22" s="47"/>
      <c r="ASK22" s="47"/>
      <c r="ASL22" s="47"/>
      <c r="ASM22" s="47"/>
      <c r="ASN22" s="47"/>
      <c r="ASO22" s="47"/>
      <c r="ASP22" s="47"/>
      <c r="ASQ22" s="47"/>
      <c r="ASR22" s="47"/>
      <c r="ASS22" s="47"/>
      <c r="AST22" s="47"/>
      <c r="ASU22" s="47"/>
      <c r="ASV22" s="47"/>
      <c r="ASW22" s="47"/>
      <c r="ASX22" s="47"/>
      <c r="ASY22" s="47"/>
      <c r="ASZ22" s="47"/>
      <c r="ATA22" s="47"/>
      <c r="ATB22" s="47"/>
      <c r="ATC22" s="47"/>
      <c r="ATD22" s="47"/>
      <c r="ATE22" s="47"/>
      <c r="ATF22" s="47"/>
      <c r="ATG22" s="47"/>
      <c r="ATH22" s="47"/>
      <c r="ATI22" s="47"/>
      <c r="ATJ22" s="47"/>
      <c r="ATK22" s="47"/>
      <c r="ATL22" s="47"/>
      <c r="ATM22" s="47"/>
      <c r="ATN22" s="47"/>
      <c r="ATO22" s="47"/>
      <c r="ATP22" s="47"/>
      <c r="ATQ22" s="47"/>
      <c r="ATR22" s="47"/>
      <c r="ATS22" s="47"/>
      <c r="ATT22" s="47"/>
      <c r="ATU22" s="47"/>
      <c r="ATV22" s="47"/>
      <c r="ATW22" s="47"/>
      <c r="ATX22" s="47"/>
      <c r="ATY22" s="47"/>
      <c r="ATZ22" s="47"/>
      <c r="AUA22" s="47"/>
      <c r="AUB22" s="47"/>
      <c r="AUC22" s="47"/>
      <c r="AUD22" s="47"/>
      <c r="AUE22" s="47"/>
      <c r="AUF22" s="47"/>
      <c r="AUG22" s="47"/>
      <c r="AUH22" s="47"/>
      <c r="AUI22" s="47"/>
      <c r="AUJ22" s="47"/>
      <c r="AUK22" s="47"/>
      <c r="AUL22" s="47"/>
      <c r="AUM22" s="47"/>
      <c r="AUN22" s="47"/>
      <c r="AUO22" s="47"/>
      <c r="AUP22" s="47"/>
      <c r="AUQ22" s="47"/>
      <c r="AUR22" s="47"/>
      <c r="AUS22" s="47"/>
    </row>
    <row r="23" spans="1:1241" x14ac:dyDescent="0.25">
      <c r="A23" s="15">
        <v>5</v>
      </c>
      <c r="B23" s="16"/>
      <c r="C23" s="78" t="str">
        <f t="shared" si="2096"/>
        <v/>
      </c>
      <c r="D23" s="5"/>
      <c r="E23" s="61"/>
      <c r="F23" s="112">
        <f t="shared" si="2097"/>
        <v>0</v>
      </c>
      <c r="G23" s="112">
        <f t="shared" si="2098"/>
        <v>0</v>
      </c>
      <c r="H23" s="112">
        <f t="shared" si="2098"/>
        <v>0</v>
      </c>
      <c r="I23" s="112">
        <f t="shared" si="2098"/>
        <v>0</v>
      </c>
      <c r="J23" s="112">
        <f t="shared" si="2098"/>
        <v>0</v>
      </c>
      <c r="K23" s="112">
        <f t="shared" si="2098"/>
        <v>0</v>
      </c>
      <c r="L23" s="112">
        <f t="shared" si="2098"/>
        <v>0</v>
      </c>
      <c r="M23" s="112">
        <f t="shared" si="2098"/>
        <v>0</v>
      </c>
      <c r="N23" s="112">
        <f t="shared" si="2098"/>
        <v>0</v>
      </c>
      <c r="O23" s="112">
        <f t="shared" si="2098"/>
        <v>0</v>
      </c>
      <c r="P23" s="112">
        <f t="shared" si="2098"/>
        <v>0</v>
      </c>
      <c r="Q23" s="72">
        <f t="shared" si="2098"/>
        <v>0</v>
      </c>
      <c r="R23" s="111">
        <f t="shared" si="2099"/>
        <v>0</v>
      </c>
      <c r="S23" s="111">
        <f t="shared" si="2100"/>
        <v>0</v>
      </c>
      <c r="T23" s="111">
        <f t="shared" si="2101"/>
        <v>0</v>
      </c>
      <c r="U23" s="111">
        <f t="shared" si="2102"/>
        <v>0</v>
      </c>
      <c r="V23" s="111">
        <f t="shared" si="2103"/>
        <v>0</v>
      </c>
      <c r="W23" s="111">
        <f t="shared" si="2104"/>
        <v>0</v>
      </c>
      <c r="X23" s="111">
        <f t="shared" si="2105"/>
        <v>0</v>
      </c>
      <c r="Y23" s="111">
        <f t="shared" si="2106"/>
        <v>0</v>
      </c>
      <c r="Z23" s="111">
        <f t="shared" si="2107"/>
        <v>0</v>
      </c>
      <c r="AA23" s="111">
        <f t="shared" si="2108"/>
        <v>0</v>
      </c>
      <c r="AB23" s="111">
        <f t="shared" si="2109"/>
        <v>0</v>
      </c>
      <c r="AC23" s="111">
        <f t="shared" si="2110"/>
        <v>0</v>
      </c>
      <c r="AD23" s="70">
        <f t="shared" si="2111"/>
        <v>0</v>
      </c>
      <c r="AE23" s="58">
        <f t="shared" si="2112"/>
        <v>0</v>
      </c>
      <c r="AF23" s="58">
        <f t="shared" si="2113"/>
        <v>0</v>
      </c>
      <c r="AG23" s="58">
        <f t="shared" si="2114"/>
        <v>0</v>
      </c>
      <c r="AH23" s="58">
        <f t="shared" si="2115"/>
        <v>0</v>
      </c>
      <c r="AI23" s="58">
        <f t="shared" si="2116"/>
        <v>0</v>
      </c>
      <c r="AJ23" s="58">
        <f t="shared" si="2117"/>
        <v>0</v>
      </c>
      <c r="AK23" s="58">
        <f t="shared" si="2118"/>
        <v>0</v>
      </c>
      <c r="AL23" s="58">
        <f t="shared" si="2119"/>
        <v>0</v>
      </c>
      <c r="AM23" s="58">
        <f t="shared" si="2120"/>
        <v>0</v>
      </c>
      <c r="AN23" s="58">
        <f t="shared" si="2121"/>
        <v>0</v>
      </c>
      <c r="AO23" s="58">
        <f t="shared" si="2122"/>
        <v>0</v>
      </c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  <c r="EE23" s="50"/>
      <c r="EF23" s="50"/>
      <c r="EG23" s="50"/>
      <c r="EH23" s="50"/>
      <c r="EI23" s="50"/>
      <c r="EJ23" s="50"/>
      <c r="EK23" s="50"/>
      <c r="EL23" s="50"/>
      <c r="EM23" s="50"/>
      <c r="EN23" s="50"/>
      <c r="EO23" s="50"/>
      <c r="EP23" s="50"/>
      <c r="EQ23" s="50"/>
      <c r="ER23" s="50"/>
      <c r="ES23" s="50"/>
      <c r="ET23" s="50"/>
      <c r="EU23" s="50"/>
      <c r="EV23" s="50"/>
      <c r="EW23" s="50"/>
      <c r="EX23" s="50"/>
      <c r="EY23" s="50"/>
      <c r="EZ23" s="50"/>
      <c r="FA23" s="50"/>
      <c r="FB23" s="50"/>
      <c r="FC23" s="50"/>
      <c r="FD23" s="50"/>
      <c r="FE23" s="50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7"/>
      <c r="GM23" s="47"/>
      <c r="GN23" s="47"/>
      <c r="GO23" s="47"/>
      <c r="GP23" s="47"/>
      <c r="GQ23" s="47"/>
      <c r="GR23" s="47"/>
      <c r="GS23" s="47"/>
      <c r="GT23" s="47"/>
      <c r="GU23" s="47"/>
      <c r="GV23" s="47"/>
      <c r="GW23" s="47"/>
      <c r="GX23" s="47"/>
      <c r="GY23" s="47"/>
      <c r="GZ23" s="47"/>
      <c r="HA23" s="47"/>
      <c r="HB23" s="47"/>
      <c r="HC23" s="47"/>
      <c r="HD23" s="47"/>
      <c r="HE23" s="47"/>
      <c r="HF23" s="47"/>
      <c r="HG23" s="47"/>
      <c r="HH23" s="47"/>
      <c r="HI23" s="47"/>
      <c r="HJ23" s="47"/>
      <c r="HK23" s="47"/>
      <c r="HL23" s="47"/>
      <c r="HM23" s="47"/>
      <c r="HN23" s="47"/>
      <c r="HO23" s="47"/>
      <c r="HP23" s="47"/>
      <c r="HQ23" s="47"/>
      <c r="HR23" s="47"/>
      <c r="HS23" s="47"/>
      <c r="HT23" s="47"/>
      <c r="HU23" s="47"/>
      <c r="HV23" s="47"/>
      <c r="HW23" s="47"/>
      <c r="HX23" s="47"/>
      <c r="HY23" s="47"/>
      <c r="HZ23" s="47"/>
      <c r="IA23" s="47"/>
      <c r="IB23" s="47"/>
      <c r="IC23" s="47"/>
      <c r="ID23" s="47"/>
      <c r="IE23" s="47"/>
      <c r="IF23" s="47"/>
      <c r="IG23" s="47"/>
      <c r="IH23" s="47"/>
      <c r="II23" s="47"/>
      <c r="IJ23" s="47"/>
      <c r="IK23" s="47"/>
      <c r="IL23" s="47"/>
      <c r="IM23" s="47"/>
      <c r="IN23" s="47"/>
      <c r="IO23" s="47"/>
      <c r="IP23" s="47"/>
      <c r="IQ23" s="47"/>
      <c r="IR23" s="47"/>
      <c r="IS23" s="47"/>
      <c r="IT23" s="47"/>
      <c r="IU23" s="47"/>
      <c r="IV23" s="47"/>
      <c r="IW23" s="47"/>
      <c r="IX23" s="47"/>
      <c r="IY23" s="47"/>
      <c r="IZ23" s="47"/>
      <c r="JA23" s="47"/>
      <c r="JB23" s="47"/>
      <c r="JC23" s="47"/>
      <c r="JD23" s="47"/>
      <c r="JE23" s="47"/>
      <c r="JF23" s="47"/>
      <c r="JG23" s="47"/>
      <c r="JH23" s="47"/>
      <c r="JI23" s="47"/>
      <c r="JJ23" s="47"/>
      <c r="JK23" s="47"/>
      <c r="JL23" s="47"/>
      <c r="JM23" s="47"/>
      <c r="JN23" s="47"/>
      <c r="JO23" s="47"/>
      <c r="JP23" s="47"/>
      <c r="JQ23" s="47"/>
      <c r="JR23" s="47"/>
      <c r="JS23" s="47"/>
      <c r="JT23" s="47"/>
      <c r="JU23" s="47"/>
      <c r="JV23" s="47"/>
      <c r="JW23" s="47"/>
      <c r="JX23" s="47"/>
      <c r="JY23" s="47"/>
      <c r="JZ23" s="47"/>
      <c r="KA23" s="47"/>
      <c r="KB23" s="47"/>
      <c r="KC23" s="47"/>
      <c r="KD23" s="47"/>
      <c r="KE23" s="47"/>
      <c r="KF23" s="47"/>
      <c r="KG23" s="47"/>
      <c r="KH23" s="47"/>
      <c r="KI23" s="47"/>
      <c r="KJ23" s="47"/>
      <c r="KK23" s="47"/>
      <c r="KL23" s="47"/>
      <c r="KM23" s="47"/>
      <c r="KN23" s="47"/>
      <c r="KO23" s="47"/>
      <c r="KP23" s="47"/>
      <c r="KQ23" s="47"/>
      <c r="KR23" s="47"/>
      <c r="KS23" s="47"/>
      <c r="KT23" s="47"/>
      <c r="KU23" s="47"/>
      <c r="KV23" s="47"/>
      <c r="KW23" s="47"/>
      <c r="KX23" s="47"/>
      <c r="KY23" s="47"/>
      <c r="KZ23" s="47"/>
      <c r="LA23" s="47"/>
      <c r="LB23" s="47"/>
      <c r="LC23" s="47"/>
      <c r="LD23" s="47"/>
      <c r="LE23" s="47"/>
      <c r="LF23" s="47"/>
      <c r="LG23" s="47"/>
      <c r="LH23" s="47"/>
      <c r="LI23" s="47"/>
      <c r="LJ23" s="47"/>
      <c r="LK23" s="47"/>
      <c r="LL23" s="47"/>
      <c r="LM23" s="47"/>
      <c r="LN23" s="47"/>
      <c r="LO23" s="47"/>
      <c r="LP23" s="47"/>
      <c r="LQ23" s="47"/>
      <c r="LR23" s="47"/>
      <c r="LS23" s="47"/>
      <c r="LT23" s="47"/>
      <c r="LU23" s="47"/>
      <c r="LV23" s="47"/>
      <c r="LW23" s="47"/>
      <c r="LX23" s="47"/>
      <c r="LY23" s="47"/>
      <c r="LZ23" s="47"/>
      <c r="MA23" s="47"/>
      <c r="MB23" s="47"/>
      <c r="MC23" s="47"/>
      <c r="MD23" s="47"/>
      <c r="ME23" s="47"/>
      <c r="MF23" s="47"/>
      <c r="MG23" s="47"/>
      <c r="MH23" s="47"/>
      <c r="MI23" s="47"/>
      <c r="MJ23" s="47"/>
      <c r="MK23" s="47"/>
      <c r="ML23" s="47"/>
      <c r="MM23" s="47"/>
      <c r="MN23" s="47"/>
      <c r="MO23" s="47"/>
      <c r="MP23" s="47"/>
      <c r="MQ23" s="47"/>
      <c r="MR23" s="47"/>
      <c r="MS23" s="47"/>
      <c r="MT23" s="47"/>
      <c r="MU23" s="47"/>
      <c r="MV23" s="47"/>
      <c r="MW23" s="47"/>
      <c r="MX23" s="47"/>
      <c r="MY23" s="47"/>
      <c r="MZ23" s="47"/>
      <c r="NA23" s="47"/>
      <c r="NB23" s="47"/>
      <c r="NC23" s="47"/>
      <c r="ND23" s="47"/>
      <c r="NE23" s="47"/>
      <c r="NF23" s="47"/>
      <c r="NG23" s="47"/>
      <c r="NH23" s="47"/>
      <c r="NI23" s="47"/>
      <c r="NJ23" s="47"/>
      <c r="NK23" s="47"/>
      <c r="NL23" s="47"/>
      <c r="NM23" s="47"/>
      <c r="NN23" s="47"/>
      <c r="NO23" s="47"/>
      <c r="NP23" s="47"/>
      <c r="NQ23" s="47"/>
      <c r="NR23" s="47"/>
      <c r="NS23" s="47"/>
      <c r="NT23" s="47"/>
      <c r="NU23" s="47"/>
      <c r="NV23" s="47"/>
      <c r="NW23" s="47"/>
      <c r="NX23" s="47"/>
      <c r="NY23" s="47"/>
      <c r="NZ23" s="47"/>
      <c r="OA23" s="47"/>
      <c r="OB23" s="47"/>
      <c r="OC23" s="47"/>
      <c r="OD23" s="47"/>
      <c r="OE23" s="47"/>
      <c r="OF23" s="47"/>
      <c r="OG23" s="47"/>
      <c r="OH23" s="47"/>
      <c r="OI23" s="47"/>
      <c r="OJ23" s="47"/>
      <c r="OK23" s="47"/>
      <c r="OL23" s="47"/>
      <c r="OM23" s="47"/>
      <c r="ON23" s="47"/>
      <c r="OO23" s="47"/>
      <c r="OP23" s="47"/>
      <c r="OQ23" s="47"/>
      <c r="OR23" s="47"/>
      <c r="OS23" s="47"/>
      <c r="OT23" s="47"/>
      <c r="OU23" s="47"/>
      <c r="OV23" s="47"/>
      <c r="OW23" s="47"/>
      <c r="OX23" s="47"/>
      <c r="OY23" s="47"/>
      <c r="OZ23" s="47"/>
      <c r="PA23" s="47"/>
      <c r="PB23" s="47"/>
      <c r="PC23" s="47"/>
      <c r="PD23" s="47"/>
      <c r="PE23" s="47"/>
      <c r="PF23" s="47"/>
      <c r="PG23" s="47"/>
      <c r="PH23" s="47"/>
      <c r="PI23" s="47"/>
      <c r="PJ23" s="47"/>
      <c r="PK23" s="47"/>
      <c r="PL23" s="47"/>
      <c r="PM23" s="47"/>
      <c r="PN23" s="47"/>
      <c r="PO23" s="47"/>
      <c r="PP23" s="47"/>
      <c r="PQ23" s="47"/>
      <c r="PR23" s="47"/>
      <c r="PS23" s="47"/>
      <c r="PT23" s="47"/>
      <c r="PU23" s="47"/>
      <c r="PV23" s="47"/>
      <c r="PW23" s="47"/>
      <c r="PX23" s="47"/>
      <c r="PY23" s="47"/>
      <c r="PZ23" s="47"/>
      <c r="QA23" s="47"/>
      <c r="QB23" s="47"/>
      <c r="QC23" s="47"/>
      <c r="QD23" s="47"/>
      <c r="QE23" s="47"/>
      <c r="QF23" s="47"/>
      <c r="QG23" s="47"/>
      <c r="QH23" s="47"/>
      <c r="QI23" s="47"/>
      <c r="QJ23" s="47"/>
      <c r="QK23" s="47"/>
      <c r="QL23" s="47"/>
      <c r="QM23" s="47"/>
      <c r="QN23" s="47"/>
      <c r="QO23" s="47"/>
      <c r="QP23" s="47"/>
      <c r="QQ23" s="47"/>
      <c r="QR23" s="47"/>
      <c r="QS23" s="47"/>
      <c r="QT23" s="47"/>
      <c r="QU23" s="47"/>
      <c r="QV23" s="47"/>
      <c r="QW23" s="47"/>
      <c r="QX23" s="47"/>
      <c r="QY23" s="47"/>
      <c r="QZ23" s="47"/>
      <c r="RA23" s="47"/>
      <c r="RB23" s="47"/>
      <c r="RC23" s="47"/>
      <c r="RD23" s="47"/>
      <c r="RE23" s="47"/>
      <c r="RF23" s="47"/>
      <c r="RG23" s="47"/>
      <c r="RH23" s="47"/>
      <c r="RI23" s="47"/>
      <c r="RJ23" s="47"/>
      <c r="RK23" s="47"/>
      <c r="RL23" s="47"/>
      <c r="RM23" s="47"/>
      <c r="RN23" s="47"/>
      <c r="RO23" s="47"/>
      <c r="RP23" s="47"/>
      <c r="RQ23" s="47"/>
      <c r="RR23" s="47"/>
      <c r="RS23" s="47"/>
      <c r="RT23" s="47"/>
      <c r="RU23" s="47"/>
      <c r="RV23" s="47"/>
      <c r="RW23" s="47"/>
      <c r="RX23" s="47"/>
      <c r="RY23" s="47"/>
      <c r="RZ23" s="47"/>
      <c r="SA23" s="47"/>
      <c r="SB23" s="47"/>
      <c r="SC23" s="47"/>
      <c r="SD23" s="47"/>
      <c r="SE23" s="47"/>
      <c r="SF23" s="47"/>
      <c r="SG23" s="47"/>
      <c r="SH23" s="47"/>
      <c r="SI23" s="47"/>
      <c r="SJ23" s="47"/>
      <c r="SK23" s="47"/>
      <c r="SL23" s="47"/>
      <c r="SM23" s="47"/>
      <c r="SN23" s="47"/>
      <c r="SO23" s="47"/>
      <c r="SP23" s="47"/>
      <c r="SQ23" s="47"/>
      <c r="SR23" s="47"/>
      <c r="SS23" s="47"/>
      <c r="ST23" s="47"/>
      <c r="SU23" s="47"/>
      <c r="SV23" s="47"/>
      <c r="SW23" s="47"/>
      <c r="SX23" s="47"/>
      <c r="SY23" s="47"/>
      <c r="SZ23" s="47"/>
      <c r="TA23" s="47"/>
      <c r="TB23" s="47"/>
      <c r="TC23" s="47"/>
      <c r="TD23" s="47"/>
      <c r="TE23" s="47"/>
      <c r="TF23" s="47"/>
      <c r="TG23" s="47"/>
      <c r="TH23" s="47"/>
      <c r="TI23" s="47"/>
      <c r="TJ23" s="47"/>
      <c r="TK23" s="47"/>
      <c r="TL23" s="47"/>
      <c r="TM23" s="47"/>
      <c r="TN23" s="47"/>
      <c r="TO23" s="47"/>
      <c r="TP23" s="47"/>
      <c r="TQ23" s="47"/>
      <c r="TR23" s="47"/>
      <c r="TS23" s="47"/>
      <c r="TT23" s="47"/>
      <c r="TU23" s="47"/>
      <c r="TV23" s="47"/>
      <c r="TW23" s="47"/>
      <c r="TX23" s="47"/>
      <c r="TY23" s="47"/>
      <c r="TZ23" s="47"/>
      <c r="UA23" s="47"/>
      <c r="UB23" s="47"/>
      <c r="UC23" s="47"/>
      <c r="UD23" s="47"/>
      <c r="UE23" s="47"/>
      <c r="UF23" s="47"/>
      <c r="UG23" s="47"/>
      <c r="UH23" s="47"/>
      <c r="UI23" s="47"/>
      <c r="UJ23" s="47"/>
      <c r="UK23" s="47"/>
      <c r="UL23" s="47"/>
      <c r="UM23" s="47"/>
      <c r="UN23" s="47"/>
      <c r="UO23" s="47"/>
      <c r="UP23" s="47"/>
      <c r="UQ23" s="47"/>
      <c r="UR23" s="47"/>
      <c r="US23" s="47"/>
      <c r="UT23" s="47"/>
      <c r="UU23" s="47"/>
      <c r="UV23" s="47"/>
      <c r="UW23" s="47"/>
      <c r="UX23" s="47"/>
      <c r="UY23" s="47"/>
      <c r="UZ23" s="47"/>
      <c r="VA23" s="47"/>
      <c r="VB23" s="47"/>
      <c r="VC23" s="47"/>
      <c r="VD23" s="47"/>
      <c r="VE23" s="47"/>
      <c r="VF23" s="47"/>
      <c r="VG23" s="47"/>
      <c r="VH23" s="47"/>
      <c r="VI23" s="47"/>
      <c r="VJ23" s="47"/>
      <c r="VK23" s="47"/>
      <c r="VL23" s="47"/>
      <c r="VM23" s="47"/>
      <c r="VN23" s="47"/>
      <c r="VO23" s="47"/>
      <c r="VP23" s="47"/>
      <c r="VQ23" s="47"/>
      <c r="VR23" s="47"/>
      <c r="VS23" s="47"/>
      <c r="VT23" s="47"/>
      <c r="VU23" s="47"/>
      <c r="VV23" s="47"/>
      <c r="VW23" s="47"/>
      <c r="VX23" s="47"/>
      <c r="VY23" s="47"/>
      <c r="VZ23" s="47"/>
      <c r="WA23" s="47"/>
      <c r="WB23" s="47"/>
      <c r="WC23" s="47"/>
      <c r="WD23" s="47"/>
      <c r="WE23" s="47"/>
      <c r="WF23" s="47"/>
      <c r="WG23" s="47"/>
      <c r="WH23" s="47"/>
      <c r="WI23" s="47"/>
      <c r="WJ23" s="47"/>
      <c r="WK23" s="47"/>
      <c r="WL23" s="47"/>
      <c r="WM23" s="47"/>
      <c r="WN23" s="47"/>
      <c r="WO23" s="47"/>
      <c r="WP23" s="47"/>
      <c r="WQ23" s="47"/>
      <c r="WR23" s="47"/>
      <c r="WS23" s="47"/>
      <c r="WT23" s="47"/>
      <c r="WU23" s="47"/>
      <c r="WV23" s="47"/>
      <c r="WW23" s="47"/>
      <c r="WX23" s="47"/>
      <c r="WY23" s="47"/>
      <c r="WZ23" s="47"/>
      <c r="XA23" s="47"/>
      <c r="XB23" s="47"/>
      <c r="XC23" s="47"/>
      <c r="XD23" s="47"/>
      <c r="XE23" s="47"/>
      <c r="XF23" s="47"/>
      <c r="XG23" s="47"/>
      <c r="XH23" s="47"/>
      <c r="XI23" s="47"/>
      <c r="XJ23" s="47"/>
      <c r="XK23" s="47"/>
      <c r="XL23" s="47"/>
      <c r="XM23" s="47"/>
      <c r="XN23" s="47"/>
      <c r="XO23" s="47"/>
      <c r="XP23" s="47"/>
      <c r="XQ23" s="47"/>
      <c r="XR23" s="47"/>
      <c r="XS23" s="47"/>
      <c r="XT23" s="47"/>
      <c r="XU23" s="47"/>
      <c r="XV23" s="47"/>
      <c r="XW23" s="47"/>
      <c r="XX23" s="47"/>
      <c r="XY23" s="47"/>
      <c r="XZ23" s="47"/>
      <c r="YA23" s="47"/>
      <c r="YB23" s="47"/>
      <c r="YC23" s="47"/>
      <c r="YD23" s="47"/>
      <c r="YE23" s="47"/>
      <c r="YF23" s="47"/>
      <c r="YG23" s="47"/>
      <c r="YH23" s="47"/>
      <c r="YI23" s="47"/>
      <c r="YJ23" s="47"/>
      <c r="YK23" s="47"/>
      <c r="YL23" s="47"/>
      <c r="YM23" s="47"/>
      <c r="YN23" s="47"/>
      <c r="YO23" s="47"/>
      <c r="YP23" s="47"/>
      <c r="YQ23" s="47"/>
      <c r="YR23" s="47"/>
      <c r="YS23" s="47"/>
      <c r="YT23" s="47"/>
      <c r="YU23" s="47"/>
      <c r="YV23" s="47"/>
      <c r="YW23" s="47"/>
      <c r="YX23" s="47"/>
      <c r="YY23" s="47"/>
      <c r="YZ23" s="47"/>
      <c r="ZA23" s="47"/>
      <c r="ZB23" s="47"/>
      <c r="ZC23" s="47"/>
      <c r="ZD23" s="47"/>
      <c r="ZE23" s="47"/>
      <c r="ZF23" s="47"/>
      <c r="ZG23" s="47"/>
      <c r="ZH23" s="47"/>
      <c r="ZI23" s="47"/>
      <c r="ZJ23" s="47"/>
      <c r="ZK23" s="47"/>
      <c r="ZL23" s="47"/>
      <c r="ZM23" s="47"/>
      <c r="ZN23" s="47"/>
      <c r="ZO23" s="47"/>
      <c r="ZP23" s="47"/>
      <c r="ZQ23" s="47"/>
      <c r="ZR23" s="47"/>
      <c r="ZS23" s="47"/>
      <c r="ZT23" s="47"/>
      <c r="ZU23" s="47"/>
      <c r="ZV23" s="47"/>
      <c r="ZW23" s="47"/>
      <c r="ZX23" s="47"/>
      <c r="ZY23" s="47"/>
      <c r="ZZ23" s="47"/>
      <c r="AAA23" s="47"/>
      <c r="AAB23" s="47"/>
      <c r="AAC23" s="47"/>
      <c r="AAD23" s="47"/>
      <c r="AAE23" s="47"/>
      <c r="AAF23" s="47"/>
      <c r="AAG23" s="47"/>
      <c r="AAH23" s="47"/>
      <c r="AAI23" s="47"/>
      <c r="AAJ23" s="47"/>
      <c r="AAK23" s="47"/>
      <c r="AAL23" s="47"/>
      <c r="AAM23" s="47"/>
      <c r="AAN23" s="47"/>
      <c r="AAO23" s="47"/>
      <c r="AAP23" s="47"/>
      <c r="AAQ23" s="47"/>
      <c r="AAR23" s="47"/>
      <c r="AAS23" s="47"/>
      <c r="AAT23" s="47"/>
      <c r="AAU23" s="47"/>
      <c r="AAV23" s="47"/>
      <c r="AAW23" s="47"/>
      <c r="AAX23" s="47"/>
      <c r="AAY23" s="47"/>
      <c r="AAZ23" s="47"/>
      <c r="ABA23" s="47"/>
      <c r="ABB23" s="47"/>
      <c r="ABC23" s="47"/>
      <c r="ABD23" s="47"/>
      <c r="ABE23" s="47"/>
      <c r="ABF23" s="47"/>
      <c r="ABG23" s="47"/>
      <c r="ABH23" s="47"/>
      <c r="ABI23" s="47"/>
      <c r="ABJ23" s="47"/>
      <c r="ABK23" s="47"/>
      <c r="ABL23" s="47"/>
      <c r="ABM23" s="47"/>
      <c r="ABN23" s="47"/>
      <c r="ABO23" s="47"/>
      <c r="ABP23" s="47"/>
      <c r="ABQ23" s="47"/>
      <c r="ABR23" s="47"/>
      <c r="ABS23" s="47"/>
      <c r="ABT23" s="47"/>
      <c r="ABU23" s="47"/>
      <c r="ABV23" s="47"/>
      <c r="ABW23" s="47"/>
      <c r="ABX23" s="47"/>
      <c r="ABY23" s="47"/>
      <c r="ABZ23" s="47"/>
      <c r="ACA23" s="47"/>
      <c r="ACB23" s="47"/>
      <c r="ACC23" s="47"/>
      <c r="ACD23" s="47"/>
      <c r="ACE23" s="47"/>
      <c r="ACF23" s="47"/>
      <c r="ACG23" s="47"/>
      <c r="ACH23" s="47"/>
      <c r="ACI23" s="47"/>
      <c r="ACJ23" s="47"/>
      <c r="ACK23" s="47"/>
      <c r="ACL23" s="47"/>
      <c r="ACM23" s="47"/>
      <c r="ACN23" s="47"/>
      <c r="ACO23" s="47"/>
      <c r="ACP23" s="47"/>
      <c r="ACQ23" s="47"/>
      <c r="ACR23" s="47"/>
      <c r="ACS23" s="47"/>
      <c r="ACT23" s="47"/>
      <c r="ACU23" s="47"/>
      <c r="ACV23" s="47"/>
      <c r="ACW23" s="47"/>
      <c r="ACX23" s="47"/>
      <c r="ACY23" s="47"/>
      <c r="ACZ23" s="47"/>
      <c r="ADA23" s="47"/>
      <c r="ADB23" s="47"/>
      <c r="ADC23" s="47"/>
      <c r="ADD23" s="47"/>
      <c r="ADE23" s="47"/>
      <c r="ADF23" s="47"/>
      <c r="ADG23" s="47"/>
      <c r="ADH23" s="47"/>
      <c r="ADI23" s="47"/>
      <c r="ADJ23" s="47"/>
      <c r="ADK23" s="47"/>
      <c r="ADL23" s="47"/>
      <c r="ADM23" s="47"/>
      <c r="ADN23" s="47"/>
      <c r="ADO23" s="47"/>
      <c r="ADP23" s="47"/>
      <c r="ADQ23" s="47"/>
      <c r="ADR23" s="47"/>
      <c r="ADS23" s="47"/>
      <c r="ADT23" s="47"/>
      <c r="ADU23" s="47"/>
      <c r="ADV23" s="47"/>
      <c r="ADW23" s="47"/>
      <c r="ADX23" s="47"/>
      <c r="ADY23" s="47"/>
      <c r="ADZ23" s="47"/>
      <c r="AEA23" s="47"/>
      <c r="AEB23" s="47"/>
      <c r="AEC23" s="47"/>
      <c r="AED23" s="47"/>
      <c r="AEE23" s="47"/>
      <c r="AEF23" s="47"/>
      <c r="AEG23" s="47"/>
      <c r="AEH23" s="47"/>
      <c r="AEI23" s="47"/>
      <c r="AEJ23" s="47"/>
      <c r="AEK23" s="47"/>
      <c r="AEL23" s="47"/>
      <c r="AEM23" s="47"/>
      <c r="AEN23" s="47"/>
      <c r="AEO23" s="47"/>
      <c r="AEP23" s="47"/>
      <c r="AEQ23" s="47"/>
      <c r="AER23" s="47"/>
      <c r="AES23" s="47"/>
      <c r="AET23" s="47"/>
      <c r="AEU23" s="47"/>
      <c r="AEV23" s="47"/>
      <c r="AEW23" s="47"/>
      <c r="AEX23" s="47"/>
      <c r="AEY23" s="47"/>
      <c r="AEZ23" s="47"/>
      <c r="AFA23" s="47"/>
      <c r="AFB23" s="47"/>
      <c r="AFC23" s="47"/>
      <c r="AFD23" s="47"/>
      <c r="AFE23" s="47"/>
      <c r="AFF23" s="47"/>
      <c r="AFG23" s="47"/>
      <c r="AFH23" s="47"/>
      <c r="AFI23" s="47"/>
      <c r="AFJ23" s="47"/>
      <c r="AFK23" s="47"/>
      <c r="AFL23" s="47"/>
      <c r="AFM23" s="47"/>
      <c r="AFN23" s="47"/>
      <c r="AFO23" s="47"/>
      <c r="AFP23" s="47"/>
      <c r="AFQ23" s="47"/>
      <c r="AFR23" s="47"/>
      <c r="AFS23" s="47"/>
      <c r="AFT23" s="47"/>
      <c r="AFU23" s="47"/>
      <c r="AFV23" s="47"/>
      <c r="AFW23" s="47"/>
      <c r="AFX23" s="47"/>
      <c r="AFY23" s="47"/>
      <c r="AFZ23" s="47"/>
      <c r="AGA23" s="47"/>
      <c r="AGB23" s="47"/>
      <c r="AGC23" s="47"/>
      <c r="AGD23" s="47"/>
      <c r="AGE23" s="47"/>
      <c r="AGF23" s="47"/>
      <c r="AGG23" s="47"/>
      <c r="AGH23" s="47"/>
      <c r="AGI23" s="47"/>
      <c r="AGJ23" s="47"/>
      <c r="AGK23" s="47"/>
      <c r="AGL23" s="47"/>
      <c r="AGM23" s="47"/>
      <c r="AGN23" s="47"/>
      <c r="AGO23" s="47"/>
      <c r="AGP23" s="47"/>
      <c r="AGQ23" s="47"/>
      <c r="AGR23" s="47"/>
      <c r="AGS23" s="47"/>
      <c r="AGT23" s="47"/>
      <c r="AGU23" s="47"/>
      <c r="AGV23" s="47"/>
      <c r="AGW23" s="47"/>
      <c r="AGX23" s="47"/>
      <c r="AGY23" s="47"/>
      <c r="AGZ23" s="47"/>
      <c r="AHA23" s="47"/>
      <c r="AHB23" s="47"/>
      <c r="AHC23" s="47"/>
      <c r="AHD23" s="47"/>
      <c r="AHE23" s="47"/>
      <c r="AHF23" s="47"/>
      <c r="AHG23" s="47"/>
      <c r="AHH23" s="47"/>
      <c r="AHI23" s="47"/>
      <c r="AHJ23" s="47"/>
      <c r="AHK23" s="47"/>
      <c r="AHL23" s="47"/>
      <c r="AHM23" s="47"/>
      <c r="AHN23" s="47"/>
      <c r="AHO23" s="47"/>
      <c r="AHP23" s="47"/>
      <c r="AHQ23" s="47"/>
      <c r="AHR23" s="47"/>
      <c r="AHS23" s="47"/>
      <c r="AHT23" s="47"/>
      <c r="AHU23" s="47"/>
      <c r="AHV23" s="47"/>
      <c r="AHW23" s="47"/>
      <c r="AHX23" s="47"/>
      <c r="AHY23" s="47"/>
      <c r="AHZ23" s="47"/>
      <c r="AIA23" s="47"/>
      <c r="AIB23" s="47"/>
      <c r="AIC23" s="47"/>
      <c r="AID23" s="47"/>
      <c r="AIE23" s="47"/>
      <c r="AIF23" s="47"/>
      <c r="AIG23" s="47"/>
      <c r="AIH23" s="47"/>
      <c r="AII23" s="47"/>
      <c r="AIJ23" s="47"/>
      <c r="AIK23" s="47"/>
      <c r="AIL23" s="47"/>
      <c r="AIM23" s="47"/>
      <c r="AIN23" s="47"/>
      <c r="AIO23" s="47"/>
      <c r="AIP23" s="47"/>
      <c r="AIQ23" s="47"/>
      <c r="AIR23" s="47"/>
      <c r="AIS23" s="47"/>
      <c r="AIT23" s="47"/>
      <c r="AIU23" s="47"/>
      <c r="AIV23" s="47"/>
      <c r="AIW23" s="47"/>
      <c r="AIX23" s="47"/>
      <c r="AIY23" s="47"/>
      <c r="AIZ23" s="47"/>
      <c r="AJA23" s="47"/>
      <c r="AJB23" s="47"/>
      <c r="AJC23" s="47"/>
      <c r="AJD23" s="47"/>
      <c r="AJE23" s="47"/>
      <c r="AJF23" s="47"/>
      <c r="AJG23" s="47"/>
      <c r="AJH23" s="47"/>
      <c r="AJI23" s="47"/>
      <c r="AJJ23" s="47"/>
      <c r="AJK23" s="47"/>
      <c r="AJL23" s="47"/>
      <c r="AJM23" s="47"/>
      <c r="AJN23" s="47"/>
      <c r="AJO23" s="47"/>
      <c r="AJP23" s="47"/>
      <c r="AJQ23" s="47"/>
      <c r="AJR23" s="47"/>
      <c r="AJS23" s="47"/>
      <c r="AJT23" s="47"/>
      <c r="AJU23" s="47"/>
      <c r="AJV23" s="47"/>
      <c r="AJW23" s="47"/>
      <c r="AJX23" s="47"/>
      <c r="AJY23" s="47"/>
      <c r="AJZ23" s="47"/>
      <c r="AKA23" s="47"/>
      <c r="AKB23" s="47"/>
      <c r="AKC23" s="47"/>
      <c r="AKD23" s="47"/>
      <c r="AKE23" s="47"/>
      <c r="AKF23" s="47"/>
      <c r="AKG23" s="47"/>
      <c r="AKH23" s="47"/>
      <c r="AKI23" s="47"/>
      <c r="AKJ23" s="47"/>
      <c r="AKK23" s="47"/>
      <c r="AKL23" s="47"/>
      <c r="AKM23" s="47"/>
      <c r="AKN23" s="47"/>
      <c r="AKO23" s="47"/>
      <c r="AKP23" s="47"/>
      <c r="AKQ23" s="47"/>
      <c r="AKR23" s="47"/>
      <c r="AKS23" s="47"/>
      <c r="AKT23" s="47"/>
      <c r="AKU23" s="47"/>
      <c r="AKV23" s="47"/>
      <c r="AKW23" s="47"/>
      <c r="AKX23" s="47"/>
      <c r="AKY23" s="47"/>
      <c r="AKZ23" s="47"/>
      <c r="ALA23" s="47"/>
      <c r="ALB23" s="47"/>
      <c r="ALC23" s="47"/>
      <c r="ALD23" s="47"/>
      <c r="ALE23" s="47"/>
      <c r="ALF23" s="47"/>
      <c r="ALG23" s="47"/>
      <c r="ALH23" s="47"/>
      <c r="ALI23" s="47"/>
      <c r="ALJ23" s="47"/>
      <c r="ALK23" s="47"/>
      <c r="ALL23" s="47"/>
      <c r="ALM23" s="47"/>
      <c r="ALN23" s="47"/>
      <c r="ALO23" s="47"/>
      <c r="ALP23" s="47"/>
      <c r="ALQ23" s="47"/>
      <c r="ALR23" s="47"/>
      <c r="ALS23" s="47"/>
      <c r="ALT23" s="47"/>
      <c r="ALU23" s="47"/>
      <c r="ALV23" s="47"/>
      <c r="ALW23" s="47"/>
      <c r="ALX23" s="47"/>
      <c r="ALY23" s="47"/>
      <c r="ALZ23" s="47"/>
      <c r="AMA23" s="47"/>
      <c r="AMB23" s="47"/>
      <c r="AMC23" s="47"/>
      <c r="AMD23" s="47"/>
      <c r="AME23" s="47"/>
      <c r="AMF23" s="47"/>
      <c r="AMG23" s="47"/>
      <c r="AMH23" s="47"/>
      <c r="AMI23" s="47"/>
      <c r="AMJ23" s="47"/>
      <c r="AMK23" s="47"/>
      <c r="AML23" s="47"/>
      <c r="AMM23" s="47"/>
      <c r="AMN23" s="47"/>
      <c r="AMO23" s="47"/>
      <c r="AMP23" s="47"/>
      <c r="AMQ23" s="47"/>
      <c r="AMR23" s="47"/>
      <c r="AMS23" s="47"/>
      <c r="AMT23" s="47"/>
      <c r="AMU23" s="47"/>
      <c r="AMV23" s="47"/>
      <c r="AMW23" s="47"/>
      <c r="AMX23" s="47"/>
      <c r="AMY23" s="47"/>
      <c r="AMZ23" s="47"/>
      <c r="ANA23" s="47"/>
      <c r="ANB23" s="47"/>
      <c r="ANC23" s="47"/>
      <c r="AND23" s="47"/>
      <c r="ANE23" s="47"/>
      <c r="ANF23" s="47"/>
      <c r="ANG23" s="47"/>
      <c r="ANH23" s="47"/>
      <c r="ANI23" s="47"/>
      <c r="ANJ23" s="47"/>
      <c r="ANK23" s="47"/>
      <c r="ANL23" s="47"/>
      <c r="ANM23" s="47"/>
      <c r="ANN23" s="47"/>
      <c r="ANO23" s="47"/>
      <c r="ANP23" s="47"/>
      <c r="ANQ23" s="47"/>
      <c r="ANR23" s="47"/>
      <c r="ANS23" s="47"/>
      <c r="ANT23" s="47"/>
      <c r="ANU23" s="47"/>
      <c r="ANV23" s="47"/>
      <c r="ANW23" s="47"/>
      <c r="ANX23" s="47"/>
      <c r="ANY23" s="47"/>
      <c r="ANZ23" s="47"/>
      <c r="AOA23" s="47"/>
      <c r="AOB23" s="47"/>
      <c r="AOC23" s="47"/>
      <c r="AOD23" s="47"/>
      <c r="AOE23" s="47"/>
      <c r="AOF23" s="47"/>
      <c r="AOG23" s="47"/>
      <c r="AOH23" s="47"/>
      <c r="AOI23" s="47"/>
      <c r="AOJ23" s="47"/>
      <c r="AOK23" s="47"/>
      <c r="AOL23" s="47"/>
      <c r="AOM23" s="47"/>
      <c r="AON23" s="47"/>
      <c r="AOO23" s="47"/>
      <c r="AOP23" s="47"/>
      <c r="AOQ23" s="47"/>
      <c r="AOR23" s="47"/>
      <c r="AOS23" s="47"/>
      <c r="AOT23" s="47"/>
      <c r="AOU23" s="47"/>
      <c r="AOV23" s="47"/>
      <c r="AOW23" s="47"/>
      <c r="AOX23" s="47"/>
      <c r="AOY23" s="47"/>
      <c r="AOZ23" s="47"/>
      <c r="APA23" s="47"/>
      <c r="APB23" s="47"/>
      <c r="APC23" s="47"/>
      <c r="APD23" s="47"/>
      <c r="APE23" s="47"/>
      <c r="APF23" s="47"/>
      <c r="APG23" s="47"/>
      <c r="APH23" s="47"/>
      <c r="API23" s="47"/>
      <c r="APJ23" s="47"/>
      <c r="APK23" s="47"/>
      <c r="APL23" s="47"/>
      <c r="APM23" s="47"/>
      <c r="APN23" s="47"/>
      <c r="APO23" s="47"/>
      <c r="APP23" s="47"/>
      <c r="APQ23" s="47"/>
      <c r="APR23" s="47"/>
      <c r="APS23" s="47"/>
      <c r="APT23" s="47"/>
      <c r="APU23" s="47"/>
      <c r="APV23" s="47"/>
      <c r="APW23" s="47"/>
      <c r="APX23" s="47"/>
      <c r="APY23" s="47"/>
      <c r="APZ23" s="47"/>
      <c r="AQA23" s="47"/>
      <c r="AQB23" s="47"/>
      <c r="AQC23" s="47"/>
      <c r="AQD23" s="47"/>
      <c r="AQE23" s="47"/>
      <c r="AQF23" s="47"/>
      <c r="AQG23" s="47"/>
      <c r="AQH23" s="47"/>
      <c r="AQI23" s="47"/>
      <c r="AQJ23" s="47"/>
      <c r="AQK23" s="47"/>
      <c r="AQL23" s="47"/>
      <c r="AQM23" s="47"/>
      <c r="AQN23" s="47"/>
      <c r="AQO23" s="47"/>
      <c r="AQP23" s="47"/>
      <c r="AQQ23" s="47"/>
      <c r="AQR23" s="47"/>
      <c r="AQS23" s="47"/>
      <c r="AQT23" s="47"/>
      <c r="AQU23" s="47"/>
      <c r="AQV23" s="47"/>
      <c r="AQW23" s="47"/>
      <c r="AQX23" s="47"/>
      <c r="AQY23" s="47"/>
      <c r="AQZ23" s="47"/>
      <c r="ARA23" s="47"/>
      <c r="ARB23" s="47"/>
      <c r="ARC23" s="47"/>
      <c r="ARD23" s="47"/>
      <c r="ARE23" s="47"/>
      <c r="ARF23" s="47"/>
      <c r="ARG23" s="47"/>
      <c r="ARH23" s="47"/>
      <c r="ARI23" s="47"/>
      <c r="ARJ23" s="47"/>
      <c r="ARK23" s="47"/>
      <c r="ARL23" s="47"/>
      <c r="ARM23" s="47"/>
      <c r="ARN23" s="47"/>
      <c r="ARO23" s="47"/>
      <c r="ARP23" s="47"/>
      <c r="ARQ23" s="47"/>
      <c r="ARR23" s="47"/>
      <c r="ARS23" s="47"/>
      <c r="ART23" s="47"/>
      <c r="ARU23" s="47"/>
      <c r="ARV23" s="47"/>
      <c r="ARW23" s="47"/>
      <c r="ARX23" s="47"/>
      <c r="ARY23" s="47"/>
      <c r="ARZ23" s="47"/>
      <c r="ASA23" s="47"/>
      <c r="ASB23" s="47"/>
      <c r="ASC23" s="47"/>
      <c r="ASD23" s="47"/>
      <c r="ASE23" s="47"/>
      <c r="ASF23" s="47"/>
      <c r="ASG23" s="47"/>
      <c r="ASH23" s="47"/>
      <c r="ASI23" s="47"/>
      <c r="ASJ23" s="47"/>
      <c r="ASK23" s="47"/>
      <c r="ASL23" s="47"/>
      <c r="ASM23" s="47"/>
      <c r="ASN23" s="47"/>
      <c r="ASO23" s="47"/>
      <c r="ASP23" s="47"/>
      <c r="ASQ23" s="47"/>
      <c r="ASR23" s="47"/>
      <c r="ASS23" s="47"/>
      <c r="AST23" s="47"/>
      <c r="ASU23" s="47"/>
      <c r="ASV23" s="47"/>
      <c r="ASW23" s="47"/>
      <c r="ASX23" s="47"/>
      <c r="ASY23" s="47"/>
      <c r="ASZ23" s="47"/>
      <c r="ATA23" s="47"/>
      <c r="ATB23" s="47"/>
      <c r="ATC23" s="47"/>
      <c r="ATD23" s="47"/>
      <c r="ATE23" s="47"/>
      <c r="ATF23" s="47"/>
      <c r="ATG23" s="47"/>
      <c r="ATH23" s="47"/>
      <c r="ATI23" s="47"/>
      <c r="ATJ23" s="47"/>
      <c r="ATK23" s="47"/>
      <c r="ATL23" s="47"/>
      <c r="ATM23" s="47"/>
      <c r="ATN23" s="47"/>
      <c r="ATO23" s="47"/>
      <c r="ATP23" s="47"/>
      <c r="ATQ23" s="47"/>
      <c r="ATR23" s="47"/>
      <c r="ATS23" s="47"/>
      <c r="ATT23" s="47"/>
      <c r="ATU23" s="47"/>
      <c r="ATV23" s="47"/>
      <c r="ATW23" s="47"/>
      <c r="ATX23" s="47"/>
      <c r="ATY23" s="47"/>
      <c r="ATZ23" s="47"/>
      <c r="AUA23" s="47"/>
      <c r="AUB23" s="47"/>
      <c r="AUC23" s="47"/>
      <c r="AUD23" s="47"/>
      <c r="AUE23" s="47"/>
      <c r="AUF23" s="47"/>
      <c r="AUG23" s="47"/>
      <c r="AUH23" s="47"/>
      <c r="AUI23" s="47"/>
      <c r="AUJ23" s="47"/>
      <c r="AUK23" s="47"/>
      <c r="AUL23" s="47"/>
      <c r="AUM23" s="47"/>
      <c r="AUN23" s="47"/>
      <c r="AUO23" s="47"/>
      <c r="AUP23" s="47"/>
      <c r="AUQ23" s="47"/>
      <c r="AUR23" s="47"/>
      <c r="AUS23" s="47"/>
    </row>
    <row r="24" spans="1:1241" x14ac:dyDescent="0.25">
      <c r="A24" s="15">
        <v>6</v>
      </c>
      <c r="B24" s="16"/>
      <c r="C24" s="78" t="str">
        <f t="shared" si="2096"/>
        <v/>
      </c>
      <c r="D24" s="5"/>
      <c r="E24" s="61"/>
      <c r="F24" s="112">
        <f t="shared" si="2097"/>
        <v>0</v>
      </c>
      <c r="G24" s="112">
        <f t="shared" si="2098"/>
        <v>0</v>
      </c>
      <c r="H24" s="112">
        <f t="shared" si="2098"/>
        <v>0</v>
      </c>
      <c r="I24" s="112">
        <f t="shared" si="2098"/>
        <v>0</v>
      </c>
      <c r="J24" s="112">
        <f t="shared" si="2098"/>
        <v>0</v>
      </c>
      <c r="K24" s="112">
        <f t="shared" si="2098"/>
        <v>0</v>
      </c>
      <c r="L24" s="112">
        <f t="shared" si="2098"/>
        <v>0</v>
      </c>
      <c r="M24" s="112">
        <f t="shared" si="2098"/>
        <v>0</v>
      </c>
      <c r="N24" s="112">
        <f t="shared" si="2098"/>
        <v>0</v>
      </c>
      <c r="O24" s="112">
        <f t="shared" si="2098"/>
        <v>0</v>
      </c>
      <c r="P24" s="112">
        <f t="shared" si="2098"/>
        <v>0</v>
      </c>
      <c r="Q24" s="72">
        <f t="shared" si="2098"/>
        <v>0</v>
      </c>
      <c r="R24" s="111">
        <f t="shared" si="2099"/>
        <v>0</v>
      </c>
      <c r="S24" s="111">
        <f t="shared" si="2100"/>
        <v>0</v>
      </c>
      <c r="T24" s="111">
        <f t="shared" si="2101"/>
        <v>0</v>
      </c>
      <c r="U24" s="111">
        <f t="shared" si="2102"/>
        <v>0</v>
      </c>
      <c r="V24" s="111">
        <f t="shared" si="2103"/>
        <v>0</v>
      </c>
      <c r="W24" s="111">
        <f t="shared" si="2104"/>
        <v>0</v>
      </c>
      <c r="X24" s="111">
        <f t="shared" si="2105"/>
        <v>0</v>
      </c>
      <c r="Y24" s="111">
        <f t="shared" si="2106"/>
        <v>0</v>
      </c>
      <c r="Z24" s="111">
        <f t="shared" si="2107"/>
        <v>0</v>
      </c>
      <c r="AA24" s="111">
        <f t="shared" si="2108"/>
        <v>0</v>
      </c>
      <c r="AB24" s="111">
        <f t="shared" si="2109"/>
        <v>0</v>
      </c>
      <c r="AC24" s="111">
        <f t="shared" si="2110"/>
        <v>0</v>
      </c>
      <c r="AD24" s="70">
        <f t="shared" si="2111"/>
        <v>0</v>
      </c>
      <c r="AE24" s="58">
        <f t="shared" si="2112"/>
        <v>0</v>
      </c>
      <c r="AF24" s="58">
        <f t="shared" si="2113"/>
        <v>0</v>
      </c>
      <c r="AG24" s="58">
        <f t="shared" si="2114"/>
        <v>0</v>
      </c>
      <c r="AH24" s="58">
        <f t="shared" si="2115"/>
        <v>0</v>
      </c>
      <c r="AI24" s="58">
        <f t="shared" si="2116"/>
        <v>0</v>
      </c>
      <c r="AJ24" s="58">
        <f t="shared" si="2117"/>
        <v>0</v>
      </c>
      <c r="AK24" s="58">
        <f t="shared" si="2118"/>
        <v>0</v>
      </c>
      <c r="AL24" s="58">
        <f t="shared" si="2119"/>
        <v>0</v>
      </c>
      <c r="AM24" s="58">
        <f t="shared" si="2120"/>
        <v>0</v>
      </c>
      <c r="AN24" s="58">
        <f t="shared" si="2121"/>
        <v>0</v>
      </c>
      <c r="AO24" s="58">
        <f t="shared" si="2122"/>
        <v>0</v>
      </c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  <c r="EN24" s="50"/>
      <c r="EO24" s="50"/>
      <c r="EP24" s="50"/>
      <c r="EQ24" s="50"/>
      <c r="ER24" s="50"/>
      <c r="ES24" s="50"/>
      <c r="ET24" s="50"/>
      <c r="EU24" s="50"/>
      <c r="EV24" s="50"/>
      <c r="EW24" s="50"/>
      <c r="EX24" s="50"/>
      <c r="EY24" s="50"/>
      <c r="EZ24" s="50"/>
      <c r="FA24" s="50"/>
      <c r="FB24" s="50"/>
      <c r="FC24" s="50"/>
      <c r="FD24" s="50"/>
      <c r="FE24" s="50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  <c r="HG24" s="47"/>
      <c r="HH24" s="47"/>
      <c r="HI24" s="47"/>
      <c r="HJ24" s="47"/>
      <c r="HK24" s="47"/>
      <c r="HL24" s="47"/>
      <c r="HM24" s="47"/>
      <c r="HN24" s="47"/>
      <c r="HO24" s="47"/>
      <c r="HP24" s="47"/>
      <c r="HQ24" s="47"/>
      <c r="HR24" s="47"/>
      <c r="HS24" s="47"/>
      <c r="HT24" s="47"/>
      <c r="HU24" s="47"/>
      <c r="HV24" s="47"/>
      <c r="HW24" s="47"/>
      <c r="HX24" s="47"/>
      <c r="HY24" s="47"/>
      <c r="HZ24" s="47"/>
      <c r="IA24" s="47"/>
      <c r="IB24" s="47"/>
      <c r="IC24" s="47"/>
      <c r="ID24" s="47"/>
      <c r="IE24" s="47"/>
      <c r="IF24" s="47"/>
      <c r="IG24" s="47"/>
      <c r="IH24" s="47"/>
      <c r="II24" s="47"/>
      <c r="IJ24" s="47"/>
      <c r="IK24" s="47"/>
      <c r="IL24" s="47"/>
      <c r="IM24" s="47"/>
      <c r="IN24" s="47"/>
      <c r="IO24" s="47"/>
      <c r="IP24" s="47"/>
      <c r="IQ24" s="47"/>
      <c r="IR24" s="47"/>
      <c r="IS24" s="47"/>
      <c r="IT24" s="47"/>
      <c r="IU24" s="47"/>
      <c r="IV24" s="47"/>
      <c r="IW24" s="47"/>
      <c r="IX24" s="47"/>
      <c r="IY24" s="47"/>
      <c r="IZ24" s="47"/>
      <c r="JA24" s="47"/>
      <c r="JB24" s="47"/>
      <c r="JC24" s="47"/>
      <c r="JD24" s="47"/>
      <c r="JE24" s="47"/>
      <c r="JF24" s="47"/>
      <c r="JG24" s="47"/>
      <c r="JH24" s="47"/>
      <c r="JI24" s="47"/>
      <c r="JJ24" s="47"/>
      <c r="JK24" s="47"/>
      <c r="JL24" s="47"/>
      <c r="JM24" s="47"/>
      <c r="JN24" s="47"/>
      <c r="JO24" s="47"/>
      <c r="JP24" s="47"/>
      <c r="JQ24" s="47"/>
      <c r="JR24" s="47"/>
      <c r="JS24" s="47"/>
      <c r="JT24" s="47"/>
      <c r="JU24" s="47"/>
      <c r="JV24" s="47"/>
      <c r="JW24" s="47"/>
      <c r="JX24" s="47"/>
      <c r="JY24" s="47"/>
      <c r="JZ24" s="47"/>
      <c r="KA24" s="47"/>
      <c r="KB24" s="47"/>
      <c r="KC24" s="47"/>
      <c r="KD24" s="47"/>
      <c r="KE24" s="47"/>
      <c r="KF24" s="47"/>
      <c r="KG24" s="47"/>
      <c r="KH24" s="47"/>
      <c r="KI24" s="47"/>
      <c r="KJ24" s="47"/>
      <c r="KK24" s="47"/>
      <c r="KL24" s="47"/>
      <c r="KM24" s="47"/>
      <c r="KN24" s="47"/>
      <c r="KO24" s="47"/>
      <c r="KP24" s="47"/>
      <c r="KQ24" s="47"/>
      <c r="KR24" s="47"/>
      <c r="KS24" s="47"/>
      <c r="KT24" s="47"/>
      <c r="KU24" s="47"/>
      <c r="KV24" s="47"/>
      <c r="KW24" s="47"/>
      <c r="KX24" s="47"/>
      <c r="KY24" s="47"/>
      <c r="KZ24" s="47"/>
      <c r="LA24" s="47"/>
      <c r="LB24" s="47"/>
      <c r="LC24" s="47"/>
      <c r="LD24" s="47"/>
      <c r="LE24" s="47"/>
      <c r="LF24" s="47"/>
      <c r="LG24" s="47"/>
      <c r="LH24" s="47"/>
      <c r="LI24" s="47"/>
      <c r="LJ24" s="47"/>
      <c r="LK24" s="47"/>
      <c r="LL24" s="47"/>
      <c r="LM24" s="47"/>
      <c r="LN24" s="47"/>
      <c r="LO24" s="47"/>
      <c r="LP24" s="47"/>
      <c r="LQ24" s="47"/>
      <c r="LR24" s="47"/>
      <c r="LS24" s="47"/>
      <c r="LT24" s="47"/>
      <c r="LU24" s="47"/>
      <c r="LV24" s="47"/>
      <c r="LW24" s="47"/>
      <c r="LX24" s="47"/>
      <c r="LY24" s="47"/>
      <c r="LZ24" s="47"/>
      <c r="MA24" s="47"/>
      <c r="MB24" s="47"/>
      <c r="MC24" s="47"/>
      <c r="MD24" s="47"/>
      <c r="ME24" s="47"/>
      <c r="MF24" s="47"/>
      <c r="MG24" s="47"/>
      <c r="MH24" s="47"/>
      <c r="MI24" s="47"/>
      <c r="MJ24" s="47"/>
      <c r="MK24" s="47"/>
      <c r="ML24" s="47"/>
      <c r="MM24" s="47"/>
      <c r="MN24" s="47"/>
      <c r="MO24" s="47"/>
      <c r="MP24" s="47"/>
      <c r="MQ24" s="47"/>
      <c r="MR24" s="47"/>
      <c r="MS24" s="47"/>
      <c r="MT24" s="47"/>
      <c r="MU24" s="47"/>
      <c r="MV24" s="47"/>
      <c r="MW24" s="47"/>
      <c r="MX24" s="47"/>
      <c r="MY24" s="47"/>
      <c r="MZ24" s="47"/>
      <c r="NA24" s="47"/>
      <c r="NB24" s="47"/>
      <c r="NC24" s="47"/>
      <c r="ND24" s="47"/>
      <c r="NE24" s="47"/>
      <c r="NF24" s="47"/>
      <c r="NG24" s="47"/>
      <c r="NH24" s="47"/>
      <c r="NI24" s="47"/>
      <c r="NJ24" s="47"/>
      <c r="NK24" s="47"/>
      <c r="NL24" s="47"/>
      <c r="NM24" s="47"/>
      <c r="NN24" s="47"/>
      <c r="NO24" s="47"/>
      <c r="NP24" s="47"/>
      <c r="NQ24" s="47"/>
      <c r="NR24" s="47"/>
      <c r="NS24" s="47"/>
      <c r="NT24" s="47"/>
      <c r="NU24" s="47"/>
      <c r="NV24" s="47"/>
      <c r="NW24" s="47"/>
      <c r="NX24" s="47"/>
      <c r="NY24" s="47"/>
      <c r="NZ24" s="47"/>
      <c r="OA24" s="47"/>
      <c r="OB24" s="47"/>
      <c r="OC24" s="47"/>
      <c r="OD24" s="47"/>
      <c r="OE24" s="47"/>
      <c r="OF24" s="47"/>
      <c r="OG24" s="47"/>
      <c r="OH24" s="47"/>
      <c r="OI24" s="47"/>
      <c r="OJ24" s="47"/>
      <c r="OK24" s="47"/>
      <c r="OL24" s="47"/>
      <c r="OM24" s="47"/>
      <c r="ON24" s="47"/>
      <c r="OO24" s="47"/>
      <c r="OP24" s="47"/>
      <c r="OQ24" s="47"/>
      <c r="OR24" s="47"/>
      <c r="OS24" s="47"/>
      <c r="OT24" s="47"/>
      <c r="OU24" s="47"/>
      <c r="OV24" s="47"/>
      <c r="OW24" s="47"/>
      <c r="OX24" s="47"/>
      <c r="OY24" s="47"/>
      <c r="OZ24" s="47"/>
      <c r="PA24" s="47"/>
      <c r="PB24" s="47"/>
      <c r="PC24" s="47"/>
      <c r="PD24" s="47"/>
      <c r="PE24" s="47"/>
      <c r="PF24" s="47"/>
      <c r="PG24" s="47"/>
      <c r="PH24" s="47"/>
      <c r="PI24" s="47"/>
      <c r="PJ24" s="47"/>
      <c r="PK24" s="47"/>
      <c r="PL24" s="47"/>
      <c r="PM24" s="47"/>
      <c r="PN24" s="47"/>
      <c r="PO24" s="47"/>
      <c r="PP24" s="47"/>
      <c r="PQ24" s="47"/>
      <c r="PR24" s="47"/>
      <c r="PS24" s="47"/>
      <c r="PT24" s="47"/>
      <c r="PU24" s="47"/>
      <c r="PV24" s="47"/>
      <c r="PW24" s="47"/>
      <c r="PX24" s="47"/>
      <c r="PY24" s="47"/>
      <c r="PZ24" s="47"/>
      <c r="QA24" s="47"/>
      <c r="QB24" s="47"/>
      <c r="QC24" s="47"/>
      <c r="QD24" s="47"/>
      <c r="QE24" s="47"/>
      <c r="QF24" s="47"/>
      <c r="QG24" s="47"/>
      <c r="QH24" s="47"/>
      <c r="QI24" s="47"/>
      <c r="QJ24" s="47"/>
      <c r="QK24" s="47"/>
      <c r="QL24" s="47"/>
      <c r="QM24" s="47"/>
      <c r="QN24" s="47"/>
      <c r="QO24" s="47"/>
      <c r="QP24" s="47"/>
      <c r="QQ24" s="47"/>
      <c r="QR24" s="47"/>
      <c r="QS24" s="47"/>
      <c r="QT24" s="47"/>
      <c r="QU24" s="47"/>
      <c r="QV24" s="47"/>
      <c r="QW24" s="47"/>
      <c r="QX24" s="47"/>
      <c r="QY24" s="47"/>
      <c r="QZ24" s="47"/>
      <c r="RA24" s="47"/>
      <c r="RB24" s="47"/>
      <c r="RC24" s="47"/>
      <c r="RD24" s="47"/>
      <c r="RE24" s="47"/>
      <c r="RF24" s="47"/>
      <c r="RG24" s="47"/>
      <c r="RH24" s="47"/>
      <c r="RI24" s="47"/>
      <c r="RJ24" s="47"/>
      <c r="RK24" s="47"/>
      <c r="RL24" s="47"/>
      <c r="RM24" s="47"/>
      <c r="RN24" s="47"/>
      <c r="RO24" s="47"/>
      <c r="RP24" s="47"/>
      <c r="RQ24" s="47"/>
      <c r="RR24" s="47"/>
      <c r="RS24" s="47"/>
      <c r="RT24" s="47"/>
      <c r="RU24" s="47"/>
      <c r="RV24" s="47"/>
      <c r="RW24" s="47"/>
      <c r="RX24" s="47"/>
      <c r="RY24" s="47"/>
      <c r="RZ24" s="47"/>
      <c r="SA24" s="47"/>
      <c r="SB24" s="47"/>
      <c r="SC24" s="47"/>
      <c r="SD24" s="47"/>
      <c r="SE24" s="47"/>
      <c r="SF24" s="47"/>
      <c r="SG24" s="47"/>
      <c r="SH24" s="47"/>
      <c r="SI24" s="47"/>
      <c r="SJ24" s="47"/>
      <c r="SK24" s="47"/>
      <c r="SL24" s="47"/>
      <c r="SM24" s="47"/>
      <c r="SN24" s="47"/>
      <c r="SO24" s="47"/>
      <c r="SP24" s="47"/>
      <c r="SQ24" s="47"/>
      <c r="SR24" s="47"/>
      <c r="SS24" s="47"/>
      <c r="ST24" s="47"/>
      <c r="SU24" s="47"/>
      <c r="SV24" s="47"/>
      <c r="SW24" s="47"/>
      <c r="SX24" s="47"/>
      <c r="SY24" s="47"/>
      <c r="SZ24" s="47"/>
      <c r="TA24" s="47"/>
      <c r="TB24" s="47"/>
      <c r="TC24" s="47"/>
      <c r="TD24" s="47"/>
      <c r="TE24" s="47"/>
      <c r="TF24" s="47"/>
      <c r="TG24" s="47"/>
      <c r="TH24" s="47"/>
      <c r="TI24" s="47"/>
      <c r="TJ24" s="47"/>
      <c r="TK24" s="47"/>
      <c r="TL24" s="47"/>
      <c r="TM24" s="47"/>
      <c r="TN24" s="47"/>
      <c r="TO24" s="47"/>
      <c r="TP24" s="47"/>
      <c r="TQ24" s="47"/>
      <c r="TR24" s="47"/>
      <c r="TS24" s="47"/>
      <c r="TT24" s="47"/>
      <c r="TU24" s="47"/>
      <c r="TV24" s="47"/>
      <c r="TW24" s="47"/>
      <c r="TX24" s="47"/>
      <c r="TY24" s="47"/>
      <c r="TZ24" s="47"/>
      <c r="UA24" s="47"/>
      <c r="UB24" s="47"/>
      <c r="UC24" s="47"/>
      <c r="UD24" s="47"/>
      <c r="UE24" s="47"/>
      <c r="UF24" s="47"/>
      <c r="UG24" s="47"/>
      <c r="UH24" s="47"/>
      <c r="UI24" s="47"/>
      <c r="UJ24" s="47"/>
      <c r="UK24" s="47"/>
      <c r="UL24" s="47"/>
      <c r="UM24" s="47"/>
      <c r="UN24" s="47"/>
      <c r="UO24" s="47"/>
      <c r="UP24" s="47"/>
      <c r="UQ24" s="47"/>
      <c r="UR24" s="47"/>
      <c r="US24" s="47"/>
      <c r="UT24" s="47"/>
      <c r="UU24" s="47"/>
      <c r="UV24" s="47"/>
      <c r="UW24" s="47"/>
      <c r="UX24" s="47"/>
      <c r="UY24" s="47"/>
      <c r="UZ24" s="47"/>
      <c r="VA24" s="47"/>
      <c r="VB24" s="47"/>
      <c r="VC24" s="47"/>
      <c r="VD24" s="47"/>
      <c r="VE24" s="47"/>
      <c r="VF24" s="47"/>
      <c r="VG24" s="47"/>
      <c r="VH24" s="47"/>
      <c r="VI24" s="47"/>
      <c r="VJ24" s="47"/>
      <c r="VK24" s="47"/>
      <c r="VL24" s="47"/>
      <c r="VM24" s="47"/>
      <c r="VN24" s="47"/>
      <c r="VO24" s="47"/>
      <c r="VP24" s="47"/>
      <c r="VQ24" s="47"/>
      <c r="VR24" s="47"/>
      <c r="VS24" s="47"/>
      <c r="VT24" s="47"/>
      <c r="VU24" s="47"/>
      <c r="VV24" s="47"/>
      <c r="VW24" s="47"/>
      <c r="VX24" s="47"/>
      <c r="VY24" s="47"/>
      <c r="VZ24" s="47"/>
      <c r="WA24" s="47"/>
      <c r="WB24" s="47"/>
      <c r="WC24" s="47"/>
      <c r="WD24" s="47"/>
      <c r="WE24" s="47"/>
      <c r="WF24" s="47"/>
      <c r="WG24" s="47"/>
      <c r="WH24" s="47"/>
      <c r="WI24" s="47"/>
      <c r="WJ24" s="47"/>
      <c r="WK24" s="47"/>
      <c r="WL24" s="47"/>
      <c r="WM24" s="47"/>
      <c r="WN24" s="47"/>
      <c r="WO24" s="47"/>
      <c r="WP24" s="47"/>
      <c r="WQ24" s="47"/>
      <c r="WR24" s="47"/>
      <c r="WS24" s="47"/>
      <c r="WT24" s="47"/>
      <c r="WU24" s="47"/>
      <c r="WV24" s="47"/>
      <c r="WW24" s="47"/>
      <c r="WX24" s="47"/>
      <c r="WY24" s="47"/>
      <c r="WZ24" s="47"/>
      <c r="XA24" s="47"/>
      <c r="XB24" s="47"/>
      <c r="XC24" s="47"/>
      <c r="XD24" s="47"/>
      <c r="XE24" s="47"/>
      <c r="XF24" s="47"/>
      <c r="XG24" s="47"/>
      <c r="XH24" s="47"/>
      <c r="XI24" s="47"/>
      <c r="XJ24" s="47"/>
      <c r="XK24" s="47"/>
      <c r="XL24" s="47"/>
      <c r="XM24" s="47"/>
      <c r="XN24" s="47"/>
      <c r="XO24" s="47"/>
      <c r="XP24" s="47"/>
      <c r="XQ24" s="47"/>
      <c r="XR24" s="47"/>
      <c r="XS24" s="47"/>
      <c r="XT24" s="47"/>
      <c r="XU24" s="47"/>
      <c r="XV24" s="47"/>
      <c r="XW24" s="47"/>
      <c r="XX24" s="47"/>
      <c r="XY24" s="47"/>
      <c r="XZ24" s="47"/>
      <c r="YA24" s="47"/>
      <c r="YB24" s="47"/>
      <c r="YC24" s="47"/>
      <c r="YD24" s="47"/>
      <c r="YE24" s="47"/>
      <c r="YF24" s="47"/>
      <c r="YG24" s="47"/>
      <c r="YH24" s="47"/>
      <c r="YI24" s="47"/>
      <c r="YJ24" s="47"/>
      <c r="YK24" s="47"/>
      <c r="YL24" s="47"/>
      <c r="YM24" s="47"/>
      <c r="YN24" s="47"/>
      <c r="YO24" s="47"/>
      <c r="YP24" s="47"/>
      <c r="YQ24" s="47"/>
      <c r="YR24" s="47"/>
      <c r="YS24" s="47"/>
      <c r="YT24" s="47"/>
      <c r="YU24" s="47"/>
      <c r="YV24" s="47"/>
      <c r="YW24" s="47"/>
      <c r="YX24" s="47"/>
      <c r="YY24" s="47"/>
      <c r="YZ24" s="47"/>
      <c r="ZA24" s="47"/>
      <c r="ZB24" s="47"/>
      <c r="ZC24" s="47"/>
      <c r="ZD24" s="47"/>
      <c r="ZE24" s="47"/>
      <c r="ZF24" s="47"/>
      <c r="ZG24" s="47"/>
      <c r="ZH24" s="47"/>
      <c r="ZI24" s="47"/>
      <c r="ZJ24" s="47"/>
      <c r="ZK24" s="47"/>
      <c r="ZL24" s="47"/>
      <c r="ZM24" s="47"/>
      <c r="ZN24" s="47"/>
      <c r="ZO24" s="47"/>
      <c r="ZP24" s="47"/>
      <c r="ZQ24" s="47"/>
      <c r="ZR24" s="47"/>
      <c r="ZS24" s="47"/>
      <c r="ZT24" s="47"/>
      <c r="ZU24" s="47"/>
      <c r="ZV24" s="47"/>
      <c r="ZW24" s="47"/>
      <c r="ZX24" s="47"/>
      <c r="ZY24" s="47"/>
      <c r="ZZ24" s="47"/>
      <c r="AAA24" s="47"/>
      <c r="AAB24" s="47"/>
      <c r="AAC24" s="47"/>
      <c r="AAD24" s="47"/>
      <c r="AAE24" s="47"/>
      <c r="AAF24" s="47"/>
      <c r="AAG24" s="47"/>
      <c r="AAH24" s="47"/>
      <c r="AAI24" s="47"/>
      <c r="AAJ24" s="47"/>
      <c r="AAK24" s="47"/>
      <c r="AAL24" s="47"/>
      <c r="AAM24" s="47"/>
      <c r="AAN24" s="47"/>
      <c r="AAO24" s="47"/>
      <c r="AAP24" s="47"/>
      <c r="AAQ24" s="47"/>
      <c r="AAR24" s="47"/>
      <c r="AAS24" s="47"/>
      <c r="AAT24" s="47"/>
      <c r="AAU24" s="47"/>
      <c r="AAV24" s="47"/>
      <c r="AAW24" s="47"/>
      <c r="AAX24" s="47"/>
      <c r="AAY24" s="47"/>
      <c r="AAZ24" s="47"/>
      <c r="ABA24" s="47"/>
      <c r="ABB24" s="47"/>
      <c r="ABC24" s="47"/>
      <c r="ABD24" s="47"/>
      <c r="ABE24" s="47"/>
      <c r="ABF24" s="47"/>
      <c r="ABG24" s="47"/>
      <c r="ABH24" s="47"/>
      <c r="ABI24" s="47"/>
      <c r="ABJ24" s="47"/>
      <c r="ABK24" s="47"/>
      <c r="ABL24" s="47"/>
      <c r="ABM24" s="47"/>
      <c r="ABN24" s="47"/>
      <c r="ABO24" s="47"/>
      <c r="ABP24" s="47"/>
      <c r="ABQ24" s="47"/>
      <c r="ABR24" s="47"/>
      <c r="ABS24" s="47"/>
      <c r="ABT24" s="47"/>
      <c r="ABU24" s="47"/>
      <c r="ABV24" s="47"/>
      <c r="ABW24" s="47"/>
      <c r="ABX24" s="47"/>
      <c r="ABY24" s="47"/>
      <c r="ABZ24" s="47"/>
      <c r="ACA24" s="47"/>
      <c r="ACB24" s="47"/>
      <c r="ACC24" s="47"/>
      <c r="ACD24" s="47"/>
      <c r="ACE24" s="47"/>
      <c r="ACF24" s="47"/>
      <c r="ACG24" s="47"/>
      <c r="ACH24" s="47"/>
      <c r="ACI24" s="47"/>
      <c r="ACJ24" s="47"/>
      <c r="ACK24" s="47"/>
      <c r="ACL24" s="47"/>
      <c r="ACM24" s="47"/>
      <c r="ACN24" s="47"/>
      <c r="ACO24" s="47"/>
      <c r="ACP24" s="47"/>
      <c r="ACQ24" s="47"/>
      <c r="ACR24" s="47"/>
      <c r="ACS24" s="47"/>
      <c r="ACT24" s="47"/>
      <c r="ACU24" s="47"/>
      <c r="ACV24" s="47"/>
      <c r="ACW24" s="47"/>
      <c r="ACX24" s="47"/>
      <c r="ACY24" s="47"/>
      <c r="ACZ24" s="47"/>
      <c r="ADA24" s="47"/>
      <c r="ADB24" s="47"/>
      <c r="ADC24" s="47"/>
      <c r="ADD24" s="47"/>
      <c r="ADE24" s="47"/>
      <c r="ADF24" s="47"/>
      <c r="ADG24" s="47"/>
      <c r="ADH24" s="47"/>
      <c r="ADI24" s="47"/>
      <c r="ADJ24" s="47"/>
      <c r="ADK24" s="47"/>
      <c r="ADL24" s="47"/>
      <c r="ADM24" s="47"/>
      <c r="ADN24" s="47"/>
      <c r="ADO24" s="47"/>
      <c r="ADP24" s="47"/>
      <c r="ADQ24" s="47"/>
      <c r="ADR24" s="47"/>
      <c r="ADS24" s="47"/>
      <c r="ADT24" s="47"/>
      <c r="ADU24" s="47"/>
      <c r="ADV24" s="47"/>
      <c r="ADW24" s="47"/>
      <c r="ADX24" s="47"/>
      <c r="ADY24" s="47"/>
      <c r="ADZ24" s="47"/>
      <c r="AEA24" s="47"/>
      <c r="AEB24" s="47"/>
      <c r="AEC24" s="47"/>
      <c r="AED24" s="47"/>
      <c r="AEE24" s="47"/>
      <c r="AEF24" s="47"/>
      <c r="AEG24" s="47"/>
      <c r="AEH24" s="47"/>
      <c r="AEI24" s="47"/>
      <c r="AEJ24" s="47"/>
      <c r="AEK24" s="47"/>
      <c r="AEL24" s="47"/>
      <c r="AEM24" s="47"/>
      <c r="AEN24" s="47"/>
      <c r="AEO24" s="47"/>
      <c r="AEP24" s="47"/>
      <c r="AEQ24" s="47"/>
      <c r="AER24" s="47"/>
      <c r="AES24" s="47"/>
      <c r="AET24" s="47"/>
      <c r="AEU24" s="47"/>
      <c r="AEV24" s="47"/>
      <c r="AEW24" s="47"/>
      <c r="AEX24" s="47"/>
      <c r="AEY24" s="47"/>
      <c r="AEZ24" s="47"/>
      <c r="AFA24" s="47"/>
      <c r="AFB24" s="47"/>
      <c r="AFC24" s="47"/>
      <c r="AFD24" s="47"/>
      <c r="AFE24" s="47"/>
      <c r="AFF24" s="47"/>
      <c r="AFG24" s="47"/>
      <c r="AFH24" s="47"/>
      <c r="AFI24" s="47"/>
      <c r="AFJ24" s="47"/>
      <c r="AFK24" s="47"/>
      <c r="AFL24" s="47"/>
      <c r="AFM24" s="47"/>
      <c r="AFN24" s="47"/>
      <c r="AFO24" s="47"/>
      <c r="AFP24" s="47"/>
      <c r="AFQ24" s="47"/>
      <c r="AFR24" s="47"/>
      <c r="AFS24" s="47"/>
      <c r="AFT24" s="47"/>
      <c r="AFU24" s="47"/>
      <c r="AFV24" s="47"/>
      <c r="AFW24" s="47"/>
      <c r="AFX24" s="47"/>
      <c r="AFY24" s="47"/>
      <c r="AFZ24" s="47"/>
      <c r="AGA24" s="47"/>
      <c r="AGB24" s="47"/>
      <c r="AGC24" s="47"/>
      <c r="AGD24" s="47"/>
      <c r="AGE24" s="47"/>
      <c r="AGF24" s="47"/>
      <c r="AGG24" s="47"/>
      <c r="AGH24" s="47"/>
      <c r="AGI24" s="47"/>
      <c r="AGJ24" s="47"/>
      <c r="AGK24" s="47"/>
      <c r="AGL24" s="47"/>
      <c r="AGM24" s="47"/>
      <c r="AGN24" s="47"/>
      <c r="AGO24" s="47"/>
      <c r="AGP24" s="47"/>
      <c r="AGQ24" s="47"/>
      <c r="AGR24" s="47"/>
      <c r="AGS24" s="47"/>
      <c r="AGT24" s="47"/>
      <c r="AGU24" s="47"/>
      <c r="AGV24" s="47"/>
      <c r="AGW24" s="47"/>
      <c r="AGX24" s="47"/>
      <c r="AGY24" s="47"/>
      <c r="AGZ24" s="47"/>
      <c r="AHA24" s="47"/>
      <c r="AHB24" s="47"/>
      <c r="AHC24" s="47"/>
      <c r="AHD24" s="47"/>
      <c r="AHE24" s="47"/>
      <c r="AHF24" s="47"/>
      <c r="AHG24" s="47"/>
      <c r="AHH24" s="47"/>
      <c r="AHI24" s="47"/>
      <c r="AHJ24" s="47"/>
      <c r="AHK24" s="47"/>
      <c r="AHL24" s="47"/>
      <c r="AHM24" s="47"/>
      <c r="AHN24" s="47"/>
      <c r="AHO24" s="47"/>
      <c r="AHP24" s="47"/>
      <c r="AHQ24" s="47"/>
      <c r="AHR24" s="47"/>
      <c r="AHS24" s="47"/>
      <c r="AHT24" s="47"/>
      <c r="AHU24" s="47"/>
      <c r="AHV24" s="47"/>
      <c r="AHW24" s="47"/>
      <c r="AHX24" s="47"/>
      <c r="AHY24" s="47"/>
      <c r="AHZ24" s="47"/>
      <c r="AIA24" s="47"/>
      <c r="AIB24" s="47"/>
      <c r="AIC24" s="47"/>
      <c r="AID24" s="47"/>
      <c r="AIE24" s="47"/>
      <c r="AIF24" s="47"/>
      <c r="AIG24" s="47"/>
      <c r="AIH24" s="47"/>
      <c r="AII24" s="47"/>
      <c r="AIJ24" s="47"/>
      <c r="AIK24" s="47"/>
      <c r="AIL24" s="47"/>
      <c r="AIM24" s="47"/>
      <c r="AIN24" s="47"/>
      <c r="AIO24" s="47"/>
      <c r="AIP24" s="47"/>
      <c r="AIQ24" s="47"/>
      <c r="AIR24" s="47"/>
      <c r="AIS24" s="47"/>
      <c r="AIT24" s="47"/>
      <c r="AIU24" s="47"/>
      <c r="AIV24" s="47"/>
      <c r="AIW24" s="47"/>
      <c r="AIX24" s="47"/>
      <c r="AIY24" s="47"/>
      <c r="AIZ24" s="47"/>
      <c r="AJA24" s="47"/>
      <c r="AJB24" s="47"/>
      <c r="AJC24" s="47"/>
      <c r="AJD24" s="47"/>
      <c r="AJE24" s="47"/>
      <c r="AJF24" s="47"/>
      <c r="AJG24" s="47"/>
      <c r="AJH24" s="47"/>
      <c r="AJI24" s="47"/>
      <c r="AJJ24" s="47"/>
      <c r="AJK24" s="47"/>
      <c r="AJL24" s="47"/>
      <c r="AJM24" s="47"/>
      <c r="AJN24" s="47"/>
      <c r="AJO24" s="47"/>
      <c r="AJP24" s="47"/>
      <c r="AJQ24" s="47"/>
      <c r="AJR24" s="47"/>
      <c r="AJS24" s="47"/>
      <c r="AJT24" s="47"/>
      <c r="AJU24" s="47"/>
      <c r="AJV24" s="47"/>
      <c r="AJW24" s="47"/>
      <c r="AJX24" s="47"/>
      <c r="AJY24" s="47"/>
      <c r="AJZ24" s="47"/>
      <c r="AKA24" s="47"/>
      <c r="AKB24" s="47"/>
      <c r="AKC24" s="47"/>
      <c r="AKD24" s="47"/>
      <c r="AKE24" s="47"/>
      <c r="AKF24" s="47"/>
      <c r="AKG24" s="47"/>
      <c r="AKH24" s="47"/>
      <c r="AKI24" s="47"/>
      <c r="AKJ24" s="47"/>
      <c r="AKK24" s="47"/>
      <c r="AKL24" s="47"/>
      <c r="AKM24" s="47"/>
      <c r="AKN24" s="47"/>
      <c r="AKO24" s="47"/>
      <c r="AKP24" s="47"/>
      <c r="AKQ24" s="47"/>
      <c r="AKR24" s="47"/>
      <c r="AKS24" s="47"/>
      <c r="AKT24" s="47"/>
      <c r="AKU24" s="47"/>
      <c r="AKV24" s="47"/>
      <c r="AKW24" s="47"/>
      <c r="AKX24" s="47"/>
      <c r="AKY24" s="47"/>
      <c r="AKZ24" s="47"/>
      <c r="ALA24" s="47"/>
      <c r="ALB24" s="47"/>
      <c r="ALC24" s="47"/>
      <c r="ALD24" s="47"/>
      <c r="ALE24" s="47"/>
      <c r="ALF24" s="47"/>
      <c r="ALG24" s="47"/>
      <c r="ALH24" s="47"/>
      <c r="ALI24" s="47"/>
      <c r="ALJ24" s="47"/>
      <c r="ALK24" s="47"/>
      <c r="ALL24" s="47"/>
      <c r="ALM24" s="47"/>
      <c r="ALN24" s="47"/>
      <c r="ALO24" s="47"/>
      <c r="ALP24" s="47"/>
      <c r="ALQ24" s="47"/>
      <c r="ALR24" s="47"/>
      <c r="ALS24" s="47"/>
      <c r="ALT24" s="47"/>
      <c r="ALU24" s="47"/>
      <c r="ALV24" s="47"/>
      <c r="ALW24" s="47"/>
      <c r="ALX24" s="47"/>
      <c r="ALY24" s="47"/>
      <c r="ALZ24" s="47"/>
      <c r="AMA24" s="47"/>
      <c r="AMB24" s="47"/>
      <c r="AMC24" s="47"/>
      <c r="AMD24" s="47"/>
      <c r="AME24" s="47"/>
      <c r="AMF24" s="47"/>
      <c r="AMG24" s="47"/>
      <c r="AMH24" s="47"/>
      <c r="AMI24" s="47"/>
      <c r="AMJ24" s="47"/>
      <c r="AMK24" s="47"/>
      <c r="AML24" s="47"/>
      <c r="AMM24" s="47"/>
      <c r="AMN24" s="47"/>
      <c r="AMO24" s="47"/>
      <c r="AMP24" s="47"/>
      <c r="AMQ24" s="47"/>
      <c r="AMR24" s="47"/>
      <c r="AMS24" s="47"/>
      <c r="AMT24" s="47"/>
      <c r="AMU24" s="47"/>
      <c r="AMV24" s="47"/>
      <c r="AMW24" s="47"/>
      <c r="AMX24" s="47"/>
      <c r="AMY24" s="47"/>
      <c r="AMZ24" s="47"/>
      <c r="ANA24" s="47"/>
      <c r="ANB24" s="47"/>
      <c r="ANC24" s="47"/>
      <c r="AND24" s="47"/>
      <c r="ANE24" s="47"/>
      <c r="ANF24" s="47"/>
      <c r="ANG24" s="47"/>
      <c r="ANH24" s="47"/>
      <c r="ANI24" s="47"/>
      <c r="ANJ24" s="47"/>
      <c r="ANK24" s="47"/>
      <c r="ANL24" s="47"/>
      <c r="ANM24" s="47"/>
      <c r="ANN24" s="47"/>
      <c r="ANO24" s="47"/>
      <c r="ANP24" s="47"/>
      <c r="ANQ24" s="47"/>
      <c r="ANR24" s="47"/>
      <c r="ANS24" s="47"/>
      <c r="ANT24" s="47"/>
      <c r="ANU24" s="47"/>
      <c r="ANV24" s="47"/>
      <c r="ANW24" s="47"/>
      <c r="ANX24" s="47"/>
      <c r="ANY24" s="47"/>
      <c r="ANZ24" s="47"/>
      <c r="AOA24" s="47"/>
      <c r="AOB24" s="47"/>
      <c r="AOC24" s="47"/>
      <c r="AOD24" s="47"/>
      <c r="AOE24" s="47"/>
      <c r="AOF24" s="47"/>
      <c r="AOG24" s="47"/>
      <c r="AOH24" s="47"/>
      <c r="AOI24" s="47"/>
      <c r="AOJ24" s="47"/>
      <c r="AOK24" s="47"/>
      <c r="AOL24" s="47"/>
      <c r="AOM24" s="47"/>
      <c r="AON24" s="47"/>
      <c r="AOO24" s="47"/>
      <c r="AOP24" s="47"/>
      <c r="AOQ24" s="47"/>
      <c r="AOR24" s="47"/>
      <c r="AOS24" s="47"/>
      <c r="AOT24" s="47"/>
      <c r="AOU24" s="47"/>
      <c r="AOV24" s="47"/>
      <c r="AOW24" s="47"/>
      <c r="AOX24" s="47"/>
      <c r="AOY24" s="47"/>
      <c r="AOZ24" s="47"/>
      <c r="APA24" s="47"/>
      <c r="APB24" s="47"/>
      <c r="APC24" s="47"/>
      <c r="APD24" s="47"/>
      <c r="APE24" s="47"/>
      <c r="APF24" s="47"/>
      <c r="APG24" s="47"/>
      <c r="APH24" s="47"/>
      <c r="API24" s="47"/>
      <c r="APJ24" s="47"/>
      <c r="APK24" s="47"/>
      <c r="APL24" s="47"/>
      <c r="APM24" s="47"/>
      <c r="APN24" s="47"/>
      <c r="APO24" s="47"/>
      <c r="APP24" s="47"/>
      <c r="APQ24" s="47"/>
      <c r="APR24" s="47"/>
      <c r="APS24" s="47"/>
      <c r="APT24" s="47"/>
      <c r="APU24" s="47"/>
      <c r="APV24" s="47"/>
      <c r="APW24" s="47"/>
      <c r="APX24" s="47"/>
      <c r="APY24" s="47"/>
      <c r="APZ24" s="47"/>
      <c r="AQA24" s="47"/>
      <c r="AQB24" s="47"/>
      <c r="AQC24" s="47"/>
      <c r="AQD24" s="47"/>
      <c r="AQE24" s="47"/>
      <c r="AQF24" s="47"/>
      <c r="AQG24" s="47"/>
      <c r="AQH24" s="47"/>
      <c r="AQI24" s="47"/>
      <c r="AQJ24" s="47"/>
      <c r="AQK24" s="47"/>
      <c r="AQL24" s="47"/>
      <c r="AQM24" s="47"/>
      <c r="AQN24" s="47"/>
      <c r="AQO24" s="47"/>
      <c r="AQP24" s="47"/>
      <c r="AQQ24" s="47"/>
      <c r="AQR24" s="47"/>
      <c r="AQS24" s="47"/>
      <c r="AQT24" s="47"/>
      <c r="AQU24" s="47"/>
      <c r="AQV24" s="47"/>
      <c r="AQW24" s="47"/>
      <c r="AQX24" s="47"/>
      <c r="AQY24" s="47"/>
      <c r="AQZ24" s="47"/>
      <c r="ARA24" s="47"/>
      <c r="ARB24" s="47"/>
      <c r="ARC24" s="47"/>
      <c r="ARD24" s="47"/>
      <c r="ARE24" s="47"/>
      <c r="ARF24" s="47"/>
      <c r="ARG24" s="47"/>
      <c r="ARH24" s="47"/>
      <c r="ARI24" s="47"/>
      <c r="ARJ24" s="47"/>
      <c r="ARK24" s="47"/>
      <c r="ARL24" s="47"/>
      <c r="ARM24" s="47"/>
      <c r="ARN24" s="47"/>
      <c r="ARO24" s="47"/>
      <c r="ARP24" s="47"/>
      <c r="ARQ24" s="47"/>
      <c r="ARR24" s="47"/>
      <c r="ARS24" s="47"/>
      <c r="ART24" s="47"/>
      <c r="ARU24" s="47"/>
      <c r="ARV24" s="47"/>
      <c r="ARW24" s="47"/>
      <c r="ARX24" s="47"/>
      <c r="ARY24" s="47"/>
      <c r="ARZ24" s="47"/>
      <c r="ASA24" s="47"/>
      <c r="ASB24" s="47"/>
      <c r="ASC24" s="47"/>
      <c r="ASD24" s="47"/>
      <c r="ASE24" s="47"/>
      <c r="ASF24" s="47"/>
      <c r="ASG24" s="47"/>
      <c r="ASH24" s="47"/>
      <c r="ASI24" s="47"/>
      <c r="ASJ24" s="47"/>
      <c r="ASK24" s="47"/>
      <c r="ASL24" s="47"/>
      <c r="ASM24" s="47"/>
      <c r="ASN24" s="47"/>
      <c r="ASO24" s="47"/>
      <c r="ASP24" s="47"/>
      <c r="ASQ24" s="47"/>
      <c r="ASR24" s="47"/>
      <c r="ASS24" s="47"/>
      <c r="AST24" s="47"/>
      <c r="ASU24" s="47"/>
      <c r="ASV24" s="47"/>
      <c r="ASW24" s="47"/>
      <c r="ASX24" s="47"/>
      <c r="ASY24" s="47"/>
      <c r="ASZ24" s="47"/>
      <c r="ATA24" s="47"/>
      <c r="ATB24" s="47"/>
      <c r="ATC24" s="47"/>
      <c r="ATD24" s="47"/>
      <c r="ATE24" s="47"/>
      <c r="ATF24" s="47"/>
      <c r="ATG24" s="47"/>
      <c r="ATH24" s="47"/>
      <c r="ATI24" s="47"/>
      <c r="ATJ24" s="47"/>
      <c r="ATK24" s="47"/>
      <c r="ATL24" s="47"/>
      <c r="ATM24" s="47"/>
      <c r="ATN24" s="47"/>
      <c r="ATO24" s="47"/>
      <c r="ATP24" s="47"/>
      <c r="ATQ24" s="47"/>
      <c r="ATR24" s="47"/>
      <c r="ATS24" s="47"/>
      <c r="ATT24" s="47"/>
      <c r="ATU24" s="47"/>
      <c r="ATV24" s="47"/>
      <c r="ATW24" s="47"/>
      <c r="ATX24" s="47"/>
      <c r="ATY24" s="47"/>
      <c r="ATZ24" s="47"/>
      <c r="AUA24" s="47"/>
      <c r="AUB24" s="47"/>
      <c r="AUC24" s="47"/>
      <c r="AUD24" s="47"/>
      <c r="AUE24" s="47"/>
      <c r="AUF24" s="47"/>
      <c r="AUG24" s="47"/>
      <c r="AUH24" s="47"/>
      <c r="AUI24" s="47"/>
      <c r="AUJ24" s="47"/>
      <c r="AUK24" s="47"/>
      <c r="AUL24" s="47"/>
      <c r="AUM24" s="47"/>
      <c r="AUN24" s="47"/>
      <c r="AUO24" s="47"/>
      <c r="AUP24" s="47"/>
      <c r="AUQ24" s="47"/>
      <c r="AUR24" s="47"/>
      <c r="AUS24" s="47"/>
    </row>
    <row r="25" spans="1:1241" x14ac:dyDescent="0.25">
      <c r="A25" s="15">
        <v>7</v>
      </c>
      <c r="B25" s="16"/>
      <c r="C25" s="78" t="str">
        <f>IF(SUMIF($AP$13:$AUS$13,"OK",$AP25:$AUS25)=0,"",SUMIF($AP$13:$AUS$13,"OK",$AP25:$AUS25))</f>
        <v/>
      </c>
      <c r="D25" s="5"/>
      <c r="E25" s="61"/>
      <c r="F25" s="112">
        <f t="shared" si="2097"/>
        <v>0</v>
      </c>
      <c r="G25" s="112">
        <f t="shared" si="2098"/>
        <v>0</v>
      </c>
      <c r="H25" s="112">
        <f t="shared" si="2098"/>
        <v>0</v>
      </c>
      <c r="I25" s="112">
        <f t="shared" si="2098"/>
        <v>0</v>
      </c>
      <c r="J25" s="112">
        <f t="shared" si="2098"/>
        <v>0</v>
      </c>
      <c r="K25" s="112">
        <f t="shared" si="2098"/>
        <v>0</v>
      </c>
      <c r="L25" s="112">
        <f t="shared" si="2098"/>
        <v>0</v>
      </c>
      <c r="M25" s="112">
        <f t="shared" si="2098"/>
        <v>0</v>
      </c>
      <c r="N25" s="112">
        <f t="shared" si="2098"/>
        <v>0</v>
      </c>
      <c r="O25" s="112">
        <f t="shared" si="2098"/>
        <v>0</v>
      </c>
      <c r="P25" s="112">
        <f t="shared" si="2098"/>
        <v>0</v>
      </c>
      <c r="Q25" s="72">
        <f t="shared" si="2098"/>
        <v>0</v>
      </c>
      <c r="R25" s="111">
        <f t="shared" si="2099"/>
        <v>0</v>
      </c>
      <c r="S25" s="111">
        <f t="shared" si="2100"/>
        <v>0</v>
      </c>
      <c r="T25" s="111">
        <f t="shared" si="2101"/>
        <v>0</v>
      </c>
      <c r="U25" s="111">
        <f t="shared" si="2102"/>
        <v>0</v>
      </c>
      <c r="V25" s="111">
        <f t="shared" si="2103"/>
        <v>0</v>
      </c>
      <c r="W25" s="111">
        <f t="shared" si="2104"/>
        <v>0</v>
      </c>
      <c r="X25" s="111">
        <f t="shared" si="2105"/>
        <v>0</v>
      </c>
      <c r="Y25" s="111">
        <f t="shared" si="2106"/>
        <v>0</v>
      </c>
      <c r="Z25" s="111">
        <f t="shared" si="2107"/>
        <v>0</v>
      </c>
      <c r="AA25" s="111">
        <f t="shared" si="2108"/>
        <v>0</v>
      </c>
      <c r="AB25" s="111">
        <f t="shared" si="2109"/>
        <v>0</v>
      </c>
      <c r="AC25" s="111">
        <f t="shared" si="2110"/>
        <v>0</v>
      </c>
      <c r="AD25" s="70">
        <f t="shared" si="2111"/>
        <v>0</v>
      </c>
      <c r="AE25" s="58">
        <f t="shared" si="2112"/>
        <v>0</v>
      </c>
      <c r="AF25" s="58">
        <f t="shared" si="2113"/>
        <v>0</v>
      </c>
      <c r="AG25" s="58">
        <f t="shared" si="2114"/>
        <v>0</v>
      </c>
      <c r="AH25" s="58">
        <f t="shared" si="2115"/>
        <v>0</v>
      </c>
      <c r="AI25" s="58">
        <f t="shared" si="2116"/>
        <v>0</v>
      </c>
      <c r="AJ25" s="58">
        <f t="shared" si="2117"/>
        <v>0</v>
      </c>
      <c r="AK25" s="58">
        <f t="shared" si="2118"/>
        <v>0</v>
      </c>
      <c r="AL25" s="58">
        <f t="shared" si="2119"/>
        <v>0</v>
      </c>
      <c r="AM25" s="58">
        <f t="shared" si="2120"/>
        <v>0</v>
      </c>
      <c r="AN25" s="58">
        <f t="shared" si="2121"/>
        <v>0</v>
      </c>
      <c r="AO25" s="58">
        <f t="shared" si="2122"/>
        <v>0</v>
      </c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  <c r="HG25" s="47"/>
      <c r="HH25" s="47"/>
      <c r="HI25" s="47"/>
      <c r="HJ25" s="47"/>
      <c r="HK25" s="47"/>
      <c r="HL25" s="47"/>
      <c r="HM25" s="47"/>
      <c r="HN25" s="47"/>
      <c r="HO25" s="47"/>
      <c r="HP25" s="47"/>
      <c r="HQ25" s="47"/>
      <c r="HR25" s="47"/>
      <c r="HS25" s="47"/>
      <c r="HT25" s="47"/>
      <c r="HU25" s="47"/>
      <c r="HV25" s="47"/>
      <c r="HW25" s="47"/>
      <c r="HX25" s="47"/>
      <c r="HY25" s="47"/>
      <c r="HZ25" s="47"/>
      <c r="IA25" s="47"/>
      <c r="IB25" s="47"/>
      <c r="IC25" s="47"/>
      <c r="ID25" s="47"/>
      <c r="IE25" s="47"/>
      <c r="IF25" s="47"/>
      <c r="IG25" s="47"/>
      <c r="IH25" s="47"/>
      <c r="II25" s="47"/>
      <c r="IJ25" s="47"/>
      <c r="IK25" s="47"/>
      <c r="IL25" s="47"/>
      <c r="IM25" s="47"/>
      <c r="IN25" s="47"/>
      <c r="IO25" s="47"/>
      <c r="IP25" s="47"/>
      <c r="IQ25" s="47"/>
      <c r="IR25" s="47"/>
      <c r="IS25" s="47"/>
      <c r="IT25" s="47"/>
      <c r="IU25" s="47"/>
      <c r="IV25" s="47"/>
      <c r="IW25" s="47"/>
      <c r="IX25" s="47"/>
      <c r="IY25" s="47"/>
      <c r="IZ25" s="47"/>
      <c r="JA25" s="47"/>
      <c r="JB25" s="47"/>
      <c r="JC25" s="47"/>
      <c r="JD25" s="47"/>
      <c r="JE25" s="47"/>
      <c r="JF25" s="47"/>
      <c r="JG25" s="47"/>
      <c r="JH25" s="47"/>
      <c r="JI25" s="47"/>
      <c r="JJ25" s="47"/>
      <c r="JK25" s="47"/>
      <c r="JL25" s="47"/>
      <c r="JM25" s="47"/>
      <c r="JN25" s="47"/>
      <c r="JO25" s="47"/>
      <c r="JP25" s="47"/>
      <c r="JQ25" s="47"/>
      <c r="JR25" s="47"/>
      <c r="JS25" s="47"/>
      <c r="JT25" s="47"/>
      <c r="JU25" s="47"/>
      <c r="JV25" s="47"/>
      <c r="JW25" s="47"/>
      <c r="JX25" s="47"/>
      <c r="JY25" s="47"/>
      <c r="JZ25" s="47"/>
      <c r="KA25" s="47"/>
      <c r="KB25" s="47"/>
      <c r="KC25" s="47"/>
      <c r="KD25" s="47"/>
      <c r="KE25" s="47"/>
      <c r="KF25" s="47"/>
      <c r="KG25" s="47"/>
      <c r="KH25" s="47"/>
      <c r="KI25" s="47"/>
      <c r="KJ25" s="47"/>
      <c r="KK25" s="47"/>
      <c r="KL25" s="47"/>
      <c r="KM25" s="47"/>
      <c r="KN25" s="47"/>
      <c r="KO25" s="47"/>
      <c r="KP25" s="47"/>
      <c r="KQ25" s="47"/>
      <c r="KR25" s="47"/>
      <c r="KS25" s="47"/>
      <c r="KT25" s="47"/>
      <c r="KU25" s="47"/>
      <c r="KV25" s="47"/>
      <c r="KW25" s="47"/>
      <c r="KX25" s="47"/>
      <c r="KY25" s="47"/>
      <c r="KZ25" s="47"/>
      <c r="LA25" s="47"/>
      <c r="LB25" s="47"/>
      <c r="LC25" s="47"/>
      <c r="LD25" s="47"/>
      <c r="LE25" s="47"/>
      <c r="LF25" s="47"/>
      <c r="LG25" s="47"/>
      <c r="LH25" s="47"/>
      <c r="LI25" s="47"/>
      <c r="LJ25" s="47"/>
      <c r="LK25" s="47"/>
      <c r="LL25" s="47"/>
      <c r="LM25" s="47"/>
      <c r="LN25" s="47"/>
      <c r="LO25" s="47"/>
      <c r="LP25" s="47"/>
      <c r="LQ25" s="47"/>
      <c r="LR25" s="47"/>
      <c r="LS25" s="47"/>
      <c r="LT25" s="47"/>
      <c r="LU25" s="47"/>
      <c r="LV25" s="47"/>
      <c r="LW25" s="47"/>
      <c r="LX25" s="47"/>
      <c r="LY25" s="47"/>
      <c r="LZ25" s="47"/>
      <c r="MA25" s="47"/>
      <c r="MB25" s="47"/>
      <c r="MC25" s="47"/>
      <c r="MD25" s="47"/>
      <c r="ME25" s="47"/>
      <c r="MF25" s="47"/>
      <c r="MG25" s="47"/>
      <c r="MH25" s="47"/>
      <c r="MI25" s="47"/>
      <c r="MJ25" s="47"/>
      <c r="MK25" s="47"/>
      <c r="ML25" s="47"/>
      <c r="MM25" s="47"/>
      <c r="MN25" s="47"/>
      <c r="MO25" s="47"/>
      <c r="MP25" s="47"/>
      <c r="MQ25" s="47"/>
      <c r="MR25" s="47"/>
      <c r="MS25" s="47"/>
      <c r="MT25" s="47"/>
      <c r="MU25" s="47"/>
      <c r="MV25" s="47"/>
      <c r="MW25" s="47"/>
      <c r="MX25" s="47"/>
      <c r="MY25" s="47"/>
      <c r="MZ25" s="47"/>
      <c r="NA25" s="47"/>
      <c r="NB25" s="47"/>
      <c r="NC25" s="47"/>
      <c r="ND25" s="47"/>
      <c r="NE25" s="47"/>
      <c r="NF25" s="47"/>
      <c r="NG25" s="47"/>
      <c r="NH25" s="47"/>
      <c r="NI25" s="47"/>
      <c r="NJ25" s="47"/>
      <c r="NK25" s="47"/>
      <c r="NL25" s="47"/>
      <c r="NM25" s="47"/>
      <c r="NN25" s="47"/>
      <c r="NO25" s="47"/>
      <c r="NP25" s="47"/>
      <c r="NQ25" s="47"/>
      <c r="NR25" s="47"/>
      <c r="NS25" s="47"/>
      <c r="NT25" s="47"/>
      <c r="NU25" s="47"/>
      <c r="NV25" s="47"/>
      <c r="NW25" s="47"/>
      <c r="NX25" s="47"/>
      <c r="NY25" s="47"/>
      <c r="NZ25" s="47"/>
      <c r="OA25" s="47"/>
      <c r="OB25" s="47"/>
      <c r="OC25" s="47"/>
      <c r="OD25" s="47"/>
      <c r="OE25" s="47"/>
      <c r="OF25" s="47"/>
      <c r="OG25" s="47"/>
      <c r="OH25" s="47"/>
      <c r="OI25" s="47"/>
      <c r="OJ25" s="47"/>
      <c r="OK25" s="47"/>
      <c r="OL25" s="47"/>
      <c r="OM25" s="47"/>
      <c r="ON25" s="47"/>
      <c r="OO25" s="47"/>
      <c r="OP25" s="47"/>
      <c r="OQ25" s="47"/>
      <c r="OR25" s="47"/>
      <c r="OS25" s="47"/>
      <c r="OT25" s="47"/>
      <c r="OU25" s="47"/>
      <c r="OV25" s="47"/>
      <c r="OW25" s="47"/>
      <c r="OX25" s="47"/>
      <c r="OY25" s="47"/>
      <c r="OZ25" s="47"/>
      <c r="PA25" s="47"/>
      <c r="PB25" s="47"/>
      <c r="PC25" s="47"/>
      <c r="PD25" s="47"/>
      <c r="PE25" s="47"/>
      <c r="PF25" s="47"/>
      <c r="PG25" s="47"/>
      <c r="PH25" s="47"/>
      <c r="PI25" s="47"/>
      <c r="PJ25" s="47"/>
      <c r="PK25" s="47"/>
      <c r="PL25" s="47"/>
      <c r="PM25" s="47"/>
      <c r="PN25" s="47"/>
      <c r="PO25" s="47"/>
      <c r="PP25" s="47"/>
      <c r="PQ25" s="47"/>
      <c r="PR25" s="47"/>
      <c r="PS25" s="47"/>
      <c r="PT25" s="47"/>
      <c r="PU25" s="47"/>
      <c r="PV25" s="47"/>
      <c r="PW25" s="47"/>
      <c r="PX25" s="47"/>
      <c r="PY25" s="47"/>
      <c r="PZ25" s="47"/>
      <c r="QA25" s="47"/>
      <c r="QB25" s="47"/>
      <c r="QC25" s="47"/>
      <c r="QD25" s="47"/>
      <c r="QE25" s="47"/>
      <c r="QF25" s="47"/>
      <c r="QG25" s="47"/>
      <c r="QH25" s="47"/>
      <c r="QI25" s="47"/>
      <c r="QJ25" s="47"/>
      <c r="QK25" s="47"/>
      <c r="QL25" s="47"/>
      <c r="QM25" s="47"/>
      <c r="QN25" s="47"/>
      <c r="QO25" s="47"/>
      <c r="QP25" s="47"/>
      <c r="QQ25" s="47"/>
      <c r="QR25" s="47"/>
      <c r="QS25" s="47"/>
      <c r="QT25" s="47"/>
      <c r="QU25" s="47"/>
      <c r="QV25" s="47"/>
      <c r="QW25" s="47"/>
      <c r="QX25" s="47"/>
      <c r="QY25" s="47"/>
      <c r="QZ25" s="47"/>
      <c r="RA25" s="47"/>
      <c r="RB25" s="47"/>
      <c r="RC25" s="47"/>
      <c r="RD25" s="47"/>
      <c r="RE25" s="47"/>
      <c r="RF25" s="47"/>
      <c r="RG25" s="47"/>
      <c r="RH25" s="47"/>
      <c r="RI25" s="47"/>
      <c r="RJ25" s="47"/>
      <c r="RK25" s="47"/>
      <c r="RL25" s="47"/>
      <c r="RM25" s="47"/>
      <c r="RN25" s="47"/>
      <c r="RO25" s="47"/>
      <c r="RP25" s="47"/>
      <c r="RQ25" s="47"/>
      <c r="RR25" s="47"/>
      <c r="RS25" s="47"/>
      <c r="RT25" s="47"/>
      <c r="RU25" s="47"/>
      <c r="RV25" s="47"/>
      <c r="RW25" s="47"/>
      <c r="RX25" s="47"/>
      <c r="RY25" s="47"/>
      <c r="RZ25" s="47"/>
      <c r="SA25" s="47"/>
      <c r="SB25" s="47"/>
      <c r="SC25" s="47"/>
      <c r="SD25" s="47"/>
      <c r="SE25" s="47"/>
      <c r="SF25" s="47"/>
      <c r="SG25" s="47"/>
      <c r="SH25" s="47"/>
      <c r="SI25" s="47"/>
      <c r="SJ25" s="47"/>
      <c r="SK25" s="47"/>
      <c r="SL25" s="47"/>
      <c r="SM25" s="47"/>
      <c r="SN25" s="47"/>
      <c r="SO25" s="47"/>
      <c r="SP25" s="47"/>
      <c r="SQ25" s="47"/>
      <c r="SR25" s="47"/>
      <c r="SS25" s="47"/>
      <c r="ST25" s="47"/>
      <c r="SU25" s="47"/>
      <c r="SV25" s="47"/>
      <c r="SW25" s="47"/>
      <c r="SX25" s="47"/>
      <c r="SY25" s="47"/>
      <c r="SZ25" s="47"/>
      <c r="TA25" s="47"/>
      <c r="TB25" s="47"/>
      <c r="TC25" s="47"/>
      <c r="TD25" s="47"/>
      <c r="TE25" s="47"/>
      <c r="TF25" s="47"/>
      <c r="TG25" s="47"/>
      <c r="TH25" s="47"/>
      <c r="TI25" s="47"/>
      <c r="TJ25" s="47"/>
      <c r="TK25" s="47"/>
      <c r="TL25" s="47"/>
      <c r="TM25" s="47"/>
      <c r="TN25" s="47"/>
      <c r="TO25" s="47"/>
      <c r="TP25" s="47"/>
      <c r="TQ25" s="47"/>
      <c r="TR25" s="47"/>
      <c r="TS25" s="47"/>
      <c r="TT25" s="47"/>
      <c r="TU25" s="47"/>
      <c r="TV25" s="47"/>
      <c r="TW25" s="47"/>
      <c r="TX25" s="47"/>
      <c r="TY25" s="47"/>
      <c r="TZ25" s="47"/>
      <c r="UA25" s="47"/>
      <c r="UB25" s="47"/>
      <c r="UC25" s="47"/>
      <c r="UD25" s="47"/>
      <c r="UE25" s="47"/>
      <c r="UF25" s="47"/>
      <c r="UG25" s="47"/>
      <c r="UH25" s="47"/>
      <c r="UI25" s="47"/>
      <c r="UJ25" s="47"/>
      <c r="UK25" s="47"/>
      <c r="UL25" s="47"/>
      <c r="UM25" s="47"/>
      <c r="UN25" s="47"/>
      <c r="UO25" s="47"/>
      <c r="UP25" s="47"/>
      <c r="UQ25" s="47"/>
      <c r="UR25" s="47"/>
      <c r="US25" s="47"/>
      <c r="UT25" s="47"/>
      <c r="UU25" s="47"/>
      <c r="UV25" s="47"/>
      <c r="UW25" s="47"/>
      <c r="UX25" s="47"/>
      <c r="UY25" s="47"/>
      <c r="UZ25" s="47"/>
      <c r="VA25" s="47"/>
      <c r="VB25" s="47"/>
      <c r="VC25" s="47"/>
      <c r="VD25" s="47"/>
      <c r="VE25" s="47"/>
      <c r="VF25" s="47"/>
      <c r="VG25" s="47"/>
      <c r="VH25" s="47"/>
      <c r="VI25" s="47"/>
      <c r="VJ25" s="47"/>
      <c r="VK25" s="47"/>
      <c r="VL25" s="47"/>
      <c r="VM25" s="47"/>
      <c r="VN25" s="47"/>
      <c r="VO25" s="47"/>
      <c r="VP25" s="47"/>
      <c r="VQ25" s="47"/>
      <c r="VR25" s="47"/>
      <c r="VS25" s="47"/>
      <c r="VT25" s="47"/>
      <c r="VU25" s="47"/>
      <c r="VV25" s="47"/>
      <c r="VW25" s="47"/>
      <c r="VX25" s="47"/>
      <c r="VY25" s="47"/>
      <c r="VZ25" s="47"/>
      <c r="WA25" s="47"/>
      <c r="WB25" s="47"/>
      <c r="WC25" s="47"/>
      <c r="WD25" s="47"/>
      <c r="WE25" s="47"/>
      <c r="WF25" s="47"/>
      <c r="WG25" s="47"/>
      <c r="WH25" s="47"/>
      <c r="WI25" s="47"/>
      <c r="WJ25" s="47"/>
      <c r="WK25" s="47"/>
      <c r="WL25" s="47"/>
      <c r="WM25" s="47"/>
      <c r="WN25" s="47"/>
      <c r="WO25" s="47"/>
      <c r="WP25" s="47"/>
      <c r="WQ25" s="47"/>
      <c r="WR25" s="47"/>
      <c r="WS25" s="47"/>
      <c r="WT25" s="47"/>
      <c r="WU25" s="47"/>
      <c r="WV25" s="47"/>
      <c r="WW25" s="47"/>
      <c r="WX25" s="47"/>
      <c r="WY25" s="47"/>
      <c r="WZ25" s="47"/>
      <c r="XA25" s="47"/>
      <c r="XB25" s="47"/>
      <c r="XC25" s="47"/>
      <c r="XD25" s="47"/>
      <c r="XE25" s="47"/>
      <c r="XF25" s="47"/>
      <c r="XG25" s="47"/>
      <c r="XH25" s="47"/>
      <c r="XI25" s="47"/>
      <c r="XJ25" s="47"/>
      <c r="XK25" s="47"/>
      <c r="XL25" s="47"/>
      <c r="XM25" s="47"/>
      <c r="XN25" s="47"/>
      <c r="XO25" s="47"/>
      <c r="XP25" s="47"/>
      <c r="XQ25" s="47"/>
      <c r="XR25" s="47"/>
      <c r="XS25" s="47"/>
      <c r="XT25" s="47"/>
      <c r="XU25" s="47"/>
      <c r="XV25" s="47"/>
      <c r="XW25" s="47"/>
      <c r="XX25" s="47"/>
      <c r="XY25" s="47"/>
      <c r="XZ25" s="47"/>
      <c r="YA25" s="47"/>
      <c r="YB25" s="47"/>
      <c r="YC25" s="47"/>
      <c r="YD25" s="47"/>
      <c r="YE25" s="47"/>
      <c r="YF25" s="47"/>
      <c r="YG25" s="47"/>
      <c r="YH25" s="47"/>
      <c r="YI25" s="47"/>
      <c r="YJ25" s="47"/>
      <c r="YK25" s="47"/>
      <c r="YL25" s="47"/>
      <c r="YM25" s="47"/>
      <c r="YN25" s="47"/>
      <c r="YO25" s="47"/>
      <c r="YP25" s="47"/>
      <c r="YQ25" s="47"/>
      <c r="YR25" s="47"/>
      <c r="YS25" s="47"/>
      <c r="YT25" s="47"/>
      <c r="YU25" s="47"/>
      <c r="YV25" s="47"/>
      <c r="YW25" s="47"/>
      <c r="YX25" s="47"/>
      <c r="YY25" s="47"/>
      <c r="YZ25" s="47"/>
      <c r="ZA25" s="47"/>
      <c r="ZB25" s="47"/>
      <c r="ZC25" s="47"/>
      <c r="ZD25" s="47"/>
      <c r="ZE25" s="47"/>
      <c r="ZF25" s="47"/>
      <c r="ZG25" s="47"/>
      <c r="ZH25" s="47"/>
      <c r="ZI25" s="47"/>
      <c r="ZJ25" s="47"/>
      <c r="ZK25" s="47"/>
      <c r="ZL25" s="47"/>
      <c r="ZM25" s="47"/>
      <c r="ZN25" s="47"/>
      <c r="ZO25" s="47"/>
      <c r="ZP25" s="47"/>
      <c r="ZQ25" s="47"/>
      <c r="ZR25" s="47"/>
      <c r="ZS25" s="47"/>
      <c r="ZT25" s="47"/>
      <c r="ZU25" s="47"/>
      <c r="ZV25" s="47"/>
      <c r="ZW25" s="47"/>
      <c r="ZX25" s="47"/>
      <c r="ZY25" s="47"/>
      <c r="ZZ25" s="47"/>
      <c r="AAA25" s="47"/>
      <c r="AAB25" s="47"/>
      <c r="AAC25" s="47"/>
      <c r="AAD25" s="47"/>
      <c r="AAE25" s="47"/>
      <c r="AAF25" s="47"/>
      <c r="AAG25" s="47"/>
      <c r="AAH25" s="47"/>
      <c r="AAI25" s="47"/>
      <c r="AAJ25" s="47"/>
      <c r="AAK25" s="47"/>
      <c r="AAL25" s="47"/>
      <c r="AAM25" s="47"/>
      <c r="AAN25" s="47"/>
      <c r="AAO25" s="47"/>
      <c r="AAP25" s="47"/>
      <c r="AAQ25" s="47"/>
      <c r="AAR25" s="47"/>
      <c r="AAS25" s="47"/>
      <c r="AAT25" s="47"/>
      <c r="AAU25" s="47"/>
      <c r="AAV25" s="47"/>
      <c r="AAW25" s="47"/>
      <c r="AAX25" s="47"/>
      <c r="AAY25" s="47"/>
      <c r="AAZ25" s="47"/>
      <c r="ABA25" s="47"/>
      <c r="ABB25" s="47"/>
      <c r="ABC25" s="47"/>
      <c r="ABD25" s="47"/>
      <c r="ABE25" s="47"/>
      <c r="ABF25" s="47"/>
      <c r="ABG25" s="47"/>
      <c r="ABH25" s="47"/>
      <c r="ABI25" s="47"/>
      <c r="ABJ25" s="47"/>
      <c r="ABK25" s="47"/>
      <c r="ABL25" s="47"/>
      <c r="ABM25" s="47"/>
      <c r="ABN25" s="47"/>
      <c r="ABO25" s="47"/>
      <c r="ABP25" s="47"/>
      <c r="ABQ25" s="47"/>
      <c r="ABR25" s="47"/>
      <c r="ABS25" s="47"/>
      <c r="ABT25" s="47"/>
      <c r="ABU25" s="47"/>
      <c r="ABV25" s="47"/>
      <c r="ABW25" s="47"/>
      <c r="ABX25" s="47"/>
      <c r="ABY25" s="47"/>
      <c r="ABZ25" s="47"/>
      <c r="ACA25" s="47"/>
      <c r="ACB25" s="47"/>
      <c r="ACC25" s="47"/>
      <c r="ACD25" s="47"/>
      <c r="ACE25" s="47"/>
      <c r="ACF25" s="47"/>
      <c r="ACG25" s="47"/>
      <c r="ACH25" s="47"/>
      <c r="ACI25" s="47"/>
      <c r="ACJ25" s="47"/>
      <c r="ACK25" s="47"/>
      <c r="ACL25" s="47"/>
      <c r="ACM25" s="47"/>
      <c r="ACN25" s="47"/>
      <c r="ACO25" s="47"/>
      <c r="ACP25" s="47"/>
      <c r="ACQ25" s="47"/>
      <c r="ACR25" s="47"/>
      <c r="ACS25" s="47"/>
      <c r="ACT25" s="47"/>
      <c r="ACU25" s="47"/>
      <c r="ACV25" s="47"/>
      <c r="ACW25" s="47"/>
      <c r="ACX25" s="47"/>
      <c r="ACY25" s="47"/>
      <c r="ACZ25" s="47"/>
      <c r="ADA25" s="47"/>
      <c r="ADB25" s="47"/>
      <c r="ADC25" s="47"/>
      <c r="ADD25" s="47"/>
      <c r="ADE25" s="47"/>
      <c r="ADF25" s="47"/>
      <c r="ADG25" s="47"/>
      <c r="ADH25" s="47"/>
      <c r="ADI25" s="47"/>
      <c r="ADJ25" s="47"/>
      <c r="ADK25" s="47"/>
      <c r="ADL25" s="47"/>
      <c r="ADM25" s="47"/>
      <c r="ADN25" s="47"/>
      <c r="ADO25" s="47"/>
      <c r="ADP25" s="47"/>
      <c r="ADQ25" s="47"/>
      <c r="ADR25" s="47"/>
      <c r="ADS25" s="47"/>
      <c r="ADT25" s="47"/>
      <c r="ADU25" s="47"/>
      <c r="ADV25" s="47"/>
      <c r="ADW25" s="47"/>
      <c r="ADX25" s="47"/>
      <c r="ADY25" s="47"/>
      <c r="ADZ25" s="47"/>
      <c r="AEA25" s="47"/>
      <c r="AEB25" s="47"/>
      <c r="AEC25" s="47"/>
      <c r="AED25" s="47"/>
      <c r="AEE25" s="47"/>
      <c r="AEF25" s="47"/>
      <c r="AEG25" s="47"/>
      <c r="AEH25" s="47"/>
      <c r="AEI25" s="47"/>
      <c r="AEJ25" s="47"/>
      <c r="AEK25" s="47"/>
      <c r="AEL25" s="47"/>
      <c r="AEM25" s="47"/>
      <c r="AEN25" s="47"/>
      <c r="AEO25" s="47"/>
      <c r="AEP25" s="47"/>
      <c r="AEQ25" s="47"/>
      <c r="AER25" s="47"/>
      <c r="AES25" s="47"/>
      <c r="AET25" s="47"/>
      <c r="AEU25" s="47"/>
      <c r="AEV25" s="47"/>
      <c r="AEW25" s="47"/>
      <c r="AEX25" s="47"/>
      <c r="AEY25" s="47"/>
      <c r="AEZ25" s="47"/>
      <c r="AFA25" s="47"/>
      <c r="AFB25" s="47"/>
      <c r="AFC25" s="47"/>
      <c r="AFD25" s="47"/>
      <c r="AFE25" s="47"/>
      <c r="AFF25" s="47"/>
      <c r="AFG25" s="47"/>
      <c r="AFH25" s="47"/>
      <c r="AFI25" s="47"/>
      <c r="AFJ25" s="47"/>
      <c r="AFK25" s="47"/>
      <c r="AFL25" s="47"/>
      <c r="AFM25" s="47"/>
      <c r="AFN25" s="47"/>
      <c r="AFO25" s="47"/>
      <c r="AFP25" s="47"/>
      <c r="AFQ25" s="47"/>
      <c r="AFR25" s="47"/>
      <c r="AFS25" s="47"/>
      <c r="AFT25" s="47"/>
      <c r="AFU25" s="47"/>
      <c r="AFV25" s="47"/>
      <c r="AFW25" s="47"/>
      <c r="AFX25" s="47"/>
      <c r="AFY25" s="47"/>
      <c r="AFZ25" s="47"/>
      <c r="AGA25" s="47"/>
      <c r="AGB25" s="47"/>
      <c r="AGC25" s="47"/>
      <c r="AGD25" s="47"/>
      <c r="AGE25" s="47"/>
      <c r="AGF25" s="47"/>
      <c r="AGG25" s="47"/>
      <c r="AGH25" s="47"/>
      <c r="AGI25" s="47"/>
      <c r="AGJ25" s="47"/>
      <c r="AGK25" s="47"/>
      <c r="AGL25" s="47"/>
      <c r="AGM25" s="47"/>
      <c r="AGN25" s="47"/>
      <c r="AGO25" s="47"/>
      <c r="AGP25" s="47"/>
      <c r="AGQ25" s="47"/>
      <c r="AGR25" s="47"/>
      <c r="AGS25" s="47"/>
      <c r="AGT25" s="47"/>
      <c r="AGU25" s="47"/>
      <c r="AGV25" s="47"/>
      <c r="AGW25" s="47"/>
      <c r="AGX25" s="47"/>
      <c r="AGY25" s="47"/>
      <c r="AGZ25" s="47"/>
      <c r="AHA25" s="47"/>
      <c r="AHB25" s="47"/>
      <c r="AHC25" s="47"/>
      <c r="AHD25" s="47"/>
      <c r="AHE25" s="47"/>
      <c r="AHF25" s="47"/>
      <c r="AHG25" s="47"/>
      <c r="AHH25" s="47"/>
      <c r="AHI25" s="47"/>
      <c r="AHJ25" s="47"/>
      <c r="AHK25" s="47"/>
      <c r="AHL25" s="47"/>
      <c r="AHM25" s="47"/>
      <c r="AHN25" s="47"/>
      <c r="AHO25" s="47"/>
      <c r="AHP25" s="47"/>
      <c r="AHQ25" s="47"/>
      <c r="AHR25" s="47"/>
      <c r="AHS25" s="47"/>
      <c r="AHT25" s="47"/>
      <c r="AHU25" s="47"/>
      <c r="AHV25" s="47"/>
      <c r="AHW25" s="47"/>
      <c r="AHX25" s="47"/>
      <c r="AHY25" s="47"/>
      <c r="AHZ25" s="47"/>
      <c r="AIA25" s="47"/>
      <c r="AIB25" s="47"/>
      <c r="AIC25" s="47"/>
      <c r="AID25" s="47"/>
      <c r="AIE25" s="47"/>
      <c r="AIF25" s="47"/>
      <c r="AIG25" s="47"/>
      <c r="AIH25" s="47"/>
      <c r="AII25" s="47"/>
      <c r="AIJ25" s="47"/>
      <c r="AIK25" s="47"/>
      <c r="AIL25" s="47"/>
      <c r="AIM25" s="47"/>
      <c r="AIN25" s="47"/>
      <c r="AIO25" s="47"/>
      <c r="AIP25" s="47"/>
      <c r="AIQ25" s="47"/>
      <c r="AIR25" s="47"/>
      <c r="AIS25" s="47"/>
      <c r="AIT25" s="47"/>
      <c r="AIU25" s="47"/>
      <c r="AIV25" s="47"/>
      <c r="AIW25" s="47"/>
      <c r="AIX25" s="47"/>
      <c r="AIY25" s="47"/>
      <c r="AIZ25" s="47"/>
      <c r="AJA25" s="47"/>
      <c r="AJB25" s="47"/>
      <c r="AJC25" s="47"/>
      <c r="AJD25" s="47"/>
      <c r="AJE25" s="47"/>
      <c r="AJF25" s="47"/>
      <c r="AJG25" s="47"/>
      <c r="AJH25" s="47"/>
      <c r="AJI25" s="47"/>
      <c r="AJJ25" s="47"/>
      <c r="AJK25" s="47"/>
      <c r="AJL25" s="47"/>
      <c r="AJM25" s="47"/>
      <c r="AJN25" s="47"/>
      <c r="AJO25" s="47"/>
      <c r="AJP25" s="47"/>
      <c r="AJQ25" s="47"/>
      <c r="AJR25" s="47"/>
      <c r="AJS25" s="47"/>
      <c r="AJT25" s="47"/>
      <c r="AJU25" s="47"/>
      <c r="AJV25" s="47"/>
      <c r="AJW25" s="47"/>
      <c r="AJX25" s="47"/>
      <c r="AJY25" s="47"/>
      <c r="AJZ25" s="47"/>
      <c r="AKA25" s="47"/>
      <c r="AKB25" s="47"/>
      <c r="AKC25" s="47"/>
      <c r="AKD25" s="47"/>
      <c r="AKE25" s="47"/>
      <c r="AKF25" s="47"/>
      <c r="AKG25" s="47"/>
      <c r="AKH25" s="47"/>
      <c r="AKI25" s="47"/>
      <c r="AKJ25" s="47"/>
      <c r="AKK25" s="47"/>
      <c r="AKL25" s="47"/>
      <c r="AKM25" s="47"/>
      <c r="AKN25" s="47"/>
      <c r="AKO25" s="47"/>
      <c r="AKP25" s="47"/>
      <c r="AKQ25" s="47"/>
      <c r="AKR25" s="47"/>
      <c r="AKS25" s="47"/>
      <c r="AKT25" s="47"/>
      <c r="AKU25" s="47"/>
      <c r="AKV25" s="47"/>
      <c r="AKW25" s="47"/>
      <c r="AKX25" s="47"/>
      <c r="AKY25" s="47"/>
      <c r="AKZ25" s="47"/>
      <c r="ALA25" s="47"/>
      <c r="ALB25" s="47"/>
      <c r="ALC25" s="47"/>
      <c r="ALD25" s="47"/>
      <c r="ALE25" s="47"/>
      <c r="ALF25" s="47"/>
      <c r="ALG25" s="47"/>
      <c r="ALH25" s="47"/>
      <c r="ALI25" s="47"/>
      <c r="ALJ25" s="47"/>
      <c r="ALK25" s="47"/>
      <c r="ALL25" s="47"/>
      <c r="ALM25" s="47"/>
      <c r="ALN25" s="47"/>
      <c r="ALO25" s="47"/>
      <c r="ALP25" s="47"/>
      <c r="ALQ25" s="47"/>
      <c r="ALR25" s="47"/>
      <c r="ALS25" s="47"/>
      <c r="ALT25" s="47"/>
      <c r="ALU25" s="47"/>
      <c r="ALV25" s="47"/>
      <c r="ALW25" s="47"/>
      <c r="ALX25" s="47"/>
      <c r="ALY25" s="47"/>
      <c r="ALZ25" s="47"/>
      <c r="AMA25" s="47"/>
      <c r="AMB25" s="47"/>
      <c r="AMC25" s="47"/>
      <c r="AMD25" s="47"/>
      <c r="AME25" s="47"/>
      <c r="AMF25" s="47"/>
      <c r="AMG25" s="47"/>
      <c r="AMH25" s="47"/>
      <c r="AMI25" s="47"/>
      <c r="AMJ25" s="47"/>
      <c r="AMK25" s="47"/>
      <c r="AML25" s="47"/>
      <c r="AMM25" s="47"/>
      <c r="AMN25" s="47"/>
      <c r="AMO25" s="47"/>
      <c r="AMP25" s="47"/>
      <c r="AMQ25" s="47"/>
      <c r="AMR25" s="47"/>
      <c r="AMS25" s="47"/>
      <c r="AMT25" s="47"/>
      <c r="AMU25" s="47"/>
      <c r="AMV25" s="47"/>
      <c r="AMW25" s="47"/>
      <c r="AMX25" s="47"/>
      <c r="AMY25" s="47"/>
      <c r="AMZ25" s="47"/>
      <c r="ANA25" s="47"/>
      <c r="ANB25" s="47"/>
      <c r="ANC25" s="47"/>
      <c r="AND25" s="47"/>
      <c r="ANE25" s="47"/>
      <c r="ANF25" s="47"/>
      <c r="ANG25" s="47"/>
      <c r="ANH25" s="47"/>
      <c r="ANI25" s="47"/>
      <c r="ANJ25" s="47"/>
      <c r="ANK25" s="47"/>
      <c r="ANL25" s="47"/>
      <c r="ANM25" s="47"/>
      <c r="ANN25" s="47"/>
      <c r="ANO25" s="47"/>
      <c r="ANP25" s="47"/>
      <c r="ANQ25" s="47"/>
      <c r="ANR25" s="47"/>
      <c r="ANS25" s="47"/>
      <c r="ANT25" s="47"/>
      <c r="ANU25" s="47"/>
      <c r="ANV25" s="47"/>
      <c r="ANW25" s="47"/>
      <c r="ANX25" s="47"/>
      <c r="ANY25" s="47"/>
      <c r="ANZ25" s="47"/>
      <c r="AOA25" s="47"/>
      <c r="AOB25" s="47"/>
      <c r="AOC25" s="47"/>
      <c r="AOD25" s="47"/>
      <c r="AOE25" s="47"/>
      <c r="AOF25" s="47"/>
      <c r="AOG25" s="47"/>
      <c r="AOH25" s="47"/>
      <c r="AOI25" s="47"/>
      <c r="AOJ25" s="47"/>
      <c r="AOK25" s="47"/>
      <c r="AOL25" s="47"/>
      <c r="AOM25" s="47"/>
      <c r="AON25" s="47"/>
      <c r="AOO25" s="47"/>
      <c r="AOP25" s="47"/>
      <c r="AOQ25" s="47"/>
      <c r="AOR25" s="47"/>
      <c r="AOS25" s="47"/>
      <c r="AOT25" s="47"/>
      <c r="AOU25" s="47"/>
      <c r="AOV25" s="47"/>
      <c r="AOW25" s="47"/>
      <c r="AOX25" s="47"/>
      <c r="AOY25" s="47"/>
      <c r="AOZ25" s="47"/>
      <c r="APA25" s="47"/>
      <c r="APB25" s="47"/>
      <c r="APC25" s="47"/>
      <c r="APD25" s="47"/>
      <c r="APE25" s="47"/>
      <c r="APF25" s="47"/>
      <c r="APG25" s="47"/>
      <c r="APH25" s="47"/>
      <c r="API25" s="47"/>
      <c r="APJ25" s="47"/>
      <c r="APK25" s="47"/>
      <c r="APL25" s="47"/>
      <c r="APM25" s="47"/>
      <c r="APN25" s="47"/>
      <c r="APO25" s="47"/>
      <c r="APP25" s="47"/>
      <c r="APQ25" s="47"/>
      <c r="APR25" s="47"/>
      <c r="APS25" s="47"/>
      <c r="APT25" s="47"/>
      <c r="APU25" s="47"/>
      <c r="APV25" s="47"/>
      <c r="APW25" s="47"/>
      <c r="APX25" s="47"/>
      <c r="APY25" s="47"/>
      <c r="APZ25" s="47"/>
      <c r="AQA25" s="47"/>
      <c r="AQB25" s="47"/>
      <c r="AQC25" s="47"/>
      <c r="AQD25" s="47"/>
      <c r="AQE25" s="47"/>
      <c r="AQF25" s="47"/>
      <c r="AQG25" s="47"/>
      <c r="AQH25" s="47"/>
      <c r="AQI25" s="47"/>
      <c r="AQJ25" s="47"/>
      <c r="AQK25" s="47"/>
      <c r="AQL25" s="47"/>
      <c r="AQM25" s="47"/>
      <c r="AQN25" s="47"/>
      <c r="AQO25" s="47"/>
      <c r="AQP25" s="47"/>
      <c r="AQQ25" s="47"/>
      <c r="AQR25" s="47"/>
      <c r="AQS25" s="47"/>
      <c r="AQT25" s="47"/>
      <c r="AQU25" s="47"/>
      <c r="AQV25" s="47"/>
      <c r="AQW25" s="47"/>
      <c r="AQX25" s="47"/>
      <c r="AQY25" s="47"/>
      <c r="AQZ25" s="47"/>
      <c r="ARA25" s="47"/>
      <c r="ARB25" s="47"/>
      <c r="ARC25" s="47"/>
      <c r="ARD25" s="47"/>
      <c r="ARE25" s="47"/>
      <c r="ARF25" s="47"/>
      <c r="ARG25" s="47"/>
      <c r="ARH25" s="47"/>
      <c r="ARI25" s="47"/>
      <c r="ARJ25" s="47"/>
      <c r="ARK25" s="47"/>
      <c r="ARL25" s="47"/>
      <c r="ARM25" s="47"/>
      <c r="ARN25" s="47"/>
      <c r="ARO25" s="47"/>
      <c r="ARP25" s="47"/>
      <c r="ARQ25" s="47"/>
      <c r="ARR25" s="47"/>
      <c r="ARS25" s="47"/>
      <c r="ART25" s="47"/>
      <c r="ARU25" s="47"/>
      <c r="ARV25" s="47"/>
      <c r="ARW25" s="47"/>
      <c r="ARX25" s="47"/>
      <c r="ARY25" s="47"/>
      <c r="ARZ25" s="47"/>
      <c r="ASA25" s="47"/>
      <c r="ASB25" s="47"/>
      <c r="ASC25" s="47"/>
      <c r="ASD25" s="47"/>
      <c r="ASE25" s="47"/>
      <c r="ASF25" s="47"/>
      <c r="ASG25" s="47"/>
      <c r="ASH25" s="47"/>
      <c r="ASI25" s="47"/>
      <c r="ASJ25" s="47"/>
      <c r="ASK25" s="47"/>
      <c r="ASL25" s="47"/>
      <c r="ASM25" s="47"/>
      <c r="ASN25" s="47"/>
      <c r="ASO25" s="47"/>
      <c r="ASP25" s="47"/>
      <c r="ASQ25" s="47"/>
      <c r="ASR25" s="47"/>
      <c r="ASS25" s="47"/>
      <c r="AST25" s="47"/>
      <c r="ASU25" s="47"/>
      <c r="ASV25" s="47"/>
      <c r="ASW25" s="47"/>
      <c r="ASX25" s="47"/>
      <c r="ASY25" s="47"/>
      <c r="ASZ25" s="47"/>
      <c r="ATA25" s="47"/>
      <c r="ATB25" s="47"/>
      <c r="ATC25" s="47"/>
      <c r="ATD25" s="47"/>
      <c r="ATE25" s="47"/>
      <c r="ATF25" s="47"/>
      <c r="ATG25" s="47"/>
      <c r="ATH25" s="47"/>
      <c r="ATI25" s="47"/>
      <c r="ATJ25" s="47"/>
      <c r="ATK25" s="47"/>
      <c r="ATL25" s="47"/>
      <c r="ATM25" s="47"/>
      <c r="ATN25" s="47"/>
      <c r="ATO25" s="47"/>
      <c r="ATP25" s="47"/>
      <c r="ATQ25" s="47"/>
      <c r="ATR25" s="47"/>
      <c r="ATS25" s="47"/>
      <c r="ATT25" s="47"/>
      <c r="ATU25" s="47"/>
      <c r="ATV25" s="47"/>
      <c r="ATW25" s="47"/>
      <c r="ATX25" s="47"/>
      <c r="ATY25" s="47"/>
      <c r="ATZ25" s="47"/>
      <c r="AUA25" s="47"/>
      <c r="AUB25" s="47"/>
      <c r="AUC25" s="47"/>
      <c r="AUD25" s="47"/>
      <c r="AUE25" s="47"/>
      <c r="AUF25" s="47"/>
      <c r="AUG25" s="47"/>
      <c r="AUH25" s="47"/>
      <c r="AUI25" s="47"/>
      <c r="AUJ25" s="47"/>
      <c r="AUK25" s="47"/>
      <c r="AUL25" s="47"/>
      <c r="AUM25" s="47"/>
      <c r="AUN25" s="47"/>
      <c r="AUO25" s="47"/>
      <c r="AUP25" s="47"/>
      <c r="AUQ25" s="47"/>
      <c r="AUR25" s="47"/>
      <c r="AUS25" s="47"/>
    </row>
    <row r="26" spans="1:1241" x14ac:dyDescent="0.25">
      <c r="A26" s="15">
        <v>8</v>
      </c>
      <c r="B26" s="16"/>
      <c r="C26" s="78" t="str">
        <f t="shared" si="2096"/>
        <v/>
      </c>
      <c r="D26" s="5"/>
      <c r="E26" s="61"/>
      <c r="F26" s="112">
        <f t="shared" si="2097"/>
        <v>0</v>
      </c>
      <c r="G26" s="112">
        <f t="shared" si="2098"/>
        <v>0</v>
      </c>
      <c r="H26" s="112">
        <f t="shared" si="2098"/>
        <v>0</v>
      </c>
      <c r="I26" s="112">
        <f t="shared" si="2098"/>
        <v>0</v>
      </c>
      <c r="J26" s="112">
        <f t="shared" si="2098"/>
        <v>0</v>
      </c>
      <c r="K26" s="112">
        <f t="shared" si="2098"/>
        <v>0</v>
      </c>
      <c r="L26" s="112">
        <f t="shared" si="2098"/>
        <v>0</v>
      </c>
      <c r="M26" s="112">
        <f t="shared" si="2098"/>
        <v>0</v>
      </c>
      <c r="N26" s="112">
        <f t="shared" si="2098"/>
        <v>0</v>
      </c>
      <c r="O26" s="112">
        <f t="shared" si="2098"/>
        <v>0</v>
      </c>
      <c r="P26" s="112">
        <f t="shared" si="2098"/>
        <v>0</v>
      </c>
      <c r="Q26" s="72">
        <f t="shared" si="2098"/>
        <v>0</v>
      </c>
      <c r="R26" s="111">
        <f t="shared" si="2099"/>
        <v>0</v>
      </c>
      <c r="S26" s="111">
        <f t="shared" si="2100"/>
        <v>0</v>
      </c>
      <c r="T26" s="111">
        <f t="shared" si="2101"/>
        <v>0</v>
      </c>
      <c r="U26" s="111">
        <f t="shared" si="2102"/>
        <v>0</v>
      </c>
      <c r="V26" s="111">
        <f t="shared" si="2103"/>
        <v>0</v>
      </c>
      <c r="W26" s="111">
        <f t="shared" si="2104"/>
        <v>0</v>
      </c>
      <c r="X26" s="111">
        <f t="shared" si="2105"/>
        <v>0</v>
      </c>
      <c r="Y26" s="111">
        <f t="shared" si="2106"/>
        <v>0</v>
      </c>
      <c r="Z26" s="111">
        <f t="shared" si="2107"/>
        <v>0</v>
      </c>
      <c r="AA26" s="111">
        <f t="shared" si="2108"/>
        <v>0</v>
      </c>
      <c r="AB26" s="111">
        <f t="shared" si="2109"/>
        <v>0</v>
      </c>
      <c r="AC26" s="111">
        <f t="shared" si="2110"/>
        <v>0</v>
      </c>
      <c r="AD26" s="70">
        <f t="shared" si="2111"/>
        <v>0</v>
      </c>
      <c r="AE26" s="58">
        <f t="shared" si="2112"/>
        <v>0</v>
      </c>
      <c r="AF26" s="58">
        <f t="shared" si="2113"/>
        <v>0</v>
      </c>
      <c r="AG26" s="58">
        <f t="shared" si="2114"/>
        <v>0</v>
      </c>
      <c r="AH26" s="58">
        <f t="shared" si="2115"/>
        <v>0</v>
      </c>
      <c r="AI26" s="58">
        <f t="shared" si="2116"/>
        <v>0</v>
      </c>
      <c r="AJ26" s="58">
        <f t="shared" si="2117"/>
        <v>0</v>
      </c>
      <c r="AK26" s="58">
        <f t="shared" si="2118"/>
        <v>0</v>
      </c>
      <c r="AL26" s="58">
        <f t="shared" si="2119"/>
        <v>0</v>
      </c>
      <c r="AM26" s="58">
        <f t="shared" si="2120"/>
        <v>0</v>
      </c>
      <c r="AN26" s="58">
        <f t="shared" si="2121"/>
        <v>0</v>
      </c>
      <c r="AO26" s="58">
        <f t="shared" si="2122"/>
        <v>0</v>
      </c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  <c r="GQ26" s="47"/>
      <c r="GR26" s="47"/>
      <c r="GS26" s="47"/>
      <c r="GT26" s="47"/>
      <c r="GU26" s="47"/>
      <c r="GV26" s="47"/>
      <c r="GW26" s="47"/>
      <c r="GX26" s="47"/>
      <c r="GY26" s="47"/>
      <c r="GZ26" s="47"/>
      <c r="HA26" s="47"/>
      <c r="HB26" s="47"/>
      <c r="HC26" s="47"/>
      <c r="HD26" s="47"/>
      <c r="HE26" s="47"/>
      <c r="HF26" s="47"/>
      <c r="HG26" s="47"/>
      <c r="HH26" s="47"/>
      <c r="HI26" s="47"/>
      <c r="HJ26" s="47"/>
      <c r="HK26" s="47"/>
      <c r="HL26" s="47"/>
      <c r="HM26" s="47"/>
      <c r="HN26" s="47"/>
      <c r="HO26" s="47"/>
      <c r="HP26" s="47"/>
      <c r="HQ26" s="47"/>
      <c r="HR26" s="47"/>
      <c r="HS26" s="47"/>
      <c r="HT26" s="47"/>
      <c r="HU26" s="47"/>
      <c r="HV26" s="47"/>
      <c r="HW26" s="47"/>
      <c r="HX26" s="47"/>
      <c r="HY26" s="47"/>
      <c r="HZ26" s="47"/>
      <c r="IA26" s="47"/>
      <c r="IB26" s="47"/>
      <c r="IC26" s="47"/>
      <c r="ID26" s="47"/>
      <c r="IE26" s="47"/>
      <c r="IF26" s="47"/>
      <c r="IG26" s="47"/>
      <c r="IH26" s="47"/>
      <c r="II26" s="47"/>
      <c r="IJ26" s="47"/>
      <c r="IK26" s="47"/>
      <c r="IL26" s="47"/>
      <c r="IM26" s="47"/>
      <c r="IN26" s="47"/>
      <c r="IO26" s="47"/>
      <c r="IP26" s="47"/>
      <c r="IQ26" s="47"/>
      <c r="IR26" s="47"/>
      <c r="IS26" s="47"/>
      <c r="IT26" s="47"/>
      <c r="IU26" s="47"/>
      <c r="IV26" s="47"/>
      <c r="IW26" s="47"/>
      <c r="IX26" s="47"/>
      <c r="IY26" s="47"/>
      <c r="IZ26" s="47"/>
      <c r="JA26" s="47"/>
      <c r="JB26" s="47"/>
      <c r="JC26" s="47"/>
      <c r="JD26" s="47"/>
      <c r="JE26" s="47"/>
      <c r="JF26" s="47"/>
      <c r="JG26" s="47"/>
      <c r="JH26" s="47"/>
      <c r="JI26" s="47"/>
      <c r="JJ26" s="47"/>
      <c r="JK26" s="47"/>
      <c r="JL26" s="47"/>
      <c r="JM26" s="47"/>
      <c r="JN26" s="47"/>
      <c r="JO26" s="47"/>
      <c r="JP26" s="47"/>
      <c r="JQ26" s="47"/>
      <c r="JR26" s="47"/>
      <c r="JS26" s="47"/>
      <c r="JT26" s="47"/>
      <c r="JU26" s="47"/>
      <c r="JV26" s="47"/>
      <c r="JW26" s="47"/>
      <c r="JX26" s="47"/>
      <c r="JY26" s="47"/>
      <c r="JZ26" s="47"/>
      <c r="KA26" s="47"/>
      <c r="KB26" s="47"/>
      <c r="KC26" s="47"/>
      <c r="KD26" s="47"/>
      <c r="KE26" s="47"/>
      <c r="KF26" s="47"/>
      <c r="KG26" s="47"/>
      <c r="KH26" s="47"/>
      <c r="KI26" s="47"/>
      <c r="KJ26" s="47"/>
      <c r="KK26" s="47"/>
      <c r="KL26" s="47"/>
      <c r="KM26" s="47"/>
      <c r="KN26" s="47"/>
      <c r="KO26" s="47"/>
      <c r="KP26" s="47"/>
      <c r="KQ26" s="47"/>
      <c r="KR26" s="47"/>
      <c r="KS26" s="47"/>
      <c r="KT26" s="47"/>
      <c r="KU26" s="47"/>
      <c r="KV26" s="47"/>
      <c r="KW26" s="47"/>
      <c r="KX26" s="47"/>
      <c r="KY26" s="47"/>
      <c r="KZ26" s="47"/>
      <c r="LA26" s="47"/>
      <c r="LB26" s="47"/>
      <c r="LC26" s="47"/>
      <c r="LD26" s="47"/>
      <c r="LE26" s="47"/>
      <c r="LF26" s="47"/>
      <c r="LG26" s="47"/>
      <c r="LH26" s="47"/>
      <c r="LI26" s="47"/>
      <c r="LJ26" s="47"/>
      <c r="LK26" s="47"/>
      <c r="LL26" s="47"/>
      <c r="LM26" s="47"/>
      <c r="LN26" s="47"/>
      <c r="LO26" s="47"/>
      <c r="LP26" s="47"/>
      <c r="LQ26" s="47"/>
      <c r="LR26" s="47"/>
      <c r="LS26" s="47"/>
      <c r="LT26" s="47"/>
      <c r="LU26" s="47"/>
      <c r="LV26" s="47"/>
      <c r="LW26" s="47"/>
      <c r="LX26" s="47"/>
      <c r="LY26" s="47"/>
      <c r="LZ26" s="47"/>
      <c r="MA26" s="47"/>
      <c r="MB26" s="47"/>
      <c r="MC26" s="47"/>
      <c r="MD26" s="47"/>
      <c r="ME26" s="47"/>
      <c r="MF26" s="47"/>
      <c r="MG26" s="47"/>
      <c r="MH26" s="47"/>
      <c r="MI26" s="47"/>
      <c r="MJ26" s="47"/>
      <c r="MK26" s="47"/>
      <c r="ML26" s="47"/>
      <c r="MM26" s="47"/>
      <c r="MN26" s="47"/>
      <c r="MO26" s="47"/>
      <c r="MP26" s="47"/>
      <c r="MQ26" s="47"/>
      <c r="MR26" s="47"/>
      <c r="MS26" s="47"/>
      <c r="MT26" s="47"/>
      <c r="MU26" s="47"/>
      <c r="MV26" s="47"/>
      <c r="MW26" s="47"/>
      <c r="MX26" s="47"/>
      <c r="MY26" s="47"/>
      <c r="MZ26" s="47"/>
      <c r="NA26" s="47"/>
      <c r="NB26" s="47"/>
      <c r="NC26" s="47"/>
      <c r="ND26" s="47"/>
      <c r="NE26" s="47"/>
      <c r="NF26" s="47"/>
      <c r="NG26" s="47"/>
      <c r="NH26" s="47"/>
      <c r="NI26" s="47"/>
      <c r="NJ26" s="47"/>
      <c r="NK26" s="47"/>
      <c r="NL26" s="47"/>
      <c r="NM26" s="47"/>
      <c r="NN26" s="47"/>
      <c r="NO26" s="47"/>
      <c r="NP26" s="47"/>
      <c r="NQ26" s="47"/>
      <c r="NR26" s="47"/>
      <c r="NS26" s="47"/>
      <c r="NT26" s="47"/>
      <c r="NU26" s="47"/>
      <c r="NV26" s="47"/>
      <c r="NW26" s="47"/>
      <c r="NX26" s="47"/>
      <c r="NY26" s="47"/>
      <c r="NZ26" s="47"/>
      <c r="OA26" s="47"/>
      <c r="OB26" s="47"/>
      <c r="OC26" s="47"/>
      <c r="OD26" s="47"/>
      <c r="OE26" s="47"/>
      <c r="OF26" s="47"/>
      <c r="OG26" s="47"/>
      <c r="OH26" s="47"/>
      <c r="OI26" s="47"/>
      <c r="OJ26" s="47"/>
      <c r="OK26" s="47"/>
      <c r="OL26" s="47"/>
      <c r="OM26" s="47"/>
      <c r="ON26" s="47"/>
      <c r="OO26" s="47"/>
      <c r="OP26" s="47"/>
      <c r="OQ26" s="47"/>
      <c r="OR26" s="47"/>
      <c r="OS26" s="47"/>
      <c r="OT26" s="47"/>
      <c r="OU26" s="47"/>
      <c r="OV26" s="47"/>
      <c r="OW26" s="47"/>
      <c r="OX26" s="47"/>
      <c r="OY26" s="47"/>
      <c r="OZ26" s="47"/>
      <c r="PA26" s="47"/>
      <c r="PB26" s="47"/>
      <c r="PC26" s="47"/>
      <c r="PD26" s="47"/>
      <c r="PE26" s="47"/>
      <c r="PF26" s="47"/>
      <c r="PG26" s="47"/>
      <c r="PH26" s="47"/>
      <c r="PI26" s="47"/>
      <c r="PJ26" s="47"/>
      <c r="PK26" s="47"/>
      <c r="PL26" s="47"/>
      <c r="PM26" s="47"/>
      <c r="PN26" s="47"/>
      <c r="PO26" s="47"/>
      <c r="PP26" s="47"/>
      <c r="PQ26" s="47"/>
      <c r="PR26" s="47"/>
      <c r="PS26" s="47"/>
      <c r="PT26" s="47"/>
      <c r="PU26" s="47"/>
      <c r="PV26" s="47"/>
      <c r="PW26" s="47"/>
      <c r="PX26" s="47"/>
      <c r="PY26" s="47"/>
      <c r="PZ26" s="47"/>
      <c r="QA26" s="47"/>
      <c r="QB26" s="47"/>
      <c r="QC26" s="47"/>
      <c r="QD26" s="47"/>
      <c r="QE26" s="47"/>
      <c r="QF26" s="47"/>
      <c r="QG26" s="47"/>
      <c r="QH26" s="47"/>
      <c r="QI26" s="47"/>
      <c r="QJ26" s="47"/>
      <c r="QK26" s="47"/>
      <c r="QL26" s="47"/>
      <c r="QM26" s="47"/>
      <c r="QN26" s="47"/>
      <c r="QO26" s="47"/>
      <c r="QP26" s="47"/>
      <c r="QQ26" s="47"/>
      <c r="QR26" s="47"/>
      <c r="QS26" s="47"/>
      <c r="QT26" s="47"/>
      <c r="QU26" s="47"/>
      <c r="QV26" s="47"/>
      <c r="QW26" s="47"/>
      <c r="QX26" s="47"/>
      <c r="QY26" s="47"/>
      <c r="QZ26" s="47"/>
      <c r="RA26" s="47"/>
      <c r="RB26" s="47"/>
      <c r="RC26" s="47"/>
      <c r="RD26" s="47"/>
      <c r="RE26" s="47"/>
      <c r="RF26" s="47"/>
      <c r="RG26" s="47"/>
      <c r="RH26" s="47"/>
      <c r="RI26" s="47"/>
      <c r="RJ26" s="47"/>
      <c r="RK26" s="47"/>
      <c r="RL26" s="47"/>
      <c r="RM26" s="47"/>
      <c r="RN26" s="47"/>
      <c r="RO26" s="47"/>
      <c r="RP26" s="47"/>
      <c r="RQ26" s="47"/>
      <c r="RR26" s="47"/>
      <c r="RS26" s="47"/>
      <c r="RT26" s="47"/>
      <c r="RU26" s="47"/>
      <c r="RV26" s="47"/>
      <c r="RW26" s="47"/>
      <c r="RX26" s="47"/>
      <c r="RY26" s="47"/>
      <c r="RZ26" s="47"/>
      <c r="SA26" s="47"/>
      <c r="SB26" s="47"/>
      <c r="SC26" s="47"/>
      <c r="SD26" s="47"/>
      <c r="SE26" s="47"/>
      <c r="SF26" s="47"/>
      <c r="SG26" s="47"/>
      <c r="SH26" s="47"/>
      <c r="SI26" s="47"/>
      <c r="SJ26" s="47"/>
      <c r="SK26" s="47"/>
      <c r="SL26" s="47"/>
      <c r="SM26" s="47"/>
      <c r="SN26" s="47"/>
      <c r="SO26" s="47"/>
      <c r="SP26" s="47"/>
      <c r="SQ26" s="47"/>
      <c r="SR26" s="47"/>
      <c r="SS26" s="47"/>
      <c r="ST26" s="47"/>
      <c r="SU26" s="47"/>
      <c r="SV26" s="47"/>
      <c r="SW26" s="47"/>
      <c r="SX26" s="47"/>
      <c r="SY26" s="47"/>
      <c r="SZ26" s="47"/>
      <c r="TA26" s="47"/>
      <c r="TB26" s="47"/>
      <c r="TC26" s="47"/>
      <c r="TD26" s="47"/>
      <c r="TE26" s="47"/>
      <c r="TF26" s="47"/>
      <c r="TG26" s="47"/>
      <c r="TH26" s="47"/>
      <c r="TI26" s="47"/>
      <c r="TJ26" s="47"/>
      <c r="TK26" s="47"/>
      <c r="TL26" s="47"/>
      <c r="TM26" s="47"/>
      <c r="TN26" s="47"/>
      <c r="TO26" s="47"/>
      <c r="TP26" s="47"/>
      <c r="TQ26" s="47"/>
      <c r="TR26" s="47"/>
      <c r="TS26" s="47"/>
      <c r="TT26" s="47"/>
      <c r="TU26" s="47"/>
      <c r="TV26" s="47"/>
      <c r="TW26" s="47"/>
      <c r="TX26" s="47"/>
      <c r="TY26" s="47"/>
      <c r="TZ26" s="47"/>
      <c r="UA26" s="47"/>
      <c r="UB26" s="47"/>
      <c r="UC26" s="47"/>
      <c r="UD26" s="47"/>
      <c r="UE26" s="47"/>
      <c r="UF26" s="47"/>
      <c r="UG26" s="47"/>
      <c r="UH26" s="47"/>
      <c r="UI26" s="47"/>
      <c r="UJ26" s="47"/>
      <c r="UK26" s="47"/>
      <c r="UL26" s="47"/>
      <c r="UM26" s="47"/>
      <c r="UN26" s="47"/>
      <c r="UO26" s="47"/>
      <c r="UP26" s="47"/>
      <c r="UQ26" s="47"/>
      <c r="UR26" s="47"/>
      <c r="US26" s="47"/>
      <c r="UT26" s="47"/>
      <c r="UU26" s="47"/>
      <c r="UV26" s="47"/>
      <c r="UW26" s="47"/>
      <c r="UX26" s="47"/>
      <c r="UY26" s="47"/>
      <c r="UZ26" s="47"/>
      <c r="VA26" s="47"/>
      <c r="VB26" s="47"/>
      <c r="VC26" s="47"/>
      <c r="VD26" s="47"/>
      <c r="VE26" s="47"/>
      <c r="VF26" s="47"/>
      <c r="VG26" s="47"/>
      <c r="VH26" s="47"/>
      <c r="VI26" s="47"/>
      <c r="VJ26" s="47"/>
      <c r="VK26" s="47"/>
      <c r="VL26" s="47"/>
      <c r="VM26" s="47"/>
      <c r="VN26" s="47"/>
      <c r="VO26" s="47"/>
      <c r="VP26" s="47"/>
      <c r="VQ26" s="47"/>
      <c r="VR26" s="47"/>
      <c r="VS26" s="47"/>
      <c r="VT26" s="47"/>
      <c r="VU26" s="47"/>
      <c r="VV26" s="47"/>
      <c r="VW26" s="47"/>
      <c r="VX26" s="47"/>
      <c r="VY26" s="47"/>
      <c r="VZ26" s="47"/>
      <c r="WA26" s="47"/>
      <c r="WB26" s="47"/>
      <c r="WC26" s="47"/>
      <c r="WD26" s="47"/>
      <c r="WE26" s="47"/>
      <c r="WF26" s="47"/>
      <c r="WG26" s="47"/>
      <c r="WH26" s="47"/>
      <c r="WI26" s="47"/>
      <c r="WJ26" s="47"/>
      <c r="WK26" s="47"/>
      <c r="WL26" s="47"/>
      <c r="WM26" s="47"/>
      <c r="WN26" s="47"/>
      <c r="WO26" s="47"/>
      <c r="WP26" s="47"/>
      <c r="WQ26" s="47"/>
      <c r="WR26" s="47"/>
      <c r="WS26" s="47"/>
      <c r="WT26" s="47"/>
      <c r="WU26" s="47"/>
      <c r="WV26" s="47"/>
      <c r="WW26" s="47"/>
      <c r="WX26" s="47"/>
      <c r="WY26" s="47"/>
      <c r="WZ26" s="47"/>
      <c r="XA26" s="47"/>
      <c r="XB26" s="47"/>
      <c r="XC26" s="47"/>
      <c r="XD26" s="47"/>
      <c r="XE26" s="47"/>
      <c r="XF26" s="47"/>
      <c r="XG26" s="47"/>
      <c r="XH26" s="47"/>
      <c r="XI26" s="47"/>
      <c r="XJ26" s="47"/>
      <c r="XK26" s="47"/>
      <c r="XL26" s="47"/>
      <c r="XM26" s="47"/>
      <c r="XN26" s="47"/>
      <c r="XO26" s="47"/>
      <c r="XP26" s="47"/>
      <c r="XQ26" s="47"/>
      <c r="XR26" s="47"/>
      <c r="XS26" s="47"/>
      <c r="XT26" s="47"/>
      <c r="XU26" s="47"/>
      <c r="XV26" s="47"/>
      <c r="XW26" s="47"/>
      <c r="XX26" s="47"/>
      <c r="XY26" s="47"/>
      <c r="XZ26" s="47"/>
      <c r="YA26" s="47"/>
      <c r="YB26" s="47"/>
      <c r="YC26" s="47"/>
      <c r="YD26" s="47"/>
      <c r="YE26" s="47"/>
      <c r="YF26" s="47"/>
      <c r="YG26" s="47"/>
      <c r="YH26" s="47"/>
      <c r="YI26" s="47"/>
      <c r="YJ26" s="47"/>
      <c r="YK26" s="47"/>
      <c r="YL26" s="47"/>
      <c r="YM26" s="47"/>
      <c r="YN26" s="47"/>
      <c r="YO26" s="47"/>
      <c r="YP26" s="47"/>
      <c r="YQ26" s="47"/>
      <c r="YR26" s="47"/>
      <c r="YS26" s="47"/>
      <c r="YT26" s="47"/>
      <c r="YU26" s="47"/>
      <c r="YV26" s="47"/>
      <c r="YW26" s="47"/>
      <c r="YX26" s="47"/>
      <c r="YY26" s="47"/>
      <c r="YZ26" s="47"/>
      <c r="ZA26" s="47"/>
      <c r="ZB26" s="47"/>
      <c r="ZC26" s="47"/>
      <c r="ZD26" s="47"/>
      <c r="ZE26" s="47"/>
      <c r="ZF26" s="47"/>
      <c r="ZG26" s="47"/>
      <c r="ZH26" s="47"/>
      <c r="ZI26" s="47"/>
      <c r="ZJ26" s="47"/>
      <c r="ZK26" s="47"/>
      <c r="ZL26" s="47"/>
      <c r="ZM26" s="47"/>
      <c r="ZN26" s="47"/>
      <c r="ZO26" s="47"/>
      <c r="ZP26" s="47"/>
      <c r="ZQ26" s="47"/>
      <c r="ZR26" s="47"/>
      <c r="ZS26" s="47"/>
      <c r="ZT26" s="47"/>
      <c r="ZU26" s="47"/>
      <c r="ZV26" s="47"/>
      <c r="ZW26" s="47"/>
      <c r="ZX26" s="47"/>
      <c r="ZY26" s="47"/>
      <c r="ZZ26" s="47"/>
      <c r="AAA26" s="47"/>
      <c r="AAB26" s="47"/>
      <c r="AAC26" s="47"/>
      <c r="AAD26" s="47"/>
      <c r="AAE26" s="47"/>
      <c r="AAF26" s="47"/>
      <c r="AAG26" s="47"/>
      <c r="AAH26" s="47"/>
      <c r="AAI26" s="47"/>
      <c r="AAJ26" s="47"/>
      <c r="AAK26" s="47"/>
      <c r="AAL26" s="47"/>
      <c r="AAM26" s="47"/>
      <c r="AAN26" s="47"/>
      <c r="AAO26" s="47"/>
      <c r="AAP26" s="47"/>
      <c r="AAQ26" s="47"/>
      <c r="AAR26" s="47"/>
      <c r="AAS26" s="47"/>
      <c r="AAT26" s="47"/>
      <c r="AAU26" s="47"/>
      <c r="AAV26" s="47"/>
      <c r="AAW26" s="47"/>
      <c r="AAX26" s="47"/>
      <c r="AAY26" s="47"/>
      <c r="AAZ26" s="47"/>
      <c r="ABA26" s="47"/>
      <c r="ABB26" s="47"/>
      <c r="ABC26" s="47"/>
      <c r="ABD26" s="47"/>
      <c r="ABE26" s="47"/>
      <c r="ABF26" s="47"/>
      <c r="ABG26" s="47"/>
      <c r="ABH26" s="47"/>
      <c r="ABI26" s="47"/>
      <c r="ABJ26" s="47"/>
      <c r="ABK26" s="47"/>
      <c r="ABL26" s="47"/>
      <c r="ABM26" s="47"/>
      <c r="ABN26" s="47"/>
      <c r="ABO26" s="47"/>
      <c r="ABP26" s="47"/>
      <c r="ABQ26" s="47"/>
      <c r="ABR26" s="47"/>
      <c r="ABS26" s="47"/>
      <c r="ABT26" s="47"/>
      <c r="ABU26" s="47"/>
      <c r="ABV26" s="47"/>
      <c r="ABW26" s="47"/>
      <c r="ABX26" s="47"/>
      <c r="ABY26" s="47"/>
      <c r="ABZ26" s="47"/>
      <c r="ACA26" s="47"/>
      <c r="ACB26" s="47"/>
      <c r="ACC26" s="47"/>
      <c r="ACD26" s="47"/>
      <c r="ACE26" s="47"/>
      <c r="ACF26" s="47"/>
      <c r="ACG26" s="47"/>
      <c r="ACH26" s="47"/>
      <c r="ACI26" s="47"/>
      <c r="ACJ26" s="47"/>
      <c r="ACK26" s="47"/>
      <c r="ACL26" s="47"/>
      <c r="ACM26" s="47"/>
      <c r="ACN26" s="47"/>
      <c r="ACO26" s="47"/>
      <c r="ACP26" s="47"/>
      <c r="ACQ26" s="47"/>
      <c r="ACR26" s="47"/>
      <c r="ACS26" s="47"/>
      <c r="ACT26" s="47"/>
      <c r="ACU26" s="47"/>
      <c r="ACV26" s="47"/>
      <c r="ACW26" s="47"/>
      <c r="ACX26" s="47"/>
      <c r="ACY26" s="47"/>
      <c r="ACZ26" s="47"/>
      <c r="ADA26" s="47"/>
      <c r="ADB26" s="47"/>
      <c r="ADC26" s="47"/>
      <c r="ADD26" s="47"/>
      <c r="ADE26" s="47"/>
      <c r="ADF26" s="47"/>
      <c r="ADG26" s="47"/>
      <c r="ADH26" s="47"/>
      <c r="ADI26" s="47"/>
      <c r="ADJ26" s="47"/>
      <c r="ADK26" s="47"/>
      <c r="ADL26" s="47"/>
      <c r="ADM26" s="47"/>
      <c r="ADN26" s="47"/>
      <c r="ADO26" s="47"/>
      <c r="ADP26" s="47"/>
      <c r="ADQ26" s="47"/>
      <c r="ADR26" s="47"/>
      <c r="ADS26" s="47"/>
      <c r="ADT26" s="47"/>
      <c r="ADU26" s="47"/>
      <c r="ADV26" s="47"/>
      <c r="ADW26" s="47"/>
      <c r="ADX26" s="47"/>
      <c r="ADY26" s="47"/>
      <c r="ADZ26" s="47"/>
      <c r="AEA26" s="47"/>
      <c r="AEB26" s="47"/>
      <c r="AEC26" s="47"/>
      <c r="AED26" s="47"/>
      <c r="AEE26" s="47"/>
      <c r="AEF26" s="47"/>
      <c r="AEG26" s="47"/>
      <c r="AEH26" s="47"/>
      <c r="AEI26" s="47"/>
      <c r="AEJ26" s="47"/>
      <c r="AEK26" s="47"/>
      <c r="AEL26" s="47"/>
      <c r="AEM26" s="47"/>
      <c r="AEN26" s="47"/>
      <c r="AEO26" s="47"/>
      <c r="AEP26" s="47"/>
      <c r="AEQ26" s="47"/>
      <c r="AER26" s="47"/>
      <c r="AES26" s="47"/>
      <c r="AET26" s="47"/>
      <c r="AEU26" s="47"/>
      <c r="AEV26" s="47"/>
      <c r="AEW26" s="47"/>
      <c r="AEX26" s="47"/>
      <c r="AEY26" s="47"/>
      <c r="AEZ26" s="47"/>
      <c r="AFA26" s="47"/>
      <c r="AFB26" s="47"/>
      <c r="AFC26" s="47"/>
      <c r="AFD26" s="47"/>
      <c r="AFE26" s="47"/>
      <c r="AFF26" s="47"/>
      <c r="AFG26" s="47"/>
      <c r="AFH26" s="47"/>
      <c r="AFI26" s="47"/>
      <c r="AFJ26" s="47"/>
      <c r="AFK26" s="47"/>
      <c r="AFL26" s="47"/>
      <c r="AFM26" s="47"/>
      <c r="AFN26" s="47"/>
      <c r="AFO26" s="47"/>
      <c r="AFP26" s="47"/>
      <c r="AFQ26" s="47"/>
      <c r="AFR26" s="47"/>
      <c r="AFS26" s="47"/>
      <c r="AFT26" s="47"/>
      <c r="AFU26" s="47"/>
      <c r="AFV26" s="47"/>
      <c r="AFW26" s="47"/>
      <c r="AFX26" s="47"/>
      <c r="AFY26" s="47"/>
      <c r="AFZ26" s="47"/>
      <c r="AGA26" s="47"/>
      <c r="AGB26" s="47"/>
      <c r="AGC26" s="47"/>
      <c r="AGD26" s="47"/>
      <c r="AGE26" s="47"/>
      <c r="AGF26" s="47"/>
      <c r="AGG26" s="47"/>
      <c r="AGH26" s="47"/>
      <c r="AGI26" s="47"/>
      <c r="AGJ26" s="47"/>
      <c r="AGK26" s="47"/>
      <c r="AGL26" s="47"/>
      <c r="AGM26" s="47"/>
      <c r="AGN26" s="47"/>
      <c r="AGO26" s="47"/>
      <c r="AGP26" s="47"/>
      <c r="AGQ26" s="47"/>
      <c r="AGR26" s="47"/>
      <c r="AGS26" s="47"/>
      <c r="AGT26" s="47"/>
      <c r="AGU26" s="47"/>
      <c r="AGV26" s="47"/>
      <c r="AGW26" s="47"/>
      <c r="AGX26" s="47"/>
      <c r="AGY26" s="47"/>
      <c r="AGZ26" s="47"/>
      <c r="AHA26" s="47"/>
      <c r="AHB26" s="47"/>
      <c r="AHC26" s="47"/>
      <c r="AHD26" s="47"/>
      <c r="AHE26" s="47"/>
      <c r="AHF26" s="47"/>
      <c r="AHG26" s="47"/>
      <c r="AHH26" s="47"/>
      <c r="AHI26" s="47"/>
      <c r="AHJ26" s="47"/>
      <c r="AHK26" s="47"/>
      <c r="AHL26" s="47"/>
      <c r="AHM26" s="47"/>
      <c r="AHN26" s="47"/>
      <c r="AHO26" s="47"/>
      <c r="AHP26" s="47"/>
      <c r="AHQ26" s="47"/>
      <c r="AHR26" s="47"/>
      <c r="AHS26" s="47"/>
      <c r="AHT26" s="47"/>
      <c r="AHU26" s="47"/>
      <c r="AHV26" s="47"/>
      <c r="AHW26" s="47"/>
      <c r="AHX26" s="47"/>
      <c r="AHY26" s="47"/>
      <c r="AHZ26" s="47"/>
      <c r="AIA26" s="47"/>
      <c r="AIB26" s="47"/>
      <c r="AIC26" s="47"/>
      <c r="AID26" s="47"/>
      <c r="AIE26" s="47"/>
      <c r="AIF26" s="47"/>
      <c r="AIG26" s="47"/>
      <c r="AIH26" s="47"/>
      <c r="AII26" s="47"/>
      <c r="AIJ26" s="47"/>
      <c r="AIK26" s="47"/>
      <c r="AIL26" s="47"/>
      <c r="AIM26" s="47"/>
      <c r="AIN26" s="47"/>
      <c r="AIO26" s="47"/>
      <c r="AIP26" s="47"/>
      <c r="AIQ26" s="47"/>
      <c r="AIR26" s="47"/>
      <c r="AIS26" s="47"/>
      <c r="AIT26" s="47"/>
      <c r="AIU26" s="47"/>
      <c r="AIV26" s="47"/>
      <c r="AIW26" s="47"/>
      <c r="AIX26" s="47"/>
      <c r="AIY26" s="47"/>
      <c r="AIZ26" s="47"/>
      <c r="AJA26" s="47"/>
      <c r="AJB26" s="47"/>
      <c r="AJC26" s="47"/>
      <c r="AJD26" s="47"/>
      <c r="AJE26" s="47"/>
      <c r="AJF26" s="47"/>
      <c r="AJG26" s="47"/>
      <c r="AJH26" s="47"/>
      <c r="AJI26" s="47"/>
      <c r="AJJ26" s="47"/>
      <c r="AJK26" s="47"/>
      <c r="AJL26" s="47"/>
      <c r="AJM26" s="47"/>
      <c r="AJN26" s="47"/>
      <c r="AJO26" s="47"/>
      <c r="AJP26" s="47"/>
      <c r="AJQ26" s="47"/>
      <c r="AJR26" s="47"/>
      <c r="AJS26" s="47"/>
      <c r="AJT26" s="47"/>
      <c r="AJU26" s="47"/>
      <c r="AJV26" s="47"/>
      <c r="AJW26" s="47"/>
      <c r="AJX26" s="47"/>
      <c r="AJY26" s="47"/>
      <c r="AJZ26" s="47"/>
      <c r="AKA26" s="47"/>
      <c r="AKB26" s="47"/>
      <c r="AKC26" s="47"/>
      <c r="AKD26" s="47"/>
      <c r="AKE26" s="47"/>
      <c r="AKF26" s="47"/>
      <c r="AKG26" s="47"/>
      <c r="AKH26" s="47"/>
      <c r="AKI26" s="47"/>
      <c r="AKJ26" s="47"/>
      <c r="AKK26" s="47"/>
      <c r="AKL26" s="47"/>
      <c r="AKM26" s="47"/>
      <c r="AKN26" s="47"/>
      <c r="AKO26" s="47"/>
      <c r="AKP26" s="47"/>
      <c r="AKQ26" s="47"/>
      <c r="AKR26" s="47"/>
      <c r="AKS26" s="47"/>
      <c r="AKT26" s="47"/>
      <c r="AKU26" s="47"/>
      <c r="AKV26" s="47"/>
      <c r="AKW26" s="47"/>
      <c r="AKX26" s="47"/>
      <c r="AKY26" s="47"/>
      <c r="AKZ26" s="47"/>
      <c r="ALA26" s="47"/>
      <c r="ALB26" s="47"/>
      <c r="ALC26" s="47"/>
      <c r="ALD26" s="47"/>
      <c r="ALE26" s="47"/>
      <c r="ALF26" s="47"/>
      <c r="ALG26" s="47"/>
      <c r="ALH26" s="47"/>
      <c r="ALI26" s="47"/>
      <c r="ALJ26" s="47"/>
      <c r="ALK26" s="47"/>
      <c r="ALL26" s="47"/>
      <c r="ALM26" s="47"/>
      <c r="ALN26" s="47"/>
      <c r="ALO26" s="47"/>
      <c r="ALP26" s="47"/>
      <c r="ALQ26" s="47"/>
      <c r="ALR26" s="47"/>
      <c r="ALS26" s="47"/>
      <c r="ALT26" s="47"/>
      <c r="ALU26" s="47"/>
      <c r="ALV26" s="47"/>
      <c r="ALW26" s="47"/>
      <c r="ALX26" s="47"/>
      <c r="ALY26" s="47"/>
      <c r="ALZ26" s="47"/>
      <c r="AMA26" s="47"/>
      <c r="AMB26" s="47"/>
      <c r="AMC26" s="47"/>
      <c r="AMD26" s="47"/>
      <c r="AME26" s="47"/>
      <c r="AMF26" s="47"/>
      <c r="AMG26" s="47"/>
      <c r="AMH26" s="47"/>
      <c r="AMI26" s="47"/>
      <c r="AMJ26" s="47"/>
      <c r="AMK26" s="47"/>
      <c r="AML26" s="47"/>
      <c r="AMM26" s="47"/>
      <c r="AMN26" s="47"/>
      <c r="AMO26" s="47"/>
      <c r="AMP26" s="47"/>
      <c r="AMQ26" s="47"/>
      <c r="AMR26" s="47"/>
      <c r="AMS26" s="47"/>
      <c r="AMT26" s="47"/>
      <c r="AMU26" s="47"/>
      <c r="AMV26" s="47"/>
      <c r="AMW26" s="47"/>
      <c r="AMX26" s="47"/>
      <c r="AMY26" s="47"/>
      <c r="AMZ26" s="47"/>
      <c r="ANA26" s="47"/>
      <c r="ANB26" s="47"/>
      <c r="ANC26" s="47"/>
      <c r="AND26" s="47"/>
      <c r="ANE26" s="47"/>
      <c r="ANF26" s="47"/>
      <c r="ANG26" s="47"/>
      <c r="ANH26" s="47"/>
      <c r="ANI26" s="47"/>
      <c r="ANJ26" s="47"/>
      <c r="ANK26" s="47"/>
      <c r="ANL26" s="47"/>
      <c r="ANM26" s="47"/>
      <c r="ANN26" s="47"/>
      <c r="ANO26" s="47"/>
      <c r="ANP26" s="47"/>
      <c r="ANQ26" s="47"/>
      <c r="ANR26" s="47"/>
      <c r="ANS26" s="47"/>
      <c r="ANT26" s="47"/>
      <c r="ANU26" s="47"/>
      <c r="ANV26" s="47"/>
      <c r="ANW26" s="47"/>
      <c r="ANX26" s="47"/>
      <c r="ANY26" s="47"/>
      <c r="ANZ26" s="47"/>
      <c r="AOA26" s="47"/>
      <c r="AOB26" s="47"/>
      <c r="AOC26" s="47"/>
      <c r="AOD26" s="47"/>
      <c r="AOE26" s="47"/>
      <c r="AOF26" s="47"/>
      <c r="AOG26" s="47"/>
      <c r="AOH26" s="47"/>
      <c r="AOI26" s="47"/>
      <c r="AOJ26" s="47"/>
      <c r="AOK26" s="47"/>
      <c r="AOL26" s="47"/>
      <c r="AOM26" s="47"/>
      <c r="AON26" s="47"/>
      <c r="AOO26" s="47"/>
      <c r="AOP26" s="47"/>
      <c r="AOQ26" s="47"/>
      <c r="AOR26" s="47"/>
      <c r="AOS26" s="47"/>
      <c r="AOT26" s="47"/>
      <c r="AOU26" s="47"/>
      <c r="AOV26" s="47"/>
      <c r="AOW26" s="47"/>
      <c r="AOX26" s="47"/>
      <c r="AOY26" s="47"/>
      <c r="AOZ26" s="47"/>
      <c r="APA26" s="47"/>
      <c r="APB26" s="47"/>
      <c r="APC26" s="47"/>
      <c r="APD26" s="47"/>
      <c r="APE26" s="47"/>
      <c r="APF26" s="47"/>
      <c r="APG26" s="47"/>
      <c r="APH26" s="47"/>
      <c r="API26" s="47"/>
      <c r="APJ26" s="47"/>
      <c r="APK26" s="47"/>
      <c r="APL26" s="47"/>
      <c r="APM26" s="47"/>
      <c r="APN26" s="47"/>
      <c r="APO26" s="47"/>
      <c r="APP26" s="47"/>
      <c r="APQ26" s="47"/>
      <c r="APR26" s="47"/>
      <c r="APS26" s="47"/>
      <c r="APT26" s="47"/>
      <c r="APU26" s="47"/>
      <c r="APV26" s="47"/>
      <c r="APW26" s="47"/>
      <c r="APX26" s="47"/>
      <c r="APY26" s="47"/>
      <c r="APZ26" s="47"/>
      <c r="AQA26" s="47"/>
      <c r="AQB26" s="47"/>
      <c r="AQC26" s="47"/>
      <c r="AQD26" s="47"/>
      <c r="AQE26" s="47"/>
      <c r="AQF26" s="47"/>
      <c r="AQG26" s="47"/>
      <c r="AQH26" s="47"/>
      <c r="AQI26" s="47"/>
      <c r="AQJ26" s="47"/>
      <c r="AQK26" s="47"/>
      <c r="AQL26" s="47"/>
      <c r="AQM26" s="47"/>
      <c r="AQN26" s="47"/>
      <c r="AQO26" s="47"/>
      <c r="AQP26" s="47"/>
      <c r="AQQ26" s="47"/>
      <c r="AQR26" s="47"/>
      <c r="AQS26" s="47"/>
      <c r="AQT26" s="47"/>
      <c r="AQU26" s="47"/>
      <c r="AQV26" s="47"/>
      <c r="AQW26" s="47"/>
      <c r="AQX26" s="47"/>
      <c r="AQY26" s="47"/>
      <c r="AQZ26" s="47"/>
      <c r="ARA26" s="47"/>
      <c r="ARB26" s="47"/>
      <c r="ARC26" s="47"/>
      <c r="ARD26" s="47"/>
      <c r="ARE26" s="47"/>
      <c r="ARF26" s="47"/>
      <c r="ARG26" s="47"/>
      <c r="ARH26" s="47"/>
      <c r="ARI26" s="47"/>
      <c r="ARJ26" s="47"/>
      <c r="ARK26" s="47"/>
      <c r="ARL26" s="47"/>
      <c r="ARM26" s="47"/>
      <c r="ARN26" s="47"/>
      <c r="ARO26" s="47"/>
      <c r="ARP26" s="47"/>
      <c r="ARQ26" s="47"/>
      <c r="ARR26" s="47"/>
      <c r="ARS26" s="47"/>
      <c r="ART26" s="47"/>
      <c r="ARU26" s="47"/>
      <c r="ARV26" s="47"/>
      <c r="ARW26" s="47"/>
      <c r="ARX26" s="47"/>
      <c r="ARY26" s="47"/>
      <c r="ARZ26" s="47"/>
      <c r="ASA26" s="47"/>
      <c r="ASB26" s="47"/>
      <c r="ASC26" s="47"/>
      <c r="ASD26" s="47"/>
      <c r="ASE26" s="47"/>
      <c r="ASF26" s="47"/>
      <c r="ASG26" s="47"/>
      <c r="ASH26" s="47"/>
      <c r="ASI26" s="47"/>
      <c r="ASJ26" s="47"/>
      <c r="ASK26" s="47"/>
      <c r="ASL26" s="47"/>
      <c r="ASM26" s="47"/>
      <c r="ASN26" s="47"/>
      <c r="ASO26" s="47"/>
      <c r="ASP26" s="47"/>
      <c r="ASQ26" s="47"/>
      <c r="ASR26" s="47"/>
      <c r="ASS26" s="47"/>
      <c r="AST26" s="47"/>
      <c r="ASU26" s="47"/>
      <c r="ASV26" s="47"/>
      <c r="ASW26" s="47"/>
      <c r="ASX26" s="47"/>
      <c r="ASY26" s="47"/>
      <c r="ASZ26" s="47"/>
      <c r="ATA26" s="47"/>
      <c r="ATB26" s="47"/>
      <c r="ATC26" s="47"/>
      <c r="ATD26" s="47"/>
      <c r="ATE26" s="47"/>
      <c r="ATF26" s="47"/>
      <c r="ATG26" s="47"/>
      <c r="ATH26" s="47"/>
      <c r="ATI26" s="47"/>
      <c r="ATJ26" s="47"/>
      <c r="ATK26" s="47"/>
      <c r="ATL26" s="47"/>
      <c r="ATM26" s="47"/>
      <c r="ATN26" s="47"/>
      <c r="ATO26" s="47"/>
      <c r="ATP26" s="47"/>
      <c r="ATQ26" s="47"/>
      <c r="ATR26" s="47"/>
      <c r="ATS26" s="47"/>
      <c r="ATT26" s="47"/>
      <c r="ATU26" s="47"/>
      <c r="ATV26" s="47"/>
      <c r="ATW26" s="47"/>
      <c r="ATX26" s="47"/>
      <c r="ATY26" s="47"/>
      <c r="ATZ26" s="47"/>
      <c r="AUA26" s="47"/>
      <c r="AUB26" s="47"/>
      <c r="AUC26" s="47"/>
      <c r="AUD26" s="47"/>
      <c r="AUE26" s="47"/>
      <c r="AUF26" s="47"/>
      <c r="AUG26" s="47"/>
      <c r="AUH26" s="47"/>
      <c r="AUI26" s="47"/>
      <c r="AUJ26" s="47"/>
      <c r="AUK26" s="47"/>
      <c r="AUL26" s="47"/>
      <c r="AUM26" s="47"/>
      <c r="AUN26" s="47"/>
      <c r="AUO26" s="47"/>
      <c r="AUP26" s="47"/>
      <c r="AUQ26" s="47"/>
      <c r="AUR26" s="47"/>
      <c r="AUS26" s="47"/>
    </row>
    <row r="27" spans="1:1241" x14ac:dyDescent="0.25">
      <c r="A27" s="15">
        <v>9</v>
      </c>
      <c r="B27" s="16"/>
      <c r="C27" s="78" t="str">
        <f t="shared" si="2096"/>
        <v/>
      </c>
      <c r="D27" s="5"/>
      <c r="E27" s="61"/>
      <c r="F27" s="112">
        <f t="shared" si="2097"/>
        <v>0</v>
      </c>
      <c r="G27" s="112">
        <f t="shared" si="2098"/>
        <v>0</v>
      </c>
      <c r="H27" s="112">
        <f t="shared" si="2098"/>
        <v>0</v>
      </c>
      <c r="I27" s="112">
        <f t="shared" si="2098"/>
        <v>0</v>
      </c>
      <c r="J27" s="112">
        <f t="shared" si="2098"/>
        <v>0</v>
      </c>
      <c r="K27" s="112">
        <f t="shared" si="2098"/>
        <v>0</v>
      </c>
      <c r="L27" s="112">
        <f t="shared" si="2098"/>
        <v>0</v>
      </c>
      <c r="M27" s="112">
        <f t="shared" si="2098"/>
        <v>0</v>
      </c>
      <c r="N27" s="112">
        <f t="shared" si="2098"/>
        <v>0</v>
      </c>
      <c r="O27" s="112">
        <f t="shared" si="2098"/>
        <v>0</v>
      </c>
      <c r="P27" s="112">
        <f t="shared" si="2098"/>
        <v>0</v>
      </c>
      <c r="Q27" s="72">
        <f t="shared" si="2098"/>
        <v>0</v>
      </c>
      <c r="R27" s="111">
        <f t="shared" si="2099"/>
        <v>0</v>
      </c>
      <c r="S27" s="111">
        <f t="shared" si="2100"/>
        <v>0</v>
      </c>
      <c r="T27" s="111">
        <f t="shared" si="2101"/>
        <v>0</v>
      </c>
      <c r="U27" s="111">
        <f t="shared" si="2102"/>
        <v>0</v>
      </c>
      <c r="V27" s="111">
        <f t="shared" si="2103"/>
        <v>0</v>
      </c>
      <c r="W27" s="111">
        <f t="shared" si="2104"/>
        <v>0</v>
      </c>
      <c r="X27" s="111">
        <f t="shared" si="2105"/>
        <v>0</v>
      </c>
      <c r="Y27" s="111">
        <f t="shared" si="2106"/>
        <v>0</v>
      </c>
      <c r="Z27" s="111">
        <f t="shared" si="2107"/>
        <v>0</v>
      </c>
      <c r="AA27" s="111">
        <f t="shared" si="2108"/>
        <v>0</v>
      </c>
      <c r="AB27" s="111">
        <f t="shared" si="2109"/>
        <v>0</v>
      </c>
      <c r="AC27" s="111">
        <f t="shared" si="2110"/>
        <v>0</v>
      </c>
      <c r="AD27" s="70">
        <f t="shared" si="2111"/>
        <v>0</v>
      </c>
      <c r="AE27" s="58">
        <f t="shared" si="2112"/>
        <v>0</v>
      </c>
      <c r="AF27" s="58">
        <f t="shared" si="2113"/>
        <v>0</v>
      </c>
      <c r="AG27" s="58">
        <f t="shared" si="2114"/>
        <v>0</v>
      </c>
      <c r="AH27" s="58">
        <f t="shared" si="2115"/>
        <v>0</v>
      </c>
      <c r="AI27" s="58">
        <f t="shared" si="2116"/>
        <v>0</v>
      </c>
      <c r="AJ27" s="58">
        <f t="shared" si="2117"/>
        <v>0</v>
      </c>
      <c r="AK27" s="58">
        <f t="shared" si="2118"/>
        <v>0</v>
      </c>
      <c r="AL27" s="58">
        <f t="shared" si="2119"/>
        <v>0</v>
      </c>
      <c r="AM27" s="58">
        <f t="shared" si="2120"/>
        <v>0</v>
      </c>
      <c r="AN27" s="58">
        <f t="shared" si="2121"/>
        <v>0</v>
      </c>
      <c r="AO27" s="58">
        <f t="shared" si="2122"/>
        <v>0</v>
      </c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  <c r="GU27" s="47"/>
      <c r="GV27" s="47"/>
      <c r="GW27" s="47"/>
      <c r="GX27" s="47"/>
      <c r="GY27" s="47"/>
      <c r="GZ27" s="47"/>
      <c r="HA27" s="47"/>
      <c r="HB27" s="47"/>
      <c r="HC27" s="47"/>
      <c r="HD27" s="47"/>
      <c r="HE27" s="47"/>
      <c r="HF27" s="47"/>
      <c r="HG27" s="47"/>
      <c r="HH27" s="47"/>
      <c r="HI27" s="47"/>
      <c r="HJ27" s="47"/>
      <c r="HK27" s="47"/>
      <c r="HL27" s="47"/>
      <c r="HM27" s="47"/>
      <c r="HN27" s="47"/>
      <c r="HO27" s="47"/>
      <c r="HP27" s="47"/>
      <c r="HQ27" s="47"/>
      <c r="HR27" s="47"/>
      <c r="HS27" s="47"/>
      <c r="HT27" s="47"/>
      <c r="HU27" s="47"/>
      <c r="HV27" s="47"/>
      <c r="HW27" s="47"/>
      <c r="HX27" s="47"/>
      <c r="HY27" s="47"/>
      <c r="HZ27" s="47"/>
      <c r="IA27" s="47"/>
      <c r="IB27" s="47"/>
      <c r="IC27" s="47"/>
      <c r="ID27" s="47"/>
      <c r="IE27" s="47"/>
      <c r="IF27" s="47"/>
      <c r="IG27" s="47"/>
      <c r="IH27" s="47"/>
      <c r="II27" s="47"/>
      <c r="IJ27" s="47"/>
      <c r="IK27" s="47"/>
      <c r="IL27" s="47"/>
      <c r="IM27" s="47"/>
      <c r="IN27" s="47"/>
      <c r="IO27" s="47"/>
      <c r="IP27" s="47"/>
      <c r="IQ27" s="47"/>
      <c r="IR27" s="47"/>
      <c r="IS27" s="47"/>
      <c r="IT27" s="47"/>
      <c r="IU27" s="47"/>
      <c r="IV27" s="47"/>
      <c r="IW27" s="47"/>
      <c r="IX27" s="47"/>
      <c r="IY27" s="47"/>
      <c r="IZ27" s="47"/>
      <c r="JA27" s="47"/>
      <c r="JB27" s="47"/>
      <c r="JC27" s="47"/>
      <c r="JD27" s="47"/>
      <c r="JE27" s="47"/>
      <c r="JF27" s="47"/>
      <c r="JG27" s="47"/>
      <c r="JH27" s="47"/>
      <c r="JI27" s="47"/>
      <c r="JJ27" s="47"/>
      <c r="JK27" s="47"/>
      <c r="JL27" s="47"/>
      <c r="JM27" s="47"/>
      <c r="JN27" s="47"/>
      <c r="JO27" s="47"/>
      <c r="JP27" s="47"/>
      <c r="JQ27" s="47"/>
      <c r="JR27" s="47"/>
      <c r="JS27" s="47"/>
      <c r="JT27" s="47"/>
      <c r="JU27" s="47"/>
      <c r="JV27" s="47"/>
      <c r="JW27" s="47"/>
      <c r="JX27" s="47"/>
      <c r="JY27" s="47"/>
      <c r="JZ27" s="47"/>
      <c r="KA27" s="47"/>
      <c r="KB27" s="47"/>
      <c r="KC27" s="47"/>
      <c r="KD27" s="47"/>
      <c r="KE27" s="47"/>
      <c r="KF27" s="47"/>
      <c r="KG27" s="47"/>
      <c r="KH27" s="47"/>
      <c r="KI27" s="47"/>
      <c r="KJ27" s="47"/>
      <c r="KK27" s="47"/>
      <c r="KL27" s="47"/>
      <c r="KM27" s="47"/>
      <c r="KN27" s="47"/>
      <c r="KO27" s="47"/>
      <c r="KP27" s="47"/>
      <c r="KQ27" s="47"/>
      <c r="KR27" s="47"/>
      <c r="KS27" s="47"/>
      <c r="KT27" s="47"/>
      <c r="KU27" s="47"/>
      <c r="KV27" s="47"/>
      <c r="KW27" s="47"/>
      <c r="KX27" s="47"/>
      <c r="KY27" s="47"/>
      <c r="KZ27" s="47"/>
      <c r="LA27" s="47"/>
      <c r="LB27" s="47"/>
      <c r="LC27" s="47"/>
      <c r="LD27" s="47"/>
      <c r="LE27" s="47"/>
      <c r="LF27" s="47"/>
      <c r="LG27" s="47"/>
      <c r="LH27" s="47"/>
      <c r="LI27" s="47"/>
      <c r="LJ27" s="47"/>
      <c r="LK27" s="47"/>
      <c r="LL27" s="47"/>
      <c r="LM27" s="47"/>
      <c r="LN27" s="47"/>
      <c r="LO27" s="47"/>
      <c r="LP27" s="47"/>
      <c r="LQ27" s="47"/>
      <c r="LR27" s="47"/>
      <c r="LS27" s="47"/>
      <c r="LT27" s="47"/>
      <c r="LU27" s="47"/>
      <c r="LV27" s="47"/>
      <c r="LW27" s="47"/>
      <c r="LX27" s="47"/>
      <c r="LY27" s="47"/>
      <c r="LZ27" s="47"/>
      <c r="MA27" s="47"/>
      <c r="MB27" s="47"/>
      <c r="MC27" s="47"/>
      <c r="MD27" s="47"/>
      <c r="ME27" s="47"/>
      <c r="MF27" s="47"/>
      <c r="MG27" s="47"/>
      <c r="MH27" s="47"/>
      <c r="MI27" s="47"/>
      <c r="MJ27" s="47"/>
      <c r="MK27" s="47"/>
      <c r="ML27" s="47"/>
      <c r="MM27" s="47"/>
      <c r="MN27" s="47"/>
      <c r="MO27" s="47"/>
      <c r="MP27" s="47"/>
      <c r="MQ27" s="47"/>
      <c r="MR27" s="47"/>
      <c r="MS27" s="47"/>
      <c r="MT27" s="47"/>
      <c r="MU27" s="47"/>
      <c r="MV27" s="47"/>
      <c r="MW27" s="47"/>
      <c r="MX27" s="47"/>
      <c r="MY27" s="47"/>
      <c r="MZ27" s="47"/>
      <c r="NA27" s="47"/>
      <c r="NB27" s="47"/>
      <c r="NC27" s="47"/>
      <c r="ND27" s="47"/>
      <c r="NE27" s="47"/>
      <c r="NF27" s="47"/>
      <c r="NG27" s="47"/>
      <c r="NH27" s="47"/>
      <c r="NI27" s="47"/>
      <c r="NJ27" s="47"/>
      <c r="NK27" s="47"/>
      <c r="NL27" s="47"/>
      <c r="NM27" s="47"/>
      <c r="NN27" s="47"/>
      <c r="NO27" s="47"/>
      <c r="NP27" s="47"/>
      <c r="NQ27" s="47"/>
      <c r="NR27" s="47"/>
      <c r="NS27" s="47"/>
      <c r="NT27" s="47"/>
      <c r="NU27" s="47"/>
      <c r="NV27" s="47"/>
      <c r="NW27" s="47"/>
      <c r="NX27" s="47"/>
      <c r="NY27" s="47"/>
      <c r="NZ27" s="47"/>
      <c r="OA27" s="47"/>
      <c r="OB27" s="47"/>
      <c r="OC27" s="47"/>
      <c r="OD27" s="47"/>
      <c r="OE27" s="47"/>
      <c r="OF27" s="47"/>
      <c r="OG27" s="47"/>
      <c r="OH27" s="47"/>
      <c r="OI27" s="47"/>
      <c r="OJ27" s="47"/>
      <c r="OK27" s="47"/>
      <c r="OL27" s="47"/>
      <c r="OM27" s="47"/>
      <c r="ON27" s="47"/>
      <c r="OO27" s="47"/>
      <c r="OP27" s="47"/>
      <c r="OQ27" s="47"/>
      <c r="OR27" s="47"/>
      <c r="OS27" s="47"/>
      <c r="OT27" s="47"/>
      <c r="OU27" s="47"/>
      <c r="OV27" s="47"/>
      <c r="OW27" s="47"/>
      <c r="OX27" s="47"/>
      <c r="OY27" s="47"/>
      <c r="OZ27" s="47"/>
      <c r="PA27" s="47"/>
      <c r="PB27" s="47"/>
      <c r="PC27" s="47"/>
      <c r="PD27" s="47"/>
      <c r="PE27" s="47"/>
      <c r="PF27" s="47"/>
      <c r="PG27" s="47"/>
      <c r="PH27" s="47"/>
      <c r="PI27" s="47"/>
      <c r="PJ27" s="47"/>
      <c r="PK27" s="47"/>
      <c r="PL27" s="47"/>
      <c r="PM27" s="47"/>
      <c r="PN27" s="47"/>
      <c r="PO27" s="47"/>
      <c r="PP27" s="47"/>
      <c r="PQ27" s="47"/>
      <c r="PR27" s="47"/>
      <c r="PS27" s="47"/>
      <c r="PT27" s="47"/>
      <c r="PU27" s="47"/>
      <c r="PV27" s="47"/>
      <c r="PW27" s="47"/>
      <c r="PX27" s="47"/>
      <c r="PY27" s="47"/>
      <c r="PZ27" s="47"/>
      <c r="QA27" s="47"/>
      <c r="QB27" s="47"/>
      <c r="QC27" s="47"/>
      <c r="QD27" s="47"/>
      <c r="QE27" s="47"/>
      <c r="QF27" s="47"/>
      <c r="QG27" s="47"/>
      <c r="QH27" s="47"/>
      <c r="QI27" s="47"/>
      <c r="QJ27" s="47"/>
      <c r="QK27" s="47"/>
      <c r="QL27" s="47"/>
      <c r="QM27" s="47"/>
      <c r="QN27" s="47"/>
      <c r="QO27" s="47"/>
      <c r="QP27" s="47"/>
      <c r="QQ27" s="47"/>
      <c r="QR27" s="47"/>
      <c r="QS27" s="47"/>
      <c r="QT27" s="47"/>
      <c r="QU27" s="47"/>
      <c r="QV27" s="47"/>
      <c r="QW27" s="47"/>
      <c r="QX27" s="47"/>
      <c r="QY27" s="47"/>
      <c r="QZ27" s="47"/>
      <c r="RA27" s="47"/>
      <c r="RB27" s="47"/>
      <c r="RC27" s="47"/>
      <c r="RD27" s="47"/>
      <c r="RE27" s="47"/>
      <c r="RF27" s="47"/>
      <c r="RG27" s="47"/>
      <c r="RH27" s="47"/>
      <c r="RI27" s="47"/>
      <c r="RJ27" s="47"/>
      <c r="RK27" s="47"/>
      <c r="RL27" s="47"/>
      <c r="RM27" s="47"/>
      <c r="RN27" s="47"/>
      <c r="RO27" s="47"/>
      <c r="RP27" s="47"/>
      <c r="RQ27" s="47"/>
      <c r="RR27" s="47"/>
      <c r="RS27" s="47"/>
      <c r="RT27" s="47"/>
      <c r="RU27" s="47"/>
      <c r="RV27" s="47"/>
      <c r="RW27" s="47"/>
      <c r="RX27" s="47"/>
      <c r="RY27" s="47"/>
      <c r="RZ27" s="47"/>
      <c r="SA27" s="47"/>
      <c r="SB27" s="47"/>
      <c r="SC27" s="47"/>
      <c r="SD27" s="47"/>
      <c r="SE27" s="47"/>
      <c r="SF27" s="47"/>
      <c r="SG27" s="47"/>
      <c r="SH27" s="47"/>
      <c r="SI27" s="47"/>
      <c r="SJ27" s="47"/>
      <c r="SK27" s="47"/>
      <c r="SL27" s="47"/>
      <c r="SM27" s="47"/>
      <c r="SN27" s="47"/>
      <c r="SO27" s="47"/>
      <c r="SP27" s="47"/>
      <c r="SQ27" s="47"/>
      <c r="SR27" s="47"/>
      <c r="SS27" s="47"/>
      <c r="ST27" s="47"/>
      <c r="SU27" s="47"/>
      <c r="SV27" s="47"/>
      <c r="SW27" s="47"/>
      <c r="SX27" s="47"/>
      <c r="SY27" s="47"/>
      <c r="SZ27" s="47"/>
      <c r="TA27" s="47"/>
      <c r="TB27" s="47"/>
      <c r="TC27" s="47"/>
      <c r="TD27" s="47"/>
      <c r="TE27" s="47"/>
      <c r="TF27" s="47"/>
      <c r="TG27" s="47"/>
      <c r="TH27" s="47"/>
      <c r="TI27" s="47"/>
      <c r="TJ27" s="47"/>
      <c r="TK27" s="47"/>
      <c r="TL27" s="47"/>
      <c r="TM27" s="47"/>
      <c r="TN27" s="47"/>
      <c r="TO27" s="47"/>
      <c r="TP27" s="47"/>
      <c r="TQ27" s="47"/>
      <c r="TR27" s="47"/>
      <c r="TS27" s="47"/>
      <c r="TT27" s="47"/>
      <c r="TU27" s="47"/>
      <c r="TV27" s="47"/>
      <c r="TW27" s="47"/>
      <c r="TX27" s="47"/>
      <c r="TY27" s="47"/>
      <c r="TZ27" s="47"/>
      <c r="UA27" s="47"/>
      <c r="UB27" s="47"/>
      <c r="UC27" s="47"/>
      <c r="UD27" s="47"/>
      <c r="UE27" s="47"/>
      <c r="UF27" s="47"/>
      <c r="UG27" s="47"/>
      <c r="UH27" s="47"/>
      <c r="UI27" s="47"/>
      <c r="UJ27" s="47"/>
      <c r="UK27" s="47"/>
      <c r="UL27" s="47"/>
      <c r="UM27" s="47"/>
      <c r="UN27" s="47"/>
      <c r="UO27" s="47"/>
      <c r="UP27" s="47"/>
      <c r="UQ27" s="47"/>
      <c r="UR27" s="47"/>
      <c r="US27" s="47"/>
      <c r="UT27" s="47"/>
      <c r="UU27" s="47"/>
      <c r="UV27" s="47"/>
      <c r="UW27" s="47"/>
      <c r="UX27" s="47"/>
      <c r="UY27" s="47"/>
      <c r="UZ27" s="47"/>
      <c r="VA27" s="47"/>
      <c r="VB27" s="47"/>
      <c r="VC27" s="47"/>
      <c r="VD27" s="47"/>
      <c r="VE27" s="47"/>
      <c r="VF27" s="47"/>
      <c r="VG27" s="47"/>
      <c r="VH27" s="47"/>
      <c r="VI27" s="47"/>
      <c r="VJ27" s="47"/>
      <c r="VK27" s="47"/>
      <c r="VL27" s="47"/>
      <c r="VM27" s="47"/>
      <c r="VN27" s="47"/>
      <c r="VO27" s="47"/>
      <c r="VP27" s="47"/>
      <c r="VQ27" s="47"/>
      <c r="VR27" s="47"/>
      <c r="VS27" s="47"/>
      <c r="VT27" s="47"/>
      <c r="VU27" s="47"/>
      <c r="VV27" s="47"/>
      <c r="VW27" s="47"/>
      <c r="VX27" s="47"/>
      <c r="VY27" s="47"/>
      <c r="VZ27" s="47"/>
      <c r="WA27" s="47"/>
      <c r="WB27" s="47"/>
      <c r="WC27" s="47"/>
      <c r="WD27" s="47"/>
      <c r="WE27" s="47"/>
      <c r="WF27" s="47"/>
      <c r="WG27" s="47"/>
      <c r="WH27" s="47"/>
      <c r="WI27" s="47"/>
      <c r="WJ27" s="47"/>
      <c r="WK27" s="47"/>
      <c r="WL27" s="47"/>
      <c r="WM27" s="47"/>
      <c r="WN27" s="47"/>
      <c r="WO27" s="47"/>
      <c r="WP27" s="47"/>
      <c r="WQ27" s="47"/>
      <c r="WR27" s="47"/>
      <c r="WS27" s="47"/>
      <c r="WT27" s="47"/>
      <c r="WU27" s="47"/>
      <c r="WV27" s="47"/>
      <c r="WW27" s="47"/>
      <c r="WX27" s="47"/>
      <c r="WY27" s="47"/>
      <c r="WZ27" s="47"/>
      <c r="XA27" s="47"/>
      <c r="XB27" s="47"/>
      <c r="XC27" s="47"/>
      <c r="XD27" s="47"/>
      <c r="XE27" s="47"/>
      <c r="XF27" s="47"/>
      <c r="XG27" s="47"/>
      <c r="XH27" s="47"/>
      <c r="XI27" s="47"/>
      <c r="XJ27" s="47"/>
      <c r="XK27" s="47"/>
      <c r="XL27" s="47"/>
      <c r="XM27" s="47"/>
      <c r="XN27" s="47"/>
      <c r="XO27" s="47"/>
      <c r="XP27" s="47"/>
      <c r="XQ27" s="47"/>
      <c r="XR27" s="47"/>
      <c r="XS27" s="47"/>
      <c r="XT27" s="47"/>
      <c r="XU27" s="47"/>
      <c r="XV27" s="47"/>
      <c r="XW27" s="47"/>
      <c r="XX27" s="47"/>
      <c r="XY27" s="47"/>
      <c r="XZ27" s="47"/>
      <c r="YA27" s="47"/>
      <c r="YB27" s="47"/>
      <c r="YC27" s="47"/>
      <c r="YD27" s="47"/>
      <c r="YE27" s="47"/>
      <c r="YF27" s="47"/>
      <c r="YG27" s="47"/>
      <c r="YH27" s="47"/>
      <c r="YI27" s="47"/>
      <c r="YJ27" s="47"/>
      <c r="YK27" s="47"/>
      <c r="YL27" s="47"/>
      <c r="YM27" s="47"/>
      <c r="YN27" s="47"/>
      <c r="YO27" s="47"/>
      <c r="YP27" s="47"/>
      <c r="YQ27" s="47"/>
      <c r="YR27" s="47"/>
      <c r="YS27" s="47"/>
      <c r="YT27" s="47"/>
      <c r="YU27" s="47"/>
      <c r="YV27" s="47"/>
      <c r="YW27" s="47"/>
      <c r="YX27" s="47"/>
      <c r="YY27" s="47"/>
      <c r="YZ27" s="47"/>
      <c r="ZA27" s="47"/>
      <c r="ZB27" s="47"/>
      <c r="ZC27" s="47"/>
      <c r="ZD27" s="47"/>
      <c r="ZE27" s="47"/>
      <c r="ZF27" s="47"/>
      <c r="ZG27" s="47"/>
      <c r="ZH27" s="47"/>
      <c r="ZI27" s="47"/>
      <c r="ZJ27" s="47"/>
      <c r="ZK27" s="47"/>
      <c r="ZL27" s="47"/>
      <c r="ZM27" s="47"/>
      <c r="ZN27" s="47"/>
      <c r="ZO27" s="47"/>
      <c r="ZP27" s="47"/>
      <c r="ZQ27" s="47"/>
      <c r="ZR27" s="47"/>
      <c r="ZS27" s="47"/>
      <c r="ZT27" s="47"/>
      <c r="ZU27" s="47"/>
      <c r="ZV27" s="47"/>
      <c r="ZW27" s="47"/>
      <c r="ZX27" s="47"/>
      <c r="ZY27" s="47"/>
      <c r="ZZ27" s="47"/>
      <c r="AAA27" s="47"/>
      <c r="AAB27" s="47"/>
      <c r="AAC27" s="47"/>
      <c r="AAD27" s="47"/>
      <c r="AAE27" s="47"/>
      <c r="AAF27" s="47"/>
      <c r="AAG27" s="47"/>
      <c r="AAH27" s="47"/>
      <c r="AAI27" s="47"/>
      <c r="AAJ27" s="47"/>
      <c r="AAK27" s="47"/>
      <c r="AAL27" s="47"/>
      <c r="AAM27" s="47"/>
      <c r="AAN27" s="47"/>
      <c r="AAO27" s="47"/>
      <c r="AAP27" s="47"/>
      <c r="AAQ27" s="47"/>
      <c r="AAR27" s="47"/>
      <c r="AAS27" s="47"/>
      <c r="AAT27" s="47"/>
      <c r="AAU27" s="47"/>
      <c r="AAV27" s="47"/>
      <c r="AAW27" s="47"/>
      <c r="AAX27" s="47"/>
      <c r="AAY27" s="47"/>
      <c r="AAZ27" s="47"/>
      <c r="ABA27" s="47"/>
      <c r="ABB27" s="47"/>
      <c r="ABC27" s="47"/>
      <c r="ABD27" s="47"/>
      <c r="ABE27" s="47"/>
      <c r="ABF27" s="47"/>
      <c r="ABG27" s="47"/>
      <c r="ABH27" s="47"/>
      <c r="ABI27" s="47"/>
      <c r="ABJ27" s="47"/>
      <c r="ABK27" s="47"/>
      <c r="ABL27" s="47"/>
      <c r="ABM27" s="47"/>
      <c r="ABN27" s="47"/>
      <c r="ABO27" s="47"/>
      <c r="ABP27" s="47"/>
      <c r="ABQ27" s="47"/>
      <c r="ABR27" s="47"/>
      <c r="ABS27" s="47"/>
      <c r="ABT27" s="47"/>
      <c r="ABU27" s="47"/>
      <c r="ABV27" s="47"/>
      <c r="ABW27" s="47"/>
      <c r="ABX27" s="47"/>
      <c r="ABY27" s="47"/>
      <c r="ABZ27" s="47"/>
      <c r="ACA27" s="47"/>
      <c r="ACB27" s="47"/>
      <c r="ACC27" s="47"/>
      <c r="ACD27" s="47"/>
      <c r="ACE27" s="47"/>
      <c r="ACF27" s="47"/>
      <c r="ACG27" s="47"/>
      <c r="ACH27" s="47"/>
      <c r="ACI27" s="47"/>
      <c r="ACJ27" s="47"/>
      <c r="ACK27" s="47"/>
      <c r="ACL27" s="47"/>
      <c r="ACM27" s="47"/>
      <c r="ACN27" s="47"/>
      <c r="ACO27" s="47"/>
      <c r="ACP27" s="47"/>
      <c r="ACQ27" s="47"/>
      <c r="ACR27" s="47"/>
      <c r="ACS27" s="47"/>
      <c r="ACT27" s="47"/>
      <c r="ACU27" s="47"/>
      <c r="ACV27" s="47"/>
      <c r="ACW27" s="47"/>
      <c r="ACX27" s="47"/>
      <c r="ACY27" s="47"/>
      <c r="ACZ27" s="47"/>
      <c r="ADA27" s="47"/>
      <c r="ADB27" s="47"/>
      <c r="ADC27" s="47"/>
      <c r="ADD27" s="47"/>
      <c r="ADE27" s="47"/>
      <c r="ADF27" s="47"/>
      <c r="ADG27" s="47"/>
      <c r="ADH27" s="47"/>
      <c r="ADI27" s="47"/>
      <c r="ADJ27" s="47"/>
      <c r="ADK27" s="47"/>
      <c r="ADL27" s="47"/>
      <c r="ADM27" s="47"/>
      <c r="ADN27" s="47"/>
      <c r="ADO27" s="47"/>
      <c r="ADP27" s="47"/>
      <c r="ADQ27" s="47"/>
      <c r="ADR27" s="47"/>
      <c r="ADS27" s="47"/>
      <c r="ADT27" s="47"/>
      <c r="ADU27" s="47"/>
      <c r="ADV27" s="47"/>
      <c r="ADW27" s="47"/>
      <c r="ADX27" s="47"/>
      <c r="ADY27" s="47"/>
      <c r="ADZ27" s="47"/>
      <c r="AEA27" s="47"/>
      <c r="AEB27" s="47"/>
      <c r="AEC27" s="47"/>
      <c r="AED27" s="47"/>
      <c r="AEE27" s="47"/>
      <c r="AEF27" s="47"/>
      <c r="AEG27" s="47"/>
      <c r="AEH27" s="47"/>
      <c r="AEI27" s="47"/>
      <c r="AEJ27" s="47"/>
      <c r="AEK27" s="47"/>
      <c r="AEL27" s="47"/>
      <c r="AEM27" s="47"/>
      <c r="AEN27" s="47"/>
      <c r="AEO27" s="47"/>
      <c r="AEP27" s="47"/>
      <c r="AEQ27" s="47"/>
      <c r="AER27" s="47"/>
      <c r="AES27" s="47"/>
      <c r="AET27" s="47"/>
      <c r="AEU27" s="47"/>
      <c r="AEV27" s="47"/>
      <c r="AEW27" s="47"/>
      <c r="AEX27" s="47"/>
      <c r="AEY27" s="47"/>
      <c r="AEZ27" s="47"/>
      <c r="AFA27" s="47"/>
      <c r="AFB27" s="47"/>
      <c r="AFC27" s="47"/>
      <c r="AFD27" s="47"/>
      <c r="AFE27" s="47"/>
      <c r="AFF27" s="47"/>
      <c r="AFG27" s="47"/>
      <c r="AFH27" s="47"/>
      <c r="AFI27" s="47"/>
      <c r="AFJ27" s="47"/>
      <c r="AFK27" s="47"/>
      <c r="AFL27" s="47"/>
      <c r="AFM27" s="47"/>
      <c r="AFN27" s="47"/>
      <c r="AFO27" s="47"/>
      <c r="AFP27" s="47"/>
      <c r="AFQ27" s="47"/>
      <c r="AFR27" s="47"/>
      <c r="AFS27" s="47"/>
      <c r="AFT27" s="47"/>
      <c r="AFU27" s="47"/>
      <c r="AFV27" s="47"/>
      <c r="AFW27" s="47"/>
      <c r="AFX27" s="47"/>
      <c r="AFY27" s="47"/>
      <c r="AFZ27" s="47"/>
      <c r="AGA27" s="47"/>
      <c r="AGB27" s="47"/>
      <c r="AGC27" s="47"/>
      <c r="AGD27" s="47"/>
      <c r="AGE27" s="47"/>
      <c r="AGF27" s="47"/>
      <c r="AGG27" s="47"/>
      <c r="AGH27" s="47"/>
      <c r="AGI27" s="47"/>
      <c r="AGJ27" s="47"/>
      <c r="AGK27" s="47"/>
      <c r="AGL27" s="47"/>
      <c r="AGM27" s="47"/>
      <c r="AGN27" s="47"/>
      <c r="AGO27" s="47"/>
      <c r="AGP27" s="47"/>
      <c r="AGQ27" s="47"/>
      <c r="AGR27" s="47"/>
      <c r="AGS27" s="47"/>
      <c r="AGT27" s="47"/>
      <c r="AGU27" s="47"/>
      <c r="AGV27" s="47"/>
      <c r="AGW27" s="47"/>
      <c r="AGX27" s="47"/>
      <c r="AGY27" s="47"/>
      <c r="AGZ27" s="47"/>
      <c r="AHA27" s="47"/>
      <c r="AHB27" s="47"/>
      <c r="AHC27" s="47"/>
      <c r="AHD27" s="47"/>
      <c r="AHE27" s="47"/>
      <c r="AHF27" s="47"/>
      <c r="AHG27" s="47"/>
      <c r="AHH27" s="47"/>
      <c r="AHI27" s="47"/>
      <c r="AHJ27" s="47"/>
      <c r="AHK27" s="47"/>
      <c r="AHL27" s="47"/>
      <c r="AHM27" s="47"/>
      <c r="AHN27" s="47"/>
      <c r="AHO27" s="47"/>
      <c r="AHP27" s="47"/>
      <c r="AHQ27" s="47"/>
      <c r="AHR27" s="47"/>
      <c r="AHS27" s="47"/>
      <c r="AHT27" s="47"/>
      <c r="AHU27" s="47"/>
      <c r="AHV27" s="47"/>
      <c r="AHW27" s="47"/>
      <c r="AHX27" s="47"/>
      <c r="AHY27" s="47"/>
      <c r="AHZ27" s="47"/>
      <c r="AIA27" s="47"/>
      <c r="AIB27" s="47"/>
      <c r="AIC27" s="47"/>
      <c r="AID27" s="47"/>
      <c r="AIE27" s="47"/>
      <c r="AIF27" s="47"/>
      <c r="AIG27" s="47"/>
      <c r="AIH27" s="47"/>
      <c r="AII27" s="47"/>
      <c r="AIJ27" s="47"/>
      <c r="AIK27" s="47"/>
      <c r="AIL27" s="47"/>
      <c r="AIM27" s="47"/>
      <c r="AIN27" s="47"/>
      <c r="AIO27" s="47"/>
      <c r="AIP27" s="47"/>
      <c r="AIQ27" s="47"/>
      <c r="AIR27" s="47"/>
      <c r="AIS27" s="47"/>
      <c r="AIT27" s="47"/>
      <c r="AIU27" s="47"/>
      <c r="AIV27" s="47"/>
      <c r="AIW27" s="47"/>
      <c r="AIX27" s="47"/>
      <c r="AIY27" s="47"/>
      <c r="AIZ27" s="47"/>
      <c r="AJA27" s="47"/>
      <c r="AJB27" s="47"/>
      <c r="AJC27" s="47"/>
      <c r="AJD27" s="47"/>
      <c r="AJE27" s="47"/>
      <c r="AJF27" s="47"/>
      <c r="AJG27" s="47"/>
      <c r="AJH27" s="47"/>
      <c r="AJI27" s="47"/>
      <c r="AJJ27" s="47"/>
      <c r="AJK27" s="47"/>
      <c r="AJL27" s="47"/>
      <c r="AJM27" s="47"/>
      <c r="AJN27" s="47"/>
      <c r="AJO27" s="47"/>
      <c r="AJP27" s="47"/>
      <c r="AJQ27" s="47"/>
      <c r="AJR27" s="47"/>
      <c r="AJS27" s="47"/>
      <c r="AJT27" s="47"/>
      <c r="AJU27" s="47"/>
      <c r="AJV27" s="47"/>
      <c r="AJW27" s="47"/>
      <c r="AJX27" s="47"/>
      <c r="AJY27" s="47"/>
      <c r="AJZ27" s="47"/>
      <c r="AKA27" s="47"/>
      <c r="AKB27" s="47"/>
      <c r="AKC27" s="47"/>
      <c r="AKD27" s="47"/>
      <c r="AKE27" s="47"/>
      <c r="AKF27" s="47"/>
      <c r="AKG27" s="47"/>
      <c r="AKH27" s="47"/>
      <c r="AKI27" s="47"/>
      <c r="AKJ27" s="47"/>
      <c r="AKK27" s="47"/>
      <c r="AKL27" s="47"/>
      <c r="AKM27" s="47"/>
      <c r="AKN27" s="47"/>
      <c r="AKO27" s="47"/>
      <c r="AKP27" s="47"/>
      <c r="AKQ27" s="47"/>
      <c r="AKR27" s="47"/>
      <c r="AKS27" s="47"/>
      <c r="AKT27" s="47"/>
      <c r="AKU27" s="47"/>
      <c r="AKV27" s="47"/>
      <c r="AKW27" s="47"/>
      <c r="AKX27" s="47"/>
      <c r="AKY27" s="47"/>
      <c r="AKZ27" s="47"/>
      <c r="ALA27" s="47"/>
      <c r="ALB27" s="47"/>
      <c r="ALC27" s="47"/>
      <c r="ALD27" s="47"/>
      <c r="ALE27" s="47"/>
      <c r="ALF27" s="47"/>
      <c r="ALG27" s="47"/>
      <c r="ALH27" s="47"/>
      <c r="ALI27" s="47"/>
      <c r="ALJ27" s="47"/>
      <c r="ALK27" s="47"/>
      <c r="ALL27" s="47"/>
      <c r="ALM27" s="47"/>
      <c r="ALN27" s="47"/>
      <c r="ALO27" s="47"/>
      <c r="ALP27" s="47"/>
      <c r="ALQ27" s="47"/>
      <c r="ALR27" s="47"/>
      <c r="ALS27" s="47"/>
      <c r="ALT27" s="47"/>
      <c r="ALU27" s="47"/>
      <c r="ALV27" s="47"/>
      <c r="ALW27" s="47"/>
      <c r="ALX27" s="47"/>
      <c r="ALY27" s="47"/>
      <c r="ALZ27" s="47"/>
      <c r="AMA27" s="47"/>
      <c r="AMB27" s="47"/>
      <c r="AMC27" s="47"/>
      <c r="AMD27" s="47"/>
      <c r="AME27" s="47"/>
      <c r="AMF27" s="47"/>
      <c r="AMG27" s="47"/>
      <c r="AMH27" s="47"/>
      <c r="AMI27" s="47"/>
      <c r="AMJ27" s="47"/>
      <c r="AMK27" s="47"/>
      <c r="AML27" s="47"/>
      <c r="AMM27" s="47"/>
      <c r="AMN27" s="47"/>
      <c r="AMO27" s="47"/>
      <c r="AMP27" s="47"/>
      <c r="AMQ27" s="47"/>
      <c r="AMR27" s="47"/>
      <c r="AMS27" s="47"/>
      <c r="AMT27" s="47"/>
      <c r="AMU27" s="47"/>
      <c r="AMV27" s="47"/>
      <c r="AMW27" s="47"/>
      <c r="AMX27" s="47"/>
      <c r="AMY27" s="47"/>
      <c r="AMZ27" s="47"/>
      <c r="ANA27" s="47"/>
      <c r="ANB27" s="47"/>
      <c r="ANC27" s="47"/>
      <c r="AND27" s="47"/>
      <c r="ANE27" s="47"/>
      <c r="ANF27" s="47"/>
      <c r="ANG27" s="47"/>
      <c r="ANH27" s="47"/>
      <c r="ANI27" s="47"/>
      <c r="ANJ27" s="47"/>
      <c r="ANK27" s="47"/>
      <c r="ANL27" s="47"/>
      <c r="ANM27" s="47"/>
      <c r="ANN27" s="47"/>
      <c r="ANO27" s="47"/>
      <c r="ANP27" s="47"/>
      <c r="ANQ27" s="47"/>
      <c r="ANR27" s="47"/>
      <c r="ANS27" s="47"/>
      <c r="ANT27" s="47"/>
      <c r="ANU27" s="47"/>
      <c r="ANV27" s="47"/>
      <c r="ANW27" s="47"/>
      <c r="ANX27" s="47"/>
      <c r="ANY27" s="47"/>
      <c r="ANZ27" s="47"/>
      <c r="AOA27" s="47"/>
      <c r="AOB27" s="47"/>
      <c r="AOC27" s="47"/>
      <c r="AOD27" s="47"/>
      <c r="AOE27" s="47"/>
      <c r="AOF27" s="47"/>
      <c r="AOG27" s="47"/>
      <c r="AOH27" s="47"/>
      <c r="AOI27" s="47"/>
      <c r="AOJ27" s="47"/>
      <c r="AOK27" s="47"/>
      <c r="AOL27" s="47"/>
      <c r="AOM27" s="47"/>
      <c r="AON27" s="47"/>
      <c r="AOO27" s="47"/>
      <c r="AOP27" s="47"/>
      <c r="AOQ27" s="47"/>
      <c r="AOR27" s="47"/>
      <c r="AOS27" s="47"/>
      <c r="AOT27" s="47"/>
      <c r="AOU27" s="47"/>
      <c r="AOV27" s="47"/>
      <c r="AOW27" s="47"/>
      <c r="AOX27" s="47"/>
      <c r="AOY27" s="47"/>
      <c r="AOZ27" s="47"/>
      <c r="APA27" s="47"/>
      <c r="APB27" s="47"/>
      <c r="APC27" s="47"/>
      <c r="APD27" s="47"/>
      <c r="APE27" s="47"/>
      <c r="APF27" s="47"/>
      <c r="APG27" s="47"/>
      <c r="APH27" s="47"/>
      <c r="API27" s="47"/>
      <c r="APJ27" s="47"/>
      <c r="APK27" s="47"/>
      <c r="APL27" s="47"/>
      <c r="APM27" s="47"/>
      <c r="APN27" s="47"/>
      <c r="APO27" s="47"/>
      <c r="APP27" s="47"/>
      <c r="APQ27" s="47"/>
      <c r="APR27" s="47"/>
      <c r="APS27" s="47"/>
      <c r="APT27" s="47"/>
      <c r="APU27" s="47"/>
      <c r="APV27" s="47"/>
      <c r="APW27" s="47"/>
      <c r="APX27" s="47"/>
      <c r="APY27" s="47"/>
      <c r="APZ27" s="47"/>
      <c r="AQA27" s="47"/>
      <c r="AQB27" s="47"/>
      <c r="AQC27" s="47"/>
      <c r="AQD27" s="47"/>
      <c r="AQE27" s="47"/>
      <c r="AQF27" s="47"/>
      <c r="AQG27" s="47"/>
      <c r="AQH27" s="47"/>
      <c r="AQI27" s="47"/>
      <c r="AQJ27" s="47"/>
      <c r="AQK27" s="47"/>
      <c r="AQL27" s="47"/>
      <c r="AQM27" s="47"/>
      <c r="AQN27" s="47"/>
      <c r="AQO27" s="47"/>
      <c r="AQP27" s="47"/>
      <c r="AQQ27" s="47"/>
      <c r="AQR27" s="47"/>
      <c r="AQS27" s="47"/>
      <c r="AQT27" s="47"/>
      <c r="AQU27" s="47"/>
      <c r="AQV27" s="47"/>
      <c r="AQW27" s="47"/>
      <c r="AQX27" s="47"/>
      <c r="AQY27" s="47"/>
      <c r="AQZ27" s="47"/>
      <c r="ARA27" s="47"/>
      <c r="ARB27" s="47"/>
      <c r="ARC27" s="47"/>
      <c r="ARD27" s="47"/>
      <c r="ARE27" s="47"/>
      <c r="ARF27" s="47"/>
      <c r="ARG27" s="47"/>
      <c r="ARH27" s="47"/>
      <c r="ARI27" s="47"/>
      <c r="ARJ27" s="47"/>
      <c r="ARK27" s="47"/>
      <c r="ARL27" s="47"/>
      <c r="ARM27" s="47"/>
      <c r="ARN27" s="47"/>
      <c r="ARO27" s="47"/>
      <c r="ARP27" s="47"/>
      <c r="ARQ27" s="47"/>
      <c r="ARR27" s="47"/>
      <c r="ARS27" s="47"/>
      <c r="ART27" s="47"/>
      <c r="ARU27" s="47"/>
      <c r="ARV27" s="47"/>
      <c r="ARW27" s="47"/>
      <c r="ARX27" s="47"/>
      <c r="ARY27" s="47"/>
      <c r="ARZ27" s="47"/>
      <c r="ASA27" s="47"/>
      <c r="ASB27" s="47"/>
      <c r="ASC27" s="47"/>
      <c r="ASD27" s="47"/>
      <c r="ASE27" s="47"/>
      <c r="ASF27" s="47"/>
      <c r="ASG27" s="47"/>
      <c r="ASH27" s="47"/>
      <c r="ASI27" s="47"/>
      <c r="ASJ27" s="47"/>
      <c r="ASK27" s="47"/>
      <c r="ASL27" s="47"/>
      <c r="ASM27" s="47"/>
      <c r="ASN27" s="47"/>
      <c r="ASO27" s="47"/>
      <c r="ASP27" s="47"/>
      <c r="ASQ27" s="47"/>
      <c r="ASR27" s="47"/>
      <c r="ASS27" s="47"/>
      <c r="AST27" s="47"/>
      <c r="ASU27" s="47"/>
      <c r="ASV27" s="47"/>
      <c r="ASW27" s="47"/>
      <c r="ASX27" s="47"/>
      <c r="ASY27" s="47"/>
      <c r="ASZ27" s="47"/>
      <c r="ATA27" s="47"/>
      <c r="ATB27" s="47"/>
      <c r="ATC27" s="47"/>
      <c r="ATD27" s="47"/>
      <c r="ATE27" s="47"/>
      <c r="ATF27" s="47"/>
      <c r="ATG27" s="47"/>
      <c r="ATH27" s="47"/>
      <c r="ATI27" s="47"/>
      <c r="ATJ27" s="47"/>
      <c r="ATK27" s="47"/>
      <c r="ATL27" s="47"/>
      <c r="ATM27" s="47"/>
      <c r="ATN27" s="47"/>
      <c r="ATO27" s="47"/>
      <c r="ATP27" s="47"/>
      <c r="ATQ27" s="47"/>
      <c r="ATR27" s="47"/>
      <c r="ATS27" s="47"/>
      <c r="ATT27" s="47"/>
      <c r="ATU27" s="47"/>
      <c r="ATV27" s="47"/>
      <c r="ATW27" s="47"/>
      <c r="ATX27" s="47"/>
      <c r="ATY27" s="47"/>
      <c r="ATZ27" s="47"/>
      <c r="AUA27" s="47"/>
      <c r="AUB27" s="47"/>
      <c r="AUC27" s="47"/>
      <c r="AUD27" s="47"/>
      <c r="AUE27" s="47"/>
      <c r="AUF27" s="47"/>
      <c r="AUG27" s="47"/>
      <c r="AUH27" s="47"/>
      <c r="AUI27" s="47"/>
      <c r="AUJ27" s="47"/>
      <c r="AUK27" s="47"/>
      <c r="AUL27" s="47"/>
      <c r="AUM27" s="47"/>
      <c r="AUN27" s="47"/>
      <c r="AUO27" s="47"/>
      <c r="AUP27" s="47"/>
      <c r="AUQ27" s="47"/>
      <c r="AUR27" s="47"/>
      <c r="AUS27" s="47"/>
    </row>
    <row r="28" spans="1:1241" x14ac:dyDescent="0.25">
      <c r="A28" s="15">
        <v>10</v>
      </c>
      <c r="C28" s="78" t="str">
        <f t="shared" si="2096"/>
        <v/>
      </c>
      <c r="D28" s="5"/>
      <c r="E28" s="61"/>
      <c r="F28" s="112">
        <f t="shared" si="2097"/>
        <v>0</v>
      </c>
      <c r="G28" s="112">
        <f t="shared" si="2098"/>
        <v>0</v>
      </c>
      <c r="H28" s="112">
        <f t="shared" si="2098"/>
        <v>0</v>
      </c>
      <c r="I28" s="112">
        <f t="shared" si="2098"/>
        <v>0</v>
      </c>
      <c r="J28" s="112">
        <f t="shared" si="2098"/>
        <v>0</v>
      </c>
      <c r="K28" s="112">
        <f t="shared" si="2098"/>
        <v>0</v>
      </c>
      <c r="L28" s="112">
        <f t="shared" si="2098"/>
        <v>0</v>
      </c>
      <c r="M28" s="112">
        <f t="shared" si="2098"/>
        <v>0</v>
      </c>
      <c r="N28" s="112">
        <f t="shared" si="2098"/>
        <v>0</v>
      </c>
      <c r="O28" s="112">
        <f t="shared" si="2098"/>
        <v>0</v>
      </c>
      <c r="P28" s="112">
        <f t="shared" si="2098"/>
        <v>0</v>
      </c>
      <c r="Q28" s="72">
        <f t="shared" si="2098"/>
        <v>0</v>
      </c>
      <c r="R28" s="111">
        <f t="shared" si="2099"/>
        <v>0</v>
      </c>
      <c r="S28" s="111">
        <f t="shared" si="2100"/>
        <v>0</v>
      </c>
      <c r="T28" s="111">
        <f t="shared" si="2101"/>
        <v>0</v>
      </c>
      <c r="U28" s="111">
        <f t="shared" si="2102"/>
        <v>0</v>
      </c>
      <c r="V28" s="111">
        <f t="shared" si="2103"/>
        <v>0</v>
      </c>
      <c r="W28" s="111">
        <f t="shared" si="2104"/>
        <v>0</v>
      </c>
      <c r="X28" s="111">
        <f t="shared" si="2105"/>
        <v>0</v>
      </c>
      <c r="Y28" s="111">
        <f t="shared" si="2106"/>
        <v>0</v>
      </c>
      <c r="Z28" s="111">
        <f t="shared" si="2107"/>
        <v>0</v>
      </c>
      <c r="AA28" s="111">
        <f t="shared" si="2108"/>
        <v>0</v>
      </c>
      <c r="AB28" s="111">
        <f t="shared" si="2109"/>
        <v>0</v>
      </c>
      <c r="AC28" s="111">
        <f t="shared" si="2110"/>
        <v>0</v>
      </c>
      <c r="AD28" s="70">
        <f t="shared" si="2111"/>
        <v>0</v>
      </c>
      <c r="AE28" s="58">
        <f t="shared" si="2112"/>
        <v>0</v>
      </c>
      <c r="AF28" s="58">
        <f t="shared" si="2113"/>
        <v>0</v>
      </c>
      <c r="AG28" s="58">
        <f t="shared" si="2114"/>
        <v>0</v>
      </c>
      <c r="AH28" s="58">
        <f t="shared" si="2115"/>
        <v>0</v>
      </c>
      <c r="AI28" s="58">
        <f t="shared" si="2116"/>
        <v>0</v>
      </c>
      <c r="AJ28" s="58">
        <f t="shared" si="2117"/>
        <v>0</v>
      </c>
      <c r="AK28" s="58">
        <f t="shared" si="2118"/>
        <v>0</v>
      </c>
      <c r="AL28" s="58">
        <f t="shared" si="2119"/>
        <v>0</v>
      </c>
      <c r="AM28" s="58">
        <f t="shared" si="2120"/>
        <v>0</v>
      </c>
      <c r="AN28" s="58">
        <f t="shared" si="2121"/>
        <v>0</v>
      </c>
      <c r="AO28" s="58">
        <f t="shared" si="2122"/>
        <v>0</v>
      </c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/>
      <c r="ER28" s="50"/>
      <c r="ES28" s="50"/>
      <c r="ET28" s="50"/>
      <c r="EU28" s="50"/>
      <c r="EV28" s="50"/>
      <c r="EW28" s="50"/>
      <c r="EX28" s="50"/>
      <c r="EY28" s="50"/>
      <c r="EZ28" s="50"/>
      <c r="FA28" s="50"/>
      <c r="FB28" s="50"/>
      <c r="FC28" s="50"/>
      <c r="FD28" s="50"/>
      <c r="FE28" s="50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7"/>
      <c r="GM28" s="47"/>
      <c r="GN28" s="47"/>
      <c r="GO28" s="47"/>
      <c r="GP28" s="47"/>
      <c r="GQ28" s="47"/>
      <c r="GR28" s="47"/>
      <c r="GS28" s="47"/>
      <c r="GT28" s="47"/>
      <c r="GU28" s="47"/>
      <c r="GV28" s="47"/>
      <c r="GW28" s="47"/>
      <c r="GX28" s="47"/>
      <c r="GY28" s="47"/>
      <c r="GZ28" s="47"/>
      <c r="HA28" s="47"/>
      <c r="HB28" s="47"/>
      <c r="HC28" s="47"/>
      <c r="HD28" s="47"/>
      <c r="HE28" s="47"/>
      <c r="HF28" s="47"/>
      <c r="HG28" s="47"/>
      <c r="HH28" s="47"/>
      <c r="HI28" s="47"/>
      <c r="HJ28" s="47"/>
      <c r="HK28" s="47"/>
      <c r="HL28" s="47"/>
      <c r="HM28" s="47"/>
      <c r="HN28" s="47"/>
      <c r="HO28" s="47"/>
      <c r="HP28" s="47"/>
      <c r="HQ28" s="47"/>
      <c r="HR28" s="47"/>
      <c r="HS28" s="47"/>
      <c r="HT28" s="47"/>
      <c r="HU28" s="47"/>
      <c r="HV28" s="47"/>
      <c r="HW28" s="47"/>
      <c r="HX28" s="47"/>
      <c r="HY28" s="47"/>
      <c r="HZ28" s="47"/>
      <c r="IA28" s="47"/>
      <c r="IB28" s="47"/>
      <c r="IC28" s="47"/>
      <c r="ID28" s="47"/>
      <c r="IE28" s="47"/>
      <c r="IF28" s="47"/>
      <c r="IG28" s="47"/>
      <c r="IH28" s="47"/>
      <c r="II28" s="47"/>
      <c r="IJ28" s="47"/>
      <c r="IK28" s="47"/>
      <c r="IL28" s="47"/>
      <c r="IM28" s="47"/>
      <c r="IN28" s="47"/>
      <c r="IO28" s="47"/>
      <c r="IP28" s="47"/>
      <c r="IQ28" s="47"/>
      <c r="IR28" s="47"/>
      <c r="IS28" s="47"/>
      <c r="IT28" s="47"/>
      <c r="IU28" s="47"/>
      <c r="IV28" s="47"/>
      <c r="IW28" s="47"/>
      <c r="IX28" s="47"/>
      <c r="IY28" s="47"/>
      <c r="IZ28" s="47"/>
      <c r="JA28" s="47"/>
      <c r="JB28" s="47"/>
      <c r="JC28" s="47"/>
      <c r="JD28" s="47"/>
      <c r="JE28" s="47"/>
      <c r="JF28" s="47"/>
      <c r="JG28" s="47"/>
      <c r="JH28" s="47"/>
      <c r="JI28" s="47"/>
      <c r="JJ28" s="47"/>
      <c r="JK28" s="47"/>
      <c r="JL28" s="47"/>
      <c r="JM28" s="47"/>
      <c r="JN28" s="47"/>
      <c r="JO28" s="47"/>
      <c r="JP28" s="47"/>
      <c r="JQ28" s="47"/>
      <c r="JR28" s="47"/>
      <c r="JS28" s="47"/>
      <c r="JT28" s="47"/>
      <c r="JU28" s="47"/>
      <c r="JV28" s="47"/>
      <c r="JW28" s="47"/>
      <c r="JX28" s="47"/>
      <c r="JY28" s="47"/>
      <c r="JZ28" s="47"/>
      <c r="KA28" s="47"/>
      <c r="KB28" s="47"/>
      <c r="KC28" s="47"/>
      <c r="KD28" s="47"/>
      <c r="KE28" s="47"/>
      <c r="KF28" s="47"/>
      <c r="KG28" s="47"/>
      <c r="KH28" s="47"/>
      <c r="KI28" s="47"/>
      <c r="KJ28" s="47"/>
      <c r="KK28" s="47"/>
      <c r="KL28" s="47"/>
      <c r="KM28" s="47"/>
      <c r="KN28" s="47"/>
      <c r="KO28" s="47"/>
      <c r="KP28" s="47"/>
      <c r="KQ28" s="47"/>
      <c r="KR28" s="47"/>
      <c r="KS28" s="47"/>
      <c r="KT28" s="47"/>
      <c r="KU28" s="47"/>
      <c r="KV28" s="47"/>
      <c r="KW28" s="47"/>
      <c r="KX28" s="47"/>
      <c r="KY28" s="47"/>
      <c r="KZ28" s="47"/>
      <c r="LA28" s="47"/>
      <c r="LB28" s="47"/>
      <c r="LC28" s="47"/>
      <c r="LD28" s="47"/>
      <c r="LE28" s="47"/>
      <c r="LF28" s="47"/>
      <c r="LG28" s="47"/>
      <c r="LH28" s="47"/>
      <c r="LI28" s="47"/>
      <c r="LJ28" s="47"/>
      <c r="LK28" s="47"/>
      <c r="LL28" s="47"/>
      <c r="LM28" s="47"/>
      <c r="LN28" s="47"/>
      <c r="LO28" s="47"/>
      <c r="LP28" s="47"/>
      <c r="LQ28" s="47"/>
      <c r="LR28" s="47"/>
      <c r="LS28" s="47"/>
      <c r="LT28" s="47"/>
      <c r="LU28" s="47"/>
      <c r="LV28" s="47"/>
      <c r="LW28" s="47"/>
      <c r="LX28" s="47"/>
      <c r="LY28" s="47"/>
      <c r="LZ28" s="47"/>
      <c r="MA28" s="47"/>
      <c r="MB28" s="47"/>
      <c r="MC28" s="47"/>
      <c r="MD28" s="47"/>
      <c r="ME28" s="47"/>
      <c r="MF28" s="47"/>
      <c r="MG28" s="47"/>
      <c r="MH28" s="47"/>
      <c r="MI28" s="47"/>
      <c r="MJ28" s="47"/>
      <c r="MK28" s="47"/>
      <c r="ML28" s="47"/>
      <c r="MM28" s="47"/>
      <c r="MN28" s="47"/>
      <c r="MO28" s="47"/>
      <c r="MP28" s="47"/>
      <c r="MQ28" s="47"/>
      <c r="MR28" s="47"/>
      <c r="MS28" s="47"/>
      <c r="MT28" s="47"/>
      <c r="MU28" s="47"/>
      <c r="MV28" s="47"/>
      <c r="MW28" s="47"/>
      <c r="MX28" s="47"/>
      <c r="MY28" s="47"/>
      <c r="MZ28" s="47"/>
      <c r="NA28" s="47"/>
      <c r="NB28" s="47"/>
      <c r="NC28" s="47"/>
      <c r="ND28" s="47"/>
      <c r="NE28" s="47"/>
      <c r="NF28" s="47"/>
      <c r="NG28" s="47"/>
      <c r="NH28" s="47"/>
      <c r="NI28" s="47"/>
      <c r="NJ28" s="47"/>
      <c r="NK28" s="47"/>
      <c r="NL28" s="47"/>
      <c r="NM28" s="47"/>
      <c r="NN28" s="47"/>
      <c r="NO28" s="47"/>
      <c r="NP28" s="47"/>
      <c r="NQ28" s="47"/>
      <c r="NR28" s="47"/>
      <c r="NS28" s="47"/>
      <c r="NT28" s="47"/>
      <c r="NU28" s="47"/>
      <c r="NV28" s="47"/>
      <c r="NW28" s="47"/>
      <c r="NX28" s="47"/>
      <c r="NY28" s="47"/>
      <c r="NZ28" s="47"/>
      <c r="OA28" s="47"/>
      <c r="OB28" s="47"/>
      <c r="OC28" s="47"/>
      <c r="OD28" s="47"/>
      <c r="OE28" s="47"/>
      <c r="OF28" s="47"/>
      <c r="OG28" s="47"/>
      <c r="OH28" s="47"/>
      <c r="OI28" s="47"/>
      <c r="OJ28" s="47"/>
      <c r="OK28" s="47"/>
      <c r="OL28" s="47"/>
      <c r="OM28" s="47"/>
      <c r="ON28" s="47"/>
      <c r="OO28" s="47"/>
      <c r="OP28" s="47"/>
      <c r="OQ28" s="47"/>
      <c r="OR28" s="47"/>
      <c r="OS28" s="47"/>
      <c r="OT28" s="47"/>
      <c r="OU28" s="47"/>
      <c r="OV28" s="47"/>
      <c r="OW28" s="47"/>
      <c r="OX28" s="47"/>
      <c r="OY28" s="47"/>
      <c r="OZ28" s="47"/>
      <c r="PA28" s="47"/>
      <c r="PB28" s="47"/>
      <c r="PC28" s="47"/>
      <c r="PD28" s="47"/>
      <c r="PE28" s="47"/>
      <c r="PF28" s="47"/>
      <c r="PG28" s="47"/>
      <c r="PH28" s="47"/>
      <c r="PI28" s="47"/>
      <c r="PJ28" s="47"/>
      <c r="PK28" s="47"/>
      <c r="PL28" s="47"/>
      <c r="PM28" s="47"/>
      <c r="PN28" s="47"/>
      <c r="PO28" s="47"/>
      <c r="PP28" s="47"/>
      <c r="PQ28" s="47"/>
      <c r="PR28" s="47"/>
      <c r="PS28" s="47"/>
      <c r="PT28" s="47"/>
      <c r="PU28" s="47"/>
      <c r="PV28" s="47"/>
      <c r="PW28" s="47"/>
      <c r="PX28" s="47"/>
      <c r="PY28" s="47"/>
      <c r="PZ28" s="47"/>
      <c r="QA28" s="47"/>
      <c r="QB28" s="47"/>
      <c r="QC28" s="47"/>
      <c r="QD28" s="47"/>
      <c r="QE28" s="47"/>
      <c r="QF28" s="47"/>
      <c r="QG28" s="47"/>
      <c r="QH28" s="47"/>
      <c r="QI28" s="47"/>
      <c r="QJ28" s="47"/>
      <c r="QK28" s="47"/>
      <c r="QL28" s="47"/>
      <c r="QM28" s="47"/>
      <c r="QN28" s="47"/>
      <c r="QO28" s="47"/>
      <c r="QP28" s="47"/>
      <c r="QQ28" s="47"/>
      <c r="QR28" s="47"/>
      <c r="QS28" s="47"/>
      <c r="QT28" s="47"/>
      <c r="QU28" s="47"/>
      <c r="QV28" s="47"/>
      <c r="QW28" s="47"/>
      <c r="QX28" s="47"/>
      <c r="QY28" s="47"/>
      <c r="QZ28" s="47"/>
      <c r="RA28" s="47"/>
      <c r="RB28" s="47"/>
      <c r="RC28" s="47"/>
      <c r="RD28" s="47"/>
      <c r="RE28" s="47"/>
      <c r="RF28" s="47"/>
      <c r="RG28" s="47"/>
      <c r="RH28" s="47"/>
      <c r="RI28" s="47"/>
      <c r="RJ28" s="47"/>
      <c r="RK28" s="47"/>
      <c r="RL28" s="47"/>
      <c r="RM28" s="47"/>
      <c r="RN28" s="47"/>
      <c r="RO28" s="47"/>
      <c r="RP28" s="47"/>
      <c r="RQ28" s="47"/>
      <c r="RR28" s="47"/>
      <c r="RS28" s="47"/>
      <c r="RT28" s="47"/>
      <c r="RU28" s="47"/>
      <c r="RV28" s="47"/>
      <c r="RW28" s="47"/>
      <c r="RX28" s="47"/>
      <c r="RY28" s="47"/>
      <c r="RZ28" s="47"/>
      <c r="SA28" s="47"/>
      <c r="SB28" s="47"/>
      <c r="SC28" s="47"/>
      <c r="SD28" s="47"/>
      <c r="SE28" s="47"/>
      <c r="SF28" s="47"/>
      <c r="SG28" s="47"/>
      <c r="SH28" s="47"/>
      <c r="SI28" s="47"/>
      <c r="SJ28" s="47"/>
      <c r="SK28" s="47"/>
      <c r="SL28" s="47"/>
      <c r="SM28" s="47"/>
      <c r="SN28" s="47"/>
      <c r="SO28" s="47"/>
      <c r="SP28" s="47"/>
      <c r="SQ28" s="47"/>
      <c r="SR28" s="47"/>
      <c r="SS28" s="47"/>
      <c r="ST28" s="47"/>
      <c r="SU28" s="47"/>
      <c r="SV28" s="47"/>
      <c r="SW28" s="47"/>
      <c r="SX28" s="47"/>
      <c r="SY28" s="47"/>
      <c r="SZ28" s="47"/>
      <c r="TA28" s="47"/>
      <c r="TB28" s="47"/>
      <c r="TC28" s="47"/>
      <c r="TD28" s="47"/>
      <c r="TE28" s="47"/>
      <c r="TF28" s="47"/>
      <c r="TG28" s="47"/>
      <c r="TH28" s="47"/>
      <c r="TI28" s="47"/>
      <c r="TJ28" s="47"/>
      <c r="TK28" s="47"/>
      <c r="TL28" s="47"/>
      <c r="TM28" s="47"/>
      <c r="TN28" s="47"/>
      <c r="TO28" s="47"/>
      <c r="TP28" s="47"/>
      <c r="TQ28" s="47"/>
      <c r="TR28" s="47"/>
      <c r="TS28" s="47"/>
      <c r="TT28" s="47"/>
      <c r="TU28" s="47"/>
      <c r="TV28" s="47"/>
      <c r="TW28" s="47"/>
      <c r="TX28" s="47"/>
      <c r="TY28" s="47"/>
      <c r="TZ28" s="47"/>
      <c r="UA28" s="47"/>
      <c r="UB28" s="47"/>
      <c r="UC28" s="47"/>
      <c r="UD28" s="47"/>
      <c r="UE28" s="47"/>
      <c r="UF28" s="47"/>
      <c r="UG28" s="47"/>
      <c r="UH28" s="47"/>
      <c r="UI28" s="47"/>
      <c r="UJ28" s="47"/>
      <c r="UK28" s="47"/>
      <c r="UL28" s="47"/>
      <c r="UM28" s="47"/>
      <c r="UN28" s="47"/>
      <c r="UO28" s="47"/>
      <c r="UP28" s="47"/>
      <c r="UQ28" s="47"/>
      <c r="UR28" s="47"/>
      <c r="US28" s="47"/>
      <c r="UT28" s="47"/>
      <c r="UU28" s="47"/>
      <c r="UV28" s="47"/>
      <c r="UW28" s="47"/>
      <c r="UX28" s="47"/>
      <c r="UY28" s="47"/>
      <c r="UZ28" s="47"/>
      <c r="VA28" s="47"/>
      <c r="VB28" s="47"/>
      <c r="VC28" s="47"/>
      <c r="VD28" s="47"/>
      <c r="VE28" s="47"/>
      <c r="VF28" s="47"/>
      <c r="VG28" s="47"/>
      <c r="VH28" s="47"/>
      <c r="VI28" s="47"/>
      <c r="VJ28" s="47"/>
      <c r="VK28" s="47"/>
      <c r="VL28" s="47"/>
      <c r="VM28" s="47"/>
      <c r="VN28" s="47"/>
      <c r="VO28" s="47"/>
      <c r="VP28" s="47"/>
      <c r="VQ28" s="47"/>
      <c r="VR28" s="47"/>
      <c r="VS28" s="47"/>
      <c r="VT28" s="47"/>
      <c r="VU28" s="47"/>
      <c r="VV28" s="47"/>
      <c r="VW28" s="47"/>
      <c r="VX28" s="47"/>
      <c r="VY28" s="47"/>
      <c r="VZ28" s="47"/>
      <c r="WA28" s="47"/>
      <c r="WB28" s="47"/>
      <c r="WC28" s="47"/>
      <c r="WD28" s="47"/>
      <c r="WE28" s="47"/>
      <c r="WF28" s="47"/>
      <c r="WG28" s="47"/>
      <c r="WH28" s="47"/>
      <c r="WI28" s="47"/>
      <c r="WJ28" s="47"/>
      <c r="WK28" s="47"/>
      <c r="WL28" s="47"/>
      <c r="WM28" s="47"/>
      <c r="WN28" s="47"/>
      <c r="WO28" s="47"/>
      <c r="WP28" s="47"/>
      <c r="WQ28" s="47"/>
      <c r="WR28" s="47"/>
      <c r="WS28" s="47"/>
      <c r="WT28" s="47"/>
      <c r="WU28" s="47"/>
      <c r="WV28" s="47"/>
      <c r="WW28" s="47"/>
      <c r="WX28" s="47"/>
      <c r="WY28" s="47"/>
      <c r="WZ28" s="47"/>
      <c r="XA28" s="47"/>
      <c r="XB28" s="47"/>
      <c r="XC28" s="47"/>
      <c r="XD28" s="47"/>
      <c r="XE28" s="47"/>
      <c r="XF28" s="47"/>
      <c r="XG28" s="47"/>
      <c r="XH28" s="47"/>
      <c r="XI28" s="47"/>
      <c r="XJ28" s="47"/>
      <c r="XK28" s="47"/>
      <c r="XL28" s="47"/>
      <c r="XM28" s="47"/>
      <c r="XN28" s="47"/>
      <c r="XO28" s="47"/>
      <c r="XP28" s="47"/>
      <c r="XQ28" s="47"/>
      <c r="XR28" s="47"/>
      <c r="XS28" s="47"/>
      <c r="XT28" s="47"/>
      <c r="XU28" s="47"/>
      <c r="XV28" s="47"/>
      <c r="XW28" s="47"/>
      <c r="XX28" s="47"/>
      <c r="XY28" s="47"/>
      <c r="XZ28" s="47"/>
      <c r="YA28" s="47"/>
      <c r="YB28" s="47"/>
      <c r="YC28" s="47"/>
      <c r="YD28" s="47"/>
      <c r="YE28" s="47"/>
      <c r="YF28" s="47"/>
      <c r="YG28" s="47"/>
      <c r="YH28" s="47"/>
      <c r="YI28" s="47"/>
      <c r="YJ28" s="47"/>
      <c r="YK28" s="47"/>
      <c r="YL28" s="47"/>
      <c r="YM28" s="47"/>
      <c r="YN28" s="47"/>
      <c r="YO28" s="47"/>
      <c r="YP28" s="47"/>
      <c r="YQ28" s="47"/>
      <c r="YR28" s="47"/>
      <c r="YS28" s="47"/>
      <c r="YT28" s="47"/>
      <c r="YU28" s="47"/>
      <c r="YV28" s="47"/>
      <c r="YW28" s="47"/>
      <c r="YX28" s="47"/>
      <c r="YY28" s="47"/>
      <c r="YZ28" s="47"/>
      <c r="ZA28" s="47"/>
      <c r="ZB28" s="47"/>
      <c r="ZC28" s="47"/>
      <c r="ZD28" s="47"/>
      <c r="ZE28" s="47"/>
      <c r="ZF28" s="47"/>
      <c r="ZG28" s="47"/>
      <c r="ZH28" s="47"/>
      <c r="ZI28" s="47"/>
      <c r="ZJ28" s="47"/>
      <c r="ZK28" s="47"/>
      <c r="ZL28" s="47"/>
      <c r="ZM28" s="47"/>
      <c r="ZN28" s="47"/>
      <c r="ZO28" s="47"/>
      <c r="ZP28" s="47"/>
      <c r="ZQ28" s="47"/>
      <c r="ZR28" s="47"/>
      <c r="ZS28" s="47"/>
      <c r="ZT28" s="47"/>
      <c r="ZU28" s="47"/>
      <c r="ZV28" s="47"/>
      <c r="ZW28" s="47"/>
      <c r="ZX28" s="47"/>
      <c r="ZY28" s="47"/>
      <c r="ZZ28" s="47"/>
      <c r="AAA28" s="47"/>
      <c r="AAB28" s="47"/>
      <c r="AAC28" s="47"/>
      <c r="AAD28" s="47"/>
      <c r="AAE28" s="47"/>
      <c r="AAF28" s="47"/>
      <c r="AAG28" s="47"/>
      <c r="AAH28" s="47"/>
      <c r="AAI28" s="47"/>
      <c r="AAJ28" s="47"/>
      <c r="AAK28" s="47"/>
      <c r="AAL28" s="47"/>
      <c r="AAM28" s="47"/>
      <c r="AAN28" s="47"/>
      <c r="AAO28" s="47"/>
      <c r="AAP28" s="47"/>
      <c r="AAQ28" s="47"/>
      <c r="AAR28" s="47"/>
      <c r="AAS28" s="47"/>
      <c r="AAT28" s="47"/>
      <c r="AAU28" s="47"/>
      <c r="AAV28" s="47"/>
      <c r="AAW28" s="47"/>
      <c r="AAX28" s="47"/>
      <c r="AAY28" s="47"/>
      <c r="AAZ28" s="47"/>
      <c r="ABA28" s="47"/>
      <c r="ABB28" s="47"/>
      <c r="ABC28" s="47"/>
      <c r="ABD28" s="47"/>
      <c r="ABE28" s="47"/>
      <c r="ABF28" s="47"/>
      <c r="ABG28" s="47"/>
      <c r="ABH28" s="47"/>
      <c r="ABI28" s="47"/>
      <c r="ABJ28" s="47"/>
      <c r="ABK28" s="47"/>
      <c r="ABL28" s="47"/>
      <c r="ABM28" s="47"/>
      <c r="ABN28" s="47"/>
      <c r="ABO28" s="47"/>
      <c r="ABP28" s="47"/>
      <c r="ABQ28" s="47"/>
      <c r="ABR28" s="47"/>
      <c r="ABS28" s="47"/>
      <c r="ABT28" s="47"/>
      <c r="ABU28" s="47"/>
      <c r="ABV28" s="47"/>
      <c r="ABW28" s="47"/>
      <c r="ABX28" s="47"/>
      <c r="ABY28" s="47"/>
      <c r="ABZ28" s="47"/>
      <c r="ACA28" s="47"/>
      <c r="ACB28" s="47"/>
      <c r="ACC28" s="47"/>
      <c r="ACD28" s="47"/>
      <c r="ACE28" s="47"/>
      <c r="ACF28" s="47"/>
      <c r="ACG28" s="47"/>
      <c r="ACH28" s="47"/>
      <c r="ACI28" s="47"/>
      <c r="ACJ28" s="47"/>
      <c r="ACK28" s="47"/>
      <c r="ACL28" s="47"/>
      <c r="ACM28" s="47"/>
      <c r="ACN28" s="47"/>
      <c r="ACO28" s="47"/>
      <c r="ACP28" s="47"/>
      <c r="ACQ28" s="47"/>
      <c r="ACR28" s="47"/>
      <c r="ACS28" s="47"/>
      <c r="ACT28" s="47"/>
      <c r="ACU28" s="47"/>
      <c r="ACV28" s="47"/>
      <c r="ACW28" s="47"/>
      <c r="ACX28" s="47"/>
      <c r="ACY28" s="47"/>
      <c r="ACZ28" s="47"/>
      <c r="ADA28" s="47"/>
      <c r="ADB28" s="47"/>
      <c r="ADC28" s="47"/>
      <c r="ADD28" s="47"/>
      <c r="ADE28" s="47"/>
      <c r="ADF28" s="47"/>
      <c r="ADG28" s="47"/>
      <c r="ADH28" s="47"/>
      <c r="ADI28" s="47"/>
      <c r="ADJ28" s="47"/>
      <c r="ADK28" s="47"/>
      <c r="ADL28" s="47"/>
      <c r="ADM28" s="47"/>
      <c r="ADN28" s="47"/>
      <c r="ADO28" s="47"/>
      <c r="ADP28" s="47"/>
      <c r="ADQ28" s="47"/>
      <c r="ADR28" s="47"/>
      <c r="ADS28" s="47"/>
      <c r="ADT28" s="47"/>
      <c r="ADU28" s="47"/>
      <c r="ADV28" s="47"/>
      <c r="ADW28" s="47"/>
      <c r="ADX28" s="47"/>
      <c r="ADY28" s="47"/>
      <c r="ADZ28" s="47"/>
      <c r="AEA28" s="47"/>
      <c r="AEB28" s="47"/>
      <c r="AEC28" s="47"/>
      <c r="AED28" s="47"/>
      <c r="AEE28" s="47"/>
      <c r="AEF28" s="47"/>
      <c r="AEG28" s="47"/>
      <c r="AEH28" s="47"/>
      <c r="AEI28" s="47"/>
      <c r="AEJ28" s="47"/>
      <c r="AEK28" s="47"/>
      <c r="AEL28" s="47"/>
      <c r="AEM28" s="47"/>
      <c r="AEN28" s="47"/>
      <c r="AEO28" s="47"/>
      <c r="AEP28" s="47"/>
      <c r="AEQ28" s="47"/>
      <c r="AER28" s="47"/>
      <c r="AES28" s="47"/>
      <c r="AET28" s="47"/>
      <c r="AEU28" s="47"/>
      <c r="AEV28" s="47"/>
      <c r="AEW28" s="47"/>
      <c r="AEX28" s="47"/>
      <c r="AEY28" s="47"/>
      <c r="AEZ28" s="47"/>
      <c r="AFA28" s="47"/>
      <c r="AFB28" s="47"/>
      <c r="AFC28" s="47"/>
      <c r="AFD28" s="47"/>
      <c r="AFE28" s="47"/>
      <c r="AFF28" s="47"/>
      <c r="AFG28" s="47"/>
      <c r="AFH28" s="47"/>
      <c r="AFI28" s="47"/>
      <c r="AFJ28" s="47"/>
      <c r="AFK28" s="47"/>
      <c r="AFL28" s="47"/>
      <c r="AFM28" s="47"/>
      <c r="AFN28" s="47"/>
      <c r="AFO28" s="47"/>
      <c r="AFP28" s="47"/>
      <c r="AFQ28" s="47"/>
      <c r="AFR28" s="47"/>
      <c r="AFS28" s="47"/>
      <c r="AFT28" s="47"/>
      <c r="AFU28" s="47"/>
      <c r="AFV28" s="47"/>
      <c r="AFW28" s="47"/>
      <c r="AFX28" s="47"/>
      <c r="AFY28" s="47"/>
      <c r="AFZ28" s="47"/>
      <c r="AGA28" s="47"/>
      <c r="AGB28" s="47"/>
      <c r="AGC28" s="47"/>
      <c r="AGD28" s="47"/>
      <c r="AGE28" s="47"/>
      <c r="AGF28" s="47"/>
      <c r="AGG28" s="47"/>
      <c r="AGH28" s="47"/>
      <c r="AGI28" s="47"/>
      <c r="AGJ28" s="47"/>
      <c r="AGK28" s="47"/>
      <c r="AGL28" s="47"/>
      <c r="AGM28" s="47"/>
      <c r="AGN28" s="47"/>
      <c r="AGO28" s="47"/>
      <c r="AGP28" s="47"/>
      <c r="AGQ28" s="47"/>
      <c r="AGR28" s="47"/>
      <c r="AGS28" s="47"/>
      <c r="AGT28" s="47"/>
      <c r="AGU28" s="47"/>
      <c r="AGV28" s="47"/>
      <c r="AGW28" s="47"/>
      <c r="AGX28" s="47"/>
      <c r="AGY28" s="47"/>
      <c r="AGZ28" s="47"/>
      <c r="AHA28" s="47"/>
      <c r="AHB28" s="47"/>
      <c r="AHC28" s="47"/>
      <c r="AHD28" s="47"/>
      <c r="AHE28" s="47"/>
      <c r="AHF28" s="47"/>
      <c r="AHG28" s="47"/>
      <c r="AHH28" s="47"/>
      <c r="AHI28" s="47"/>
      <c r="AHJ28" s="47"/>
      <c r="AHK28" s="47"/>
      <c r="AHL28" s="47"/>
      <c r="AHM28" s="47"/>
      <c r="AHN28" s="47"/>
      <c r="AHO28" s="47"/>
      <c r="AHP28" s="47"/>
      <c r="AHQ28" s="47"/>
      <c r="AHR28" s="47"/>
      <c r="AHS28" s="47"/>
      <c r="AHT28" s="47"/>
      <c r="AHU28" s="47"/>
      <c r="AHV28" s="47"/>
      <c r="AHW28" s="47"/>
      <c r="AHX28" s="47"/>
      <c r="AHY28" s="47"/>
      <c r="AHZ28" s="47"/>
      <c r="AIA28" s="47"/>
      <c r="AIB28" s="47"/>
      <c r="AIC28" s="47"/>
      <c r="AID28" s="47"/>
      <c r="AIE28" s="47"/>
      <c r="AIF28" s="47"/>
      <c r="AIG28" s="47"/>
      <c r="AIH28" s="47"/>
      <c r="AII28" s="47"/>
      <c r="AIJ28" s="47"/>
      <c r="AIK28" s="47"/>
      <c r="AIL28" s="47"/>
      <c r="AIM28" s="47"/>
      <c r="AIN28" s="47"/>
      <c r="AIO28" s="47"/>
      <c r="AIP28" s="47"/>
      <c r="AIQ28" s="47"/>
      <c r="AIR28" s="47"/>
      <c r="AIS28" s="47"/>
      <c r="AIT28" s="47"/>
      <c r="AIU28" s="47"/>
      <c r="AIV28" s="47"/>
      <c r="AIW28" s="47"/>
      <c r="AIX28" s="47"/>
      <c r="AIY28" s="47"/>
      <c r="AIZ28" s="47"/>
      <c r="AJA28" s="47"/>
      <c r="AJB28" s="47"/>
      <c r="AJC28" s="47"/>
      <c r="AJD28" s="47"/>
      <c r="AJE28" s="47"/>
      <c r="AJF28" s="47"/>
      <c r="AJG28" s="47"/>
      <c r="AJH28" s="47"/>
      <c r="AJI28" s="47"/>
      <c r="AJJ28" s="47"/>
      <c r="AJK28" s="47"/>
      <c r="AJL28" s="47"/>
      <c r="AJM28" s="47"/>
      <c r="AJN28" s="47"/>
      <c r="AJO28" s="47"/>
      <c r="AJP28" s="47"/>
      <c r="AJQ28" s="47"/>
      <c r="AJR28" s="47"/>
      <c r="AJS28" s="47"/>
      <c r="AJT28" s="47"/>
      <c r="AJU28" s="47"/>
      <c r="AJV28" s="47"/>
      <c r="AJW28" s="47"/>
      <c r="AJX28" s="47"/>
      <c r="AJY28" s="47"/>
      <c r="AJZ28" s="47"/>
      <c r="AKA28" s="47"/>
      <c r="AKB28" s="47"/>
      <c r="AKC28" s="47"/>
      <c r="AKD28" s="47"/>
      <c r="AKE28" s="47"/>
      <c r="AKF28" s="47"/>
      <c r="AKG28" s="47"/>
      <c r="AKH28" s="47"/>
      <c r="AKI28" s="47"/>
      <c r="AKJ28" s="47"/>
      <c r="AKK28" s="47"/>
      <c r="AKL28" s="47"/>
      <c r="AKM28" s="47"/>
      <c r="AKN28" s="47"/>
      <c r="AKO28" s="47"/>
      <c r="AKP28" s="47"/>
      <c r="AKQ28" s="47"/>
      <c r="AKR28" s="47"/>
      <c r="AKS28" s="47"/>
      <c r="AKT28" s="47"/>
      <c r="AKU28" s="47"/>
      <c r="AKV28" s="47"/>
      <c r="AKW28" s="47"/>
      <c r="AKX28" s="47"/>
      <c r="AKY28" s="47"/>
      <c r="AKZ28" s="47"/>
      <c r="ALA28" s="47"/>
      <c r="ALB28" s="47"/>
      <c r="ALC28" s="47"/>
      <c r="ALD28" s="47"/>
      <c r="ALE28" s="47"/>
      <c r="ALF28" s="47"/>
      <c r="ALG28" s="47"/>
      <c r="ALH28" s="47"/>
      <c r="ALI28" s="47"/>
      <c r="ALJ28" s="47"/>
      <c r="ALK28" s="47"/>
      <c r="ALL28" s="47"/>
      <c r="ALM28" s="47"/>
      <c r="ALN28" s="47"/>
      <c r="ALO28" s="47"/>
      <c r="ALP28" s="47"/>
      <c r="ALQ28" s="47"/>
      <c r="ALR28" s="47"/>
      <c r="ALS28" s="47"/>
      <c r="ALT28" s="47"/>
      <c r="ALU28" s="47"/>
      <c r="ALV28" s="47"/>
      <c r="ALW28" s="47"/>
      <c r="ALX28" s="47"/>
      <c r="ALY28" s="47"/>
      <c r="ALZ28" s="47"/>
      <c r="AMA28" s="47"/>
      <c r="AMB28" s="47"/>
      <c r="AMC28" s="47"/>
      <c r="AMD28" s="47"/>
      <c r="AME28" s="47"/>
      <c r="AMF28" s="47"/>
      <c r="AMG28" s="47"/>
      <c r="AMH28" s="47"/>
      <c r="AMI28" s="47"/>
      <c r="AMJ28" s="47"/>
      <c r="AMK28" s="47"/>
      <c r="AML28" s="47"/>
      <c r="AMM28" s="47"/>
      <c r="AMN28" s="47"/>
      <c r="AMO28" s="47"/>
      <c r="AMP28" s="47"/>
      <c r="AMQ28" s="47"/>
      <c r="AMR28" s="47"/>
      <c r="AMS28" s="47"/>
      <c r="AMT28" s="47"/>
      <c r="AMU28" s="47"/>
      <c r="AMV28" s="47"/>
      <c r="AMW28" s="47"/>
      <c r="AMX28" s="47"/>
      <c r="AMY28" s="47"/>
      <c r="AMZ28" s="47"/>
      <c r="ANA28" s="47"/>
      <c r="ANB28" s="47"/>
      <c r="ANC28" s="47"/>
      <c r="AND28" s="47"/>
      <c r="ANE28" s="47"/>
      <c r="ANF28" s="47"/>
      <c r="ANG28" s="47"/>
      <c r="ANH28" s="47"/>
      <c r="ANI28" s="47"/>
      <c r="ANJ28" s="47"/>
      <c r="ANK28" s="47"/>
      <c r="ANL28" s="47"/>
      <c r="ANM28" s="47"/>
      <c r="ANN28" s="47"/>
      <c r="ANO28" s="47"/>
      <c r="ANP28" s="47"/>
      <c r="ANQ28" s="47"/>
      <c r="ANR28" s="47"/>
      <c r="ANS28" s="47"/>
      <c r="ANT28" s="47"/>
      <c r="ANU28" s="47"/>
      <c r="ANV28" s="47"/>
      <c r="ANW28" s="47"/>
      <c r="ANX28" s="47"/>
      <c r="ANY28" s="47"/>
      <c r="ANZ28" s="47"/>
      <c r="AOA28" s="47"/>
      <c r="AOB28" s="47"/>
      <c r="AOC28" s="47"/>
      <c r="AOD28" s="47"/>
      <c r="AOE28" s="47"/>
      <c r="AOF28" s="47"/>
      <c r="AOG28" s="47"/>
      <c r="AOH28" s="47"/>
      <c r="AOI28" s="47"/>
      <c r="AOJ28" s="47"/>
      <c r="AOK28" s="47"/>
      <c r="AOL28" s="47"/>
      <c r="AOM28" s="47"/>
      <c r="AON28" s="47"/>
      <c r="AOO28" s="47"/>
      <c r="AOP28" s="47"/>
      <c r="AOQ28" s="47"/>
      <c r="AOR28" s="47"/>
      <c r="AOS28" s="47"/>
      <c r="AOT28" s="47"/>
      <c r="AOU28" s="47"/>
      <c r="AOV28" s="47"/>
      <c r="AOW28" s="47"/>
      <c r="AOX28" s="47"/>
      <c r="AOY28" s="47"/>
      <c r="AOZ28" s="47"/>
      <c r="APA28" s="47"/>
      <c r="APB28" s="47"/>
      <c r="APC28" s="47"/>
      <c r="APD28" s="47"/>
      <c r="APE28" s="47"/>
      <c r="APF28" s="47"/>
      <c r="APG28" s="47"/>
      <c r="APH28" s="47"/>
      <c r="API28" s="47"/>
      <c r="APJ28" s="47"/>
      <c r="APK28" s="47"/>
      <c r="APL28" s="47"/>
      <c r="APM28" s="47"/>
      <c r="APN28" s="47"/>
      <c r="APO28" s="47"/>
      <c r="APP28" s="47"/>
      <c r="APQ28" s="47"/>
      <c r="APR28" s="47"/>
      <c r="APS28" s="47"/>
      <c r="APT28" s="47"/>
      <c r="APU28" s="47"/>
      <c r="APV28" s="47"/>
      <c r="APW28" s="47"/>
      <c r="APX28" s="47"/>
      <c r="APY28" s="47"/>
      <c r="APZ28" s="47"/>
      <c r="AQA28" s="47"/>
      <c r="AQB28" s="47"/>
      <c r="AQC28" s="47"/>
      <c r="AQD28" s="47"/>
      <c r="AQE28" s="47"/>
      <c r="AQF28" s="47"/>
      <c r="AQG28" s="47"/>
      <c r="AQH28" s="47"/>
      <c r="AQI28" s="47"/>
      <c r="AQJ28" s="47"/>
      <c r="AQK28" s="47"/>
      <c r="AQL28" s="47"/>
      <c r="AQM28" s="47"/>
      <c r="AQN28" s="47"/>
      <c r="AQO28" s="47"/>
      <c r="AQP28" s="47"/>
      <c r="AQQ28" s="47"/>
      <c r="AQR28" s="47"/>
      <c r="AQS28" s="47"/>
      <c r="AQT28" s="47"/>
      <c r="AQU28" s="47"/>
      <c r="AQV28" s="47"/>
      <c r="AQW28" s="47"/>
      <c r="AQX28" s="47"/>
      <c r="AQY28" s="47"/>
      <c r="AQZ28" s="47"/>
      <c r="ARA28" s="47"/>
      <c r="ARB28" s="47"/>
      <c r="ARC28" s="47"/>
      <c r="ARD28" s="47"/>
      <c r="ARE28" s="47"/>
      <c r="ARF28" s="47"/>
      <c r="ARG28" s="47"/>
      <c r="ARH28" s="47"/>
      <c r="ARI28" s="47"/>
      <c r="ARJ28" s="47"/>
      <c r="ARK28" s="47"/>
      <c r="ARL28" s="47"/>
      <c r="ARM28" s="47"/>
      <c r="ARN28" s="47"/>
      <c r="ARO28" s="47"/>
      <c r="ARP28" s="47"/>
      <c r="ARQ28" s="47"/>
      <c r="ARR28" s="47"/>
      <c r="ARS28" s="47"/>
      <c r="ART28" s="47"/>
      <c r="ARU28" s="47"/>
      <c r="ARV28" s="47"/>
      <c r="ARW28" s="47"/>
      <c r="ARX28" s="47"/>
      <c r="ARY28" s="47"/>
      <c r="ARZ28" s="47"/>
      <c r="ASA28" s="47"/>
      <c r="ASB28" s="47"/>
      <c r="ASC28" s="47"/>
      <c r="ASD28" s="47"/>
      <c r="ASE28" s="47"/>
      <c r="ASF28" s="47"/>
      <c r="ASG28" s="47"/>
      <c r="ASH28" s="47"/>
      <c r="ASI28" s="47"/>
      <c r="ASJ28" s="47"/>
      <c r="ASK28" s="47"/>
      <c r="ASL28" s="47"/>
      <c r="ASM28" s="47"/>
      <c r="ASN28" s="47"/>
      <c r="ASO28" s="47"/>
      <c r="ASP28" s="47"/>
      <c r="ASQ28" s="47"/>
      <c r="ASR28" s="47"/>
      <c r="ASS28" s="47"/>
      <c r="AST28" s="47"/>
      <c r="ASU28" s="47"/>
      <c r="ASV28" s="47"/>
      <c r="ASW28" s="47"/>
      <c r="ASX28" s="47"/>
      <c r="ASY28" s="47"/>
      <c r="ASZ28" s="47"/>
      <c r="ATA28" s="47"/>
      <c r="ATB28" s="47"/>
      <c r="ATC28" s="47"/>
      <c r="ATD28" s="47"/>
      <c r="ATE28" s="47"/>
      <c r="ATF28" s="47"/>
      <c r="ATG28" s="47"/>
      <c r="ATH28" s="47"/>
      <c r="ATI28" s="47"/>
      <c r="ATJ28" s="47"/>
      <c r="ATK28" s="47"/>
      <c r="ATL28" s="47"/>
      <c r="ATM28" s="47"/>
      <c r="ATN28" s="47"/>
      <c r="ATO28" s="47"/>
      <c r="ATP28" s="47"/>
      <c r="ATQ28" s="47"/>
      <c r="ATR28" s="47"/>
      <c r="ATS28" s="47"/>
      <c r="ATT28" s="47"/>
      <c r="ATU28" s="47"/>
      <c r="ATV28" s="47"/>
      <c r="ATW28" s="47"/>
      <c r="ATX28" s="47"/>
      <c r="ATY28" s="47"/>
      <c r="ATZ28" s="47"/>
      <c r="AUA28" s="47"/>
      <c r="AUB28" s="47"/>
      <c r="AUC28" s="47"/>
      <c r="AUD28" s="47"/>
      <c r="AUE28" s="47"/>
      <c r="AUF28" s="47"/>
      <c r="AUG28" s="47"/>
      <c r="AUH28" s="47"/>
      <c r="AUI28" s="47"/>
      <c r="AUJ28" s="47"/>
      <c r="AUK28" s="47"/>
      <c r="AUL28" s="47"/>
      <c r="AUM28" s="47"/>
      <c r="AUN28" s="47"/>
      <c r="AUO28" s="47"/>
      <c r="AUP28" s="47"/>
      <c r="AUQ28" s="47"/>
      <c r="AUR28" s="47"/>
      <c r="AUS28" s="47"/>
    </row>
    <row r="29" spans="1:1241" x14ac:dyDescent="0.25">
      <c r="A29" s="15">
        <v>11</v>
      </c>
      <c r="C29" s="78" t="str">
        <f t="shared" si="2096"/>
        <v/>
      </c>
      <c r="D29" s="5"/>
      <c r="E29" s="61"/>
      <c r="F29" s="112">
        <f t="shared" si="2097"/>
        <v>0</v>
      </c>
      <c r="G29" s="112">
        <f t="shared" si="2098"/>
        <v>0</v>
      </c>
      <c r="H29" s="112">
        <f t="shared" si="2098"/>
        <v>0</v>
      </c>
      <c r="I29" s="112">
        <f t="shared" si="2098"/>
        <v>0</v>
      </c>
      <c r="J29" s="112">
        <f t="shared" si="2098"/>
        <v>0</v>
      </c>
      <c r="K29" s="112">
        <f t="shared" si="2098"/>
        <v>0</v>
      </c>
      <c r="L29" s="112">
        <f t="shared" si="2098"/>
        <v>0</v>
      </c>
      <c r="M29" s="112">
        <f t="shared" si="2098"/>
        <v>0</v>
      </c>
      <c r="N29" s="112">
        <f t="shared" si="2098"/>
        <v>0</v>
      </c>
      <c r="O29" s="112">
        <f t="shared" si="2098"/>
        <v>0</v>
      </c>
      <c r="P29" s="112">
        <f t="shared" si="2098"/>
        <v>0</v>
      </c>
      <c r="Q29" s="72">
        <f t="shared" si="2098"/>
        <v>0</v>
      </c>
      <c r="R29" s="111">
        <f t="shared" si="2099"/>
        <v>0</v>
      </c>
      <c r="S29" s="111">
        <f t="shared" si="2100"/>
        <v>0</v>
      </c>
      <c r="T29" s="111">
        <f t="shared" si="2101"/>
        <v>0</v>
      </c>
      <c r="U29" s="111">
        <f t="shared" si="2102"/>
        <v>0</v>
      </c>
      <c r="V29" s="111">
        <f t="shared" si="2103"/>
        <v>0</v>
      </c>
      <c r="W29" s="111">
        <f t="shared" si="2104"/>
        <v>0</v>
      </c>
      <c r="X29" s="111">
        <f t="shared" si="2105"/>
        <v>0</v>
      </c>
      <c r="Y29" s="111">
        <f t="shared" si="2106"/>
        <v>0</v>
      </c>
      <c r="Z29" s="111">
        <f t="shared" si="2107"/>
        <v>0</v>
      </c>
      <c r="AA29" s="111">
        <f t="shared" si="2108"/>
        <v>0</v>
      </c>
      <c r="AB29" s="111">
        <f t="shared" si="2109"/>
        <v>0</v>
      </c>
      <c r="AC29" s="111">
        <f t="shared" si="2110"/>
        <v>0</v>
      </c>
      <c r="AD29" s="70">
        <f t="shared" si="2111"/>
        <v>0</v>
      </c>
      <c r="AE29" s="58">
        <f t="shared" si="2112"/>
        <v>0</v>
      </c>
      <c r="AF29" s="58">
        <f t="shared" si="2113"/>
        <v>0</v>
      </c>
      <c r="AG29" s="58">
        <f t="shared" si="2114"/>
        <v>0</v>
      </c>
      <c r="AH29" s="58">
        <f t="shared" si="2115"/>
        <v>0</v>
      </c>
      <c r="AI29" s="58">
        <f t="shared" si="2116"/>
        <v>0</v>
      </c>
      <c r="AJ29" s="58">
        <f t="shared" si="2117"/>
        <v>0</v>
      </c>
      <c r="AK29" s="58">
        <f t="shared" si="2118"/>
        <v>0</v>
      </c>
      <c r="AL29" s="58">
        <f t="shared" si="2119"/>
        <v>0</v>
      </c>
      <c r="AM29" s="58">
        <f t="shared" si="2120"/>
        <v>0</v>
      </c>
      <c r="AN29" s="58">
        <f t="shared" si="2121"/>
        <v>0</v>
      </c>
      <c r="AO29" s="58">
        <f t="shared" si="2122"/>
        <v>0</v>
      </c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50"/>
      <c r="EO29" s="50"/>
      <c r="EP29" s="50"/>
      <c r="EQ29" s="50"/>
      <c r="ER29" s="50"/>
      <c r="ES29" s="50"/>
      <c r="ET29" s="50"/>
      <c r="EU29" s="50"/>
      <c r="EV29" s="50"/>
      <c r="EW29" s="50"/>
      <c r="EX29" s="50"/>
      <c r="EY29" s="50"/>
      <c r="EZ29" s="50"/>
      <c r="FA29" s="50"/>
      <c r="FB29" s="50"/>
      <c r="FC29" s="50"/>
      <c r="FD29" s="50"/>
      <c r="FE29" s="50"/>
      <c r="FF29" s="47"/>
      <c r="FG29" s="47"/>
      <c r="FH29" s="47"/>
      <c r="FI29" s="47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47"/>
      <c r="GJ29" s="47"/>
      <c r="GK29" s="47"/>
      <c r="GL29" s="47"/>
      <c r="GM29" s="47"/>
      <c r="GN29" s="47"/>
      <c r="GO29" s="47"/>
      <c r="GP29" s="47"/>
      <c r="GQ29" s="47"/>
      <c r="GR29" s="47"/>
      <c r="GS29" s="47"/>
      <c r="GT29" s="47"/>
      <c r="GU29" s="47"/>
      <c r="GV29" s="47"/>
      <c r="GW29" s="47"/>
      <c r="GX29" s="47"/>
      <c r="GY29" s="47"/>
      <c r="GZ29" s="47"/>
      <c r="HA29" s="47"/>
      <c r="HB29" s="47"/>
      <c r="HC29" s="47"/>
      <c r="HD29" s="47"/>
      <c r="HE29" s="47"/>
      <c r="HF29" s="47"/>
      <c r="HG29" s="47"/>
      <c r="HH29" s="47"/>
      <c r="HI29" s="47"/>
      <c r="HJ29" s="47"/>
      <c r="HK29" s="47"/>
      <c r="HL29" s="47"/>
      <c r="HM29" s="47"/>
      <c r="HN29" s="47"/>
      <c r="HO29" s="47"/>
      <c r="HP29" s="47"/>
      <c r="HQ29" s="47"/>
      <c r="HR29" s="47"/>
      <c r="HS29" s="47"/>
      <c r="HT29" s="47"/>
      <c r="HU29" s="47"/>
      <c r="HV29" s="47"/>
      <c r="HW29" s="47"/>
      <c r="HX29" s="47"/>
      <c r="HY29" s="47"/>
      <c r="HZ29" s="47"/>
      <c r="IA29" s="47"/>
      <c r="IB29" s="47"/>
      <c r="IC29" s="47"/>
      <c r="ID29" s="47"/>
      <c r="IE29" s="47"/>
      <c r="IF29" s="47"/>
      <c r="IG29" s="47"/>
      <c r="IH29" s="47"/>
      <c r="II29" s="47"/>
      <c r="IJ29" s="47"/>
      <c r="IK29" s="47"/>
      <c r="IL29" s="47"/>
      <c r="IM29" s="47"/>
      <c r="IN29" s="47"/>
      <c r="IO29" s="47"/>
      <c r="IP29" s="47"/>
      <c r="IQ29" s="47"/>
      <c r="IR29" s="47"/>
      <c r="IS29" s="47"/>
      <c r="IT29" s="47"/>
      <c r="IU29" s="47"/>
      <c r="IV29" s="47"/>
      <c r="IW29" s="47"/>
      <c r="IX29" s="47"/>
      <c r="IY29" s="47"/>
      <c r="IZ29" s="47"/>
      <c r="JA29" s="47"/>
      <c r="JB29" s="47"/>
      <c r="JC29" s="47"/>
      <c r="JD29" s="47"/>
      <c r="JE29" s="47"/>
      <c r="JF29" s="47"/>
      <c r="JG29" s="47"/>
      <c r="JH29" s="47"/>
      <c r="JI29" s="47"/>
      <c r="JJ29" s="47"/>
      <c r="JK29" s="47"/>
      <c r="JL29" s="47"/>
      <c r="JM29" s="47"/>
      <c r="JN29" s="47"/>
      <c r="JO29" s="47"/>
      <c r="JP29" s="47"/>
      <c r="JQ29" s="47"/>
      <c r="JR29" s="47"/>
      <c r="JS29" s="47"/>
      <c r="JT29" s="47"/>
      <c r="JU29" s="47"/>
      <c r="JV29" s="47"/>
      <c r="JW29" s="47"/>
      <c r="JX29" s="47"/>
      <c r="JY29" s="47"/>
      <c r="JZ29" s="47"/>
      <c r="KA29" s="47"/>
      <c r="KB29" s="47"/>
      <c r="KC29" s="47"/>
      <c r="KD29" s="47"/>
      <c r="KE29" s="47"/>
      <c r="KF29" s="47"/>
      <c r="KG29" s="47"/>
      <c r="KH29" s="47"/>
      <c r="KI29" s="47"/>
      <c r="KJ29" s="47"/>
      <c r="KK29" s="47"/>
      <c r="KL29" s="47"/>
      <c r="KM29" s="47"/>
      <c r="KN29" s="47"/>
      <c r="KO29" s="47"/>
      <c r="KP29" s="47"/>
      <c r="KQ29" s="47"/>
      <c r="KR29" s="47"/>
      <c r="KS29" s="47"/>
      <c r="KT29" s="47"/>
      <c r="KU29" s="47"/>
      <c r="KV29" s="47"/>
      <c r="KW29" s="47"/>
      <c r="KX29" s="47"/>
      <c r="KY29" s="47"/>
      <c r="KZ29" s="47"/>
      <c r="LA29" s="47"/>
      <c r="LB29" s="47"/>
      <c r="LC29" s="47"/>
      <c r="LD29" s="47"/>
      <c r="LE29" s="47"/>
      <c r="LF29" s="47"/>
      <c r="LG29" s="47"/>
      <c r="LH29" s="47"/>
      <c r="LI29" s="47"/>
      <c r="LJ29" s="47"/>
      <c r="LK29" s="47"/>
      <c r="LL29" s="47"/>
      <c r="LM29" s="47"/>
      <c r="LN29" s="47"/>
      <c r="LO29" s="47"/>
      <c r="LP29" s="47"/>
      <c r="LQ29" s="47"/>
      <c r="LR29" s="47"/>
      <c r="LS29" s="47"/>
      <c r="LT29" s="47"/>
      <c r="LU29" s="47"/>
      <c r="LV29" s="47"/>
      <c r="LW29" s="47"/>
      <c r="LX29" s="47"/>
      <c r="LY29" s="47"/>
      <c r="LZ29" s="47"/>
      <c r="MA29" s="47"/>
      <c r="MB29" s="47"/>
      <c r="MC29" s="47"/>
      <c r="MD29" s="47"/>
      <c r="ME29" s="47"/>
      <c r="MF29" s="47"/>
      <c r="MG29" s="47"/>
      <c r="MH29" s="47"/>
      <c r="MI29" s="47"/>
      <c r="MJ29" s="47"/>
      <c r="MK29" s="47"/>
      <c r="ML29" s="47"/>
      <c r="MM29" s="47"/>
      <c r="MN29" s="47"/>
      <c r="MO29" s="47"/>
      <c r="MP29" s="47"/>
      <c r="MQ29" s="47"/>
      <c r="MR29" s="47"/>
      <c r="MS29" s="47"/>
      <c r="MT29" s="47"/>
      <c r="MU29" s="47"/>
      <c r="MV29" s="47"/>
      <c r="MW29" s="47"/>
      <c r="MX29" s="47"/>
      <c r="MY29" s="47"/>
      <c r="MZ29" s="47"/>
      <c r="NA29" s="47"/>
      <c r="NB29" s="47"/>
      <c r="NC29" s="47"/>
      <c r="ND29" s="47"/>
      <c r="NE29" s="47"/>
      <c r="NF29" s="47"/>
      <c r="NG29" s="47"/>
      <c r="NH29" s="47"/>
      <c r="NI29" s="47"/>
      <c r="NJ29" s="47"/>
      <c r="NK29" s="47"/>
      <c r="NL29" s="47"/>
      <c r="NM29" s="47"/>
      <c r="NN29" s="47"/>
      <c r="NO29" s="47"/>
      <c r="NP29" s="47"/>
      <c r="NQ29" s="47"/>
      <c r="NR29" s="47"/>
      <c r="NS29" s="47"/>
      <c r="NT29" s="47"/>
      <c r="NU29" s="47"/>
      <c r="NV29" s="47"/>
      <c r="NW29" s="47"/>
      <c r="NX29" s="47"/>
      <c r="NY29" s="47"/>
      <c r="NZ29" s="47"/>
      <c r="OA29" s="47"/>
      <c r="OB29" s="47"/>
      <c r="OC29" s="47"/>
      <c r="OD29" s="47"/>
      <c r="OE29" s="47"/>
      <c r="OF29" s="47"/>
      <c r="OG29" s="47"/>
      <c r="OH29" s="47"/>
      <c r="OI29" s="47"/>
      <c r="OJ29" s="47"/>
      <c r="OK29" s="47"/>
      <c r="OL29" s="47"/>
      <c r="OM29" s="47"/>
      <c r="ON29" s="47"/>
      <c r="OO29" s="47"/>
      <c r="OP29" s="47"/>
      <c r="OQ29" s="47"/>
      <c r="OR29" s="47"/>
      <c r="OS29" s="47"/>
      <c r="OT29" s="47"/>
      <c r="OU29" s="47"/>
      <c r="OV29" s="47"/>
      <c r="OW29" s="47"/>
      <c r="OX29" s="47"/>
      <c r="OY29" s="47"/>
      <c r="OZ29" s="47"/>
      <c r="PA29" s="47"/>
      <c r="PB29" s="47"/>
      <c r="PC29" s="47"/>
      <c r="PD29" s="47"/>
      <c r="PE29" s="47"/>
      <c r="PF29" s="47"/>
      <c r="PG29" s="47"/>
      <c r="PH29" s="47"/>
      <c r="PI29" s="47"/>
      <c r="PJ29" s="47"/>
      <c r="PK29" s="47"/>
      <c r="PL29" s="47"/>
      <c r="PM29" s="47"/>
      <c r="PN29" s="47"/>
      <c r="PO29" s="47"/>
      <c r="PP29" s="47"/>
      <c r="PQ29" s="47"/>
      <c r="PR29" s="47"/>
      <c r="PS29" s="47"/>
      <c r="PT29" s="47"/>
      <c r="PU29" s="47"/>
      <c r="PV29" s="47"/>
      <c r="PW29" s="47"/>
      <c r="PX29" s="47"/>
      <c r="PY29" s="47"/>
      <c r="PZ29" s="47"/>
      <c r="QA29" s="47"/>
      <c r="QB29" s="47"/>
      <c r="QC29" s="47"/>
      <c r="QD29" s="47"/>
      <c r="QE29" s="47"/>
      <c r="QF29" s="47"/>
      <c r="QG29" s="47"/>
      <c r="QH29" s="47"/>
      <c r="QI29" s="47"/>
      <c r="QJ29" s="47"/>
      <c r="QK29" s="47"/>
      <c r="QL29" s="47"/>
      <c r="QM29" s="47"/>
      <c r="QN29" s="47"/>
      <c r="QO29" s="47"/>
      <c r="QP29" s="47"/>
      <c r="QQ29" s="47"/>
      <c r="QR29" s="47"/>
      <c r="QS29" s="47"/>
      <c r="QT29" s="47"/>
      <c r="QU29" s="47"/>
      <c r="QV29" s="47"/>
      <c r="QW29" s="47"/>
      <c r="QX29" s="47"/>
      <c r="QY29" s="47"/>
      <c r="QZ29" s="47"/>
      <c r="RA29" s="47"/>
      <c r="RB29" s="47"/>
      <c r="RC29" s="47"/>
      <c r="RD29" s="47"/>
      <c r="RE29" s="47"/>
      <c r="RF29" s="47"/>
      <c r="RG29" s="47"/>
      <c r="RH29" s="47"/>
      <c r="RI29" s="47"/>
      <c r="RJ29" s="47"/>
      <c r="RK29" s="47"/>
      <c r="RL29" s="47"/>
      <c r="RM29" s="47"/>
      <c r="RN29" s="47"/>
      <c r="RO29" s="47"/>
      <c r="RP29" s="47"/>
      <c r="RQ29" s="47"/>
      <c r="RR29" s="47"/>
      <c r="RS29" s="47"/>
      <c r="RT29" s="47"/>
      <c r="RU29" s="47"/>
      <c r="RV29" s="47"/>
      <c r="RW29" s="47"/>
      <c r="RX29" s="47"/>
      <c r="RY29" s="47"/>
      <c r="RZ29" s="47"/>
      <c r="SA29" s="47"/>
      <c r="SB29" s="47"/>
      <c r="SC29" s="47"/>
      <c r="SD29" s="47"/>
      <c r="SE29" s="47"/>
      <c r="SF29" s="47"/>
      <c r="SG29" s="47"/>
      <c r="SH29" s="47"/>
      <c r="SI29" s="47"/>
      <c r="SJ29" s="47"/>
      <c r="SK29" s="47"/>
      <c r="SL29" s="47"/>
      <c r="SM29" s="47"/>
      <c r="SN29" s="47"/>
      <c r="SO29" s="47"/>
      <c r="SP29" s="47"/>
      <c r="SQ29" s="47"/>
      <c r="SR29" s="47"/>
      <c r="SS29" s="47"/>
      <c r="ST29" s="47"/>
      <c r="SU29" s="47"/>
      <c r="SV29" s="47"/>
      <c r="SW29" s="47"/>
      <c r="SX29" s="47"/>
      <c r="SY29" s="47"/>
      <c r="SZ29" s="47"/>
      <c r="TA29" s="47"/>
      <c r="TB29" s="47"/>
      <c r="TC29" s="47"/>
      <c r="TD29" s="47"/>
      <c r="TE29" s="47"/>
      <c r="TF29" s="47"/>
      <c r="TG29" s="47"/>
      <c r="TH29" s="47"/>
      <c r="TI29" s="47"/>
      <c r="TJ29" s="47"/>
      <c r="TK29" s="47"/>
      <c r="TL29" s="47"/>
      <c r="TM29" s="47"/>
      <c r="TN29" s="47"/>
      <c r="TO29" s="47"/>
      <c r="TP29" s="47"/>
      <c r="TQ29" s="47"/>
      <c r="TR29" s="47"/>
      <c r="TS29" s="47"/>
      <c r="TT29" s="47"/>
      <c r="TU29" s="47"/>
      <c r="TV29" s="47"/>
      <c r="TW29" s="47"/>
      <c r="TX29" s="47"/>
      <c r="TY29" s="47"/>
      <c r="TZ29" s="47"/>
      <c r="UA29" s="47"/>
      <c r="UB29" s="47"/>
      <c r="UC29" s="47"/>
      <c r="UD29" s="47"/>
      <c r="UE29" s="47"/>
      <c r="UF29" s="47"/>
      <c r="UG29" s="47"/>
      <c r="UH29" s="47"/>
      <c r="UI29" s="47"/>
      <c r="UJ29" s="47"/>
      <c r="UK29" s="47"/>
      <c r="UL29" s="47"/>
      <c r="UM29" s="47"/>
      <c r="UN29" s="47"/>
      <c r="UO29" s="47"/>
      <c r="UP29" s="47"/>
      <c r="UQ29" s="47"/>
      <c r="UR29" s="47"/>
      <c r="US29" s="47"/>
      <c r="UT29" s="47"/>
      <c r="UU29" s="47"/>
      <c r="UV29" s="47"/>
      <c r="UW29" s="47"/>
      <c r="UX29" s="47"/>
      <c r="UY29" s="47"/>
      <c r="UZ29" s="47"/>
      <c r="VA29" s="47"/>
      <c r="VB29" s="47"/>
      <c r="VC29" s="47"/>
      <c r="VD29" s="47"/>
      <c r="VE29" s="47"/>
      <c r="VF29" s="47"/>
      <c r="VG29" s="47"/>
      <c r="VH29" s="47"/>
      <c r="VI29" s="47"/>
      <c r="VJ29" s="47"/>
      <c r="VK29" s="47"/>
      <c r="VL29" s="47"/>
      <c r="VM29" s="47"/>
      <c r="VN29" s="47"/>
      <c r="VO29" s="47"/>
      <c r="VP29" s="47"/>
      <c r="VQ29" s="47"/>
      <c r="VR29" s="47"/>
      <c r="VS29" s="47"/>
      <c r="VT29" s="47"/>
      <c r="VU29" s="47"/>
      <c r="VV29" s="47"/>
      <c r="VW29" s="47"/>
      <c r="VX29" s="47"/>
      <c r="VY29" s="47"/>
      <c r="VZ29" s="47"/>
      <c r="WA29" s="47"/>
      <c r="WB29" s="47"/>
      <c r="WC29" s="47"/>
      <c r="WD29" s="47"/>
      <c r="WE29" s="47"/>
      <c r="WF29" s="47"/>
      <c r="WG29" s="47"/>
      <c r="WH29" s="47"/>
      <c r="WI29" s="47"/>
      <c r="WJ29" s="47"/>
      <c r="WK29" s="47"/>
      <c r="WL29" s="47"/>
      <c r="WM29" s="47"/>
      <c r="WN29" s="47"/>
      <c r="WO29" s="47"/>
      <c r="WP29" s="47"/>
      <c r="WQ29" s="47"/>
      <c r="WR29" s="47"/>
      <c r="WS29" s="47"/>
      <c r="WT29" s="47"/>
      <c r="WU29" s="47"/>
      <c r="WV29" s="47"/>
      <c r="WW29" s="47"/>
      <c r="WX29" s="47"/>
      <c r="WY29" s="47"/>
      <c r="WZ29" s="47"/>
      <c r="XA29" s="47"/>
      <c r="XB29" s="47"/>
      <c r="XC29" s="47"/>
      <c r="XD29" s="47"/>
      <c r="XE29" s="47"/>
      <c r="XF29" s="47"/>
      <c r="XG29" s="47"/>
      <c r="XH29" s="47"/>
      <c r="XI29" s="47"/>
      <c r="XJ29" s="47"/>
      <c r="XK29" s="47"/>
      <c r="XL29" s="47"/>
      <c r="XM29" s="47"/>
      <c r="XN29" s="47"/>
      <c r="XO29" s="47"/>
      <c r="XP29" s="47"/>
      <c r="XQ29" s="47"/>
      <c r="XR29" s="47"/>
      <c r="XS29" s="47"/>
      <c r="XT29" s="47"/>
      <c r="XU29" s="47"/>
      <c r="XV29" s="47"/>
      <c r="XW29" s="47"/>
      <c r="XX29" s="47"/>
      <c r="XY29" s="47"/>
      <c r="XZ29" s="47"/>
      <c r="YA29" s="47"/>
      <c r="YB29" s="47"/>
      <c r="YC29" s="47"/>
      <c r="YD29" s="47"/>
      <c r="YE29" s="47"/>
      <c r="YF29" s="47"/>
      <c r="YG29" s="47"/>
      <c r="YH29" s="47"/>
      <c r="YI29" s="47"/>
      <c r="YJ29" s="47"/>
      <c r="YK29" s="47"/>
      <c r="YL29" s="47"/>
      <c r="YM29" s="47"/>
      <c r="YN29" s="47"/>
      <c r="YO29" s="47"/>
      <c r="YP29" s="47"/>
      <c r="YQ29" s="47"/>
      <c r="YR29" s="47"/>
      <c r="YS29" s="47"/>
      <c r="YT29" s="47"/>
      <c r="YU29" s="47"/>
      <c r="YV29" s="47"/>
      <c r="YW29" s="47"/>
      <c r="YX29" s="47"/>
      <c r="YY29" s="47"/>
      <c r="YZ29" s="47"/>
      <c r="ZA29" s="47"/>
      <c r="ZB29" s="47"/>
      <c r="ZC29" s="47"/>
      <c r="ZD29" s="47"/>
      <c r="ZE29" s="47"/>
      <c r="ZF29" s="47"/>
      <c r="ZG29" s="47"/>
      <c r="ZH29" s="47"/>
      <c r="ZI29" s="47"/>
      <c r="ZJ29" s="47"/>
      <c r="ZK29" s="47"/>
      <c r="ZL29" s="47"/>
      <c r="ZM29" s="47"/>
      <c r="ZN29" s="47"/>
      <c r="ZO29" s="47"/>
      <c r="ZP29" s="47"/>
      <c r="ZQ29" s="47"/>
      <c r="ZR29" s="47"/>
      <c r="ZS29" s="47"/>
      <c r="ZT29" s="47"/>
      <c r="ZU29" s="47"/>
      <c r="ZV29" s="47"/>
      <c r="ZW29" s="47"/>
      <c r="ZX29" s="47"/>
      <c r="ZY29" s="47"/>
      <c r="ZZ29" s="47"/>
      <c r="AAA29" s="47"/>
      <c r="AAB29" s="47"/>
      <c r="AAC29" s="47"/>
      <c r="AAD29" s="47"/>
      <c r="AAE29" s="47"/>
      <c r="AAF29" s="47"/>
      <c r="AAG29" s="47"/>
      <c r="AAH29" s="47"/>
      <c r="AAI29" s="47"/>
      <c r="AAJ29" s="47"/>
      <c r="AAK29" s="47"/>
      <c r="AAL29" s="47"/>
      <c r="AAM29" s="47"/>
      <c r="AAN29" s="47"/>
      <c r="AAO29" s="47"/>
      <c r="AAP29" s="47"/>
      <c r="AAQ29" s="47"/>
      <c r="AAR29" s="47"/>
      <c r="AAS29" s="47"/>
      <c r="AAT29" s="47"/>
      <c r="AAU29" s="47"/>
      <c r="AAV29" s="47"/>
      <c r="AAW29" s="47"/>
      <c r="AAX29" s="47"/>
      <c r="AAY29" s="47"/>
      <c r="AAZ29" s="47"/>
      <c r="ABA29" s="47"/>
      <c r="ABB29" s="47"/>
      <c r="ABC29" s="47"/>
      <c r="ABD29" s="47"/>
      <c r="ABE29" s="47"/>
      <c r="ABF29" s="47"/>
      <c r="ABG29" s="47"/>
      <c r="ABH29" s="47"/>
      <c r="ABI29" s="47"/>
      <c r="ABJ29" s="47"/>
      <c r="ABK29" s="47"/>
      <c r="ABL29" s="47"/>
      <c r="ABM29" s="47"/>
      <c r="ABN29" s="47"/>
      <c r="ABO29" s="47"/>
      <c r="ABP29" s="47"/>
      <c r="ABQ29" s="47"/>
      <c r="ABR29" s="47"/>
      <c r="ABS29" s="47"/>
      <c r="ABT29" s="47"/>
      <c r="ABU29" s="47"/>
      <c r="ABV29" s="47"/>
      <c r="ABW29" s="47"/>
      <c r="ABX29" s="47"/>
      <c r="ABY29" s="47"/>
      <c r="ABZ29" s="47"/>
      <c r="ACA29" s="47"/>
      <c r="ACB29" s="47"/>
      <c r="ACC29" s="47"/>
      <c r="ACD29" s="47"/>
      <c r="ACE29" s="47"/>
      <c r="ACF29" s="47"/>
      <c r="ACG29" s="47"/>
      <c r="ACH29" s="47"/>
      <c r="ACI29" s="47"/>
      <c r="ACJ29" s="47"/>
      <c r="ACK29" s="47"/>
      <c r="ACL29" s="47"/>
      <c r="ACM29" s="47"/>
      <c r="ACN29" s="47"/>
      <c r="ACO29" s="47"/>
      <c r="ACP29" s="47"/>
      <c r="ACQ29" s="47"/>
      <c r="ACR29" s="47"/>
      <c r="ACS29" s="47"/>
      <c r="ACT29" s="47"/>
      <c r="ACU29" s="47"/>
      <c r="ACV29" s="47"/>
      <c r="ACW29" s="47"/>
      <c r="ACX29" s="47"/>
      <c r="ACY29" s="47"/>
      <c r="ACZ29" s="47"/>
      <c r="ADA29" s="47"/>
      <c r="ADB29" s="47"/>
      <c r="ADC29" s="47"/>
      <c r="ADD29" s="47"/>
      <c r="ADE29" s="47"/>
      <c r="ADF29" s="47"/>
      <c r="ADG29" s="47"/>
      <c r="ADH29" s="47"/>
      <c r="ADI29" s="47"/>
      <c r="ADJ29" s="47"/>
      <c r="ADK29" s="47"/>
      <c r="ADL29" s="47"/>
      <c r="ADM29" s="47"/>
      <c r="ADN29" s="47"/>
      <c r="ADO29" s="47"/>
      <c r="ADP29" s="47"/>
      <c r="ADQ29" s="47"/>
      <c r="ADR29" s="47"/>
      <c r="ADS29" s="47"/>
      <c r="ADT29" s="47"/>
      <c r="ADU29" s="47"/>
      <c r="ADV29" s="47"/>
      <c r="ADW29" s="47"/>
      <c r="ADX29" s="47"/>
      <c r="ADY29" s="47"/>
      <c r="ADZ29" s="47"/>
      <c r="AEA29" s="47"/>
      <c r="AEB29" s="47"/>
      <c r="AEC29" s="47"/>
      <c r="AED29" s="47"/>
      <c r="AEE29" s="47"/>
      <c r="AEF29" s="47"/>
      <c r="AEG29" s="47"/>
      <c r="AEH29" s="47"/>
      <c r="AEI29" s="47"/>
      <c r="AEJ29" s="47"/>
      <c r="AEK29" s="47"/>
      <c r="AEL29" s="47"/>
      <c r="AEM29" s="47"/>
      <c r="AEN29" s="47"/>
      <c r="AEO29" s="47"/>
      <c r="AEP29" s="47"/>
      <c r="AEQ29" s="47"/>
      <c r="AER29" s="47"/>
      <c r="AES29" s="47"/>
      <c r="AET29" s="47"/>
      <c r="AEU29" s="47"/>
      <c r="AEV29" s="47"/>
      <c r="AEW29" s="47"/>
      <c r="AEX29" s="47"/>
      <c r="AEY29" s="47"/>
      <c r="AEZ29" s="47"/>
      <c r="AFA29" s="47"/>
      <c r="AFB29" s="47"/>
      <c r="AFC29" s="47"/>
      <c r="AFD29" s="47"/>
      <c r="AFE29" s="47"/>
      <c r="AFF29" s="47"/>
      <c r="AFG29" s="47"/>
      <c r="AFH29" s="47"/>
      <c r="AFI29" s="47"/>
      <c r="AFJ29" s="47"/>
      <c r="AFK29" s="47"/>
      <c r="AFL29" s="47"/>
      <c r="AFM29" s="47"/>
      <c r="AFN29" s="47"/>
      <c r="AFO29" s="47"/>
      <c r="AFP29" s="47"/>
      <c r="AFQ29" s="47"/>
      <c r="AFR29" s="47"/>
      <c r="AFS29" s="47"/>
      <c r="AFT29" s="47"/>
      <c r="AFU29" s="47"/>
      <c r="AFV29" s="47"/>
      <c r="AFW29" s="47"/>
      <c r="AFX29" s="47"/>
      <c r="AFY29" s="47"/>
      <c r="AFZ29" s="47"/>
      <c r="AGA29" s="47"/>
      <c r="AGB29" s="47"/>
      <c r="AGC29" s="47"/>
      <c r="AGD29" s="47"/>
      <c r="AGE29" s="47"/>
      <c r="AGF29" s="47"/>
      <c r="AGG29" s="47"/>
      <c r="AGH29" s="47"/>
      <c r="AGI29" s="47"/>
      <c r="AGJ29" s="47"/>
      <c r="AGK29" s="47"/>
      <c r="AGL29" s="47"/>
      <c r="AGM29" s="47"/>
      <c r="AGN29" s="47"/>
      <c r="AGO29" s="47"/>
      <c r="AGP29" s="47"/>
      <c r="AGQ29" s="47"/>
      <c r="AGR29" s="47"/>
      <c r="AGS29" s="47"/>
      <c r="AGT29" s="47"/>
      <c r="AGU29" s="47"/>
      <c r="AGV29" s="47"/>
      <c r="AGW29" s="47"/>
      <c r="AGX29" s="47"/>
      <c r="AGY29" s="47"/>
      <c r="AGZ29" s="47"/>
      <c r="AHA29" s="47"/>
      <c r="AHB29" s="47"/>
      <c r="AHC29" s="47"/>
      <c r="AHD29" s="47"/>
      <c r="AHE29" s="47"/>
      <c r="AHF29" s="47"/>
      <c r="AHG29" s="47"/>
      <c r="AHH29" s="47"/>
      <c r="AHI29" s="47"/>
      <c r="AHJ29" s="47"/>
      <c r="AHK29" s="47"/>
      <c r="AHL29" s="47"/>
      <c r="AHM29" s="47"/>
      <c r="AHN29" s="47"/>
      <c r="AHO29" s="47"/>
      <c r="AHP29" s="47"/>
      <c r="AHQ29" s="47"/>
      <c r="AHR29" s="47"/>
      <c r="AHS29" s="47"/>
      <c r="AHT29" s="47"/>
      <c r="AHU29" s="47"/>
      <c r="AHV29" s="47"/>
      <c r="AHW29" s="47"/>
      <c r="AHX29" s="47"/>
      <c r="AHY29" s="47"/>
      <c r="AHZ29" s="47"/>
      <c r="AIA29" s="47"/>
      <c r="AIB29" s="47"/>
      <c r="AIC29" s="47"/>
      <c r="AID29" s="47"/>
      <c r="AIE29" s="47"/>
      <c r="AIF29" s="47"/>
      <c r="AIG29" s="47"/>
      <c r="AIH29" s="47"/>
      <c r="AII29" s="47"/>
      <c r="AIJ29" s="47"/>
      <c r="AIK29" s="47"/>
      <c r="AIL29" s="47"/>
      <c r="AIM29" s="47"/>
      <c r="AIN29" s="47"/>
      <c r="AIO29" s="47"/>
      <c r="AIP29" s="47"/>
      <c r="AIQ29" s="47"/>
      <c r="AIR29" s="47"/>
      <c r="AIS29" s="47"/>
      <c r="AIT29" s="47"/>
      <c r="AIU29" s="47"/>
      <c r="AIV29" s="47"/>
      <c r="AIW29" s="47"/>
      <c r="AIX29" s="47"/>
      <c r="AIY29" s="47"/>
      <c r="AIZ29" s="47"/>
      <c r="AJA29" s="47"/>
      <c r="AJB29" s="47"/>
      <c r="AJC29" s="47"/>
      <c r="AJD29" s="47"/>
      <c r="AJE29" s="47"/>
      <c r="AJF29" s="47"/>
      <c r="AJG29" s="47"/>
      <c r="AJH29" s="47"/>
      <c r="AJI29" s="47"/>
      <c r="AJJ29" s="47"/>
      <c r="AJK29" s="47"/>
      <c r="AJL29" s="47"/>
      <c r="AJM29" s="47"/>
      <c r="AJN29" s="47"/>
      <c r="AJO29" s="47"/>
      <c r="AJP29" s="47"/>
      <c r="AJQ29" s="47"/>
      <c r="AJR29" s="47"/>
      <c r="AJS29" s="47"/>
      <c r="AJT29" s="47"/>
      <c r="AJU29" s="47"/>
      <c r="AJV29" s="47"/>
      <c r="AJW29" s="47"/>
      <c r="AJX29" s="47"/>
      <c r="AJY29" s="47"/>
      <c r="AJZ29" s="47"/>
      <c r="AKA29" s="47"/>
      <c r="AKB29" s="47"/>
      <c r="AKC29" s="47"/>
      <c r="AKD29" s="47"/>
      <c r="AKE29" s="47"/>
      <c r="AKF29" s="47"/>
      <c r="AKG29" s="47"/>
      <c r="AKH29" s="47"/>
      <c r="AKI29" s="47"/>
      <c r="AKJ29" s="47"/>
      <c r="AKK29" s="47"/>
      <c r="AKL29" s="47"/>
      <c r="AKM29" s="47"/>
      <c r="AKN29" s="47"/>
      <c r="AKO29" s="47"/>
      <c r="AKP29" s="47"/>
      <c r="AKQ29" s="47"/>
      <c r="AKR29" s="47"/>
      <c r="AKS29" s="47"/>
      <c r="AKT29" s="47"/>
      <c r="AKU29" s="47"/>
      <c r="AKV29" s="47"/>
      <c r="AKW29" s="47"/>
      <c r="AKX29" s="47"/>
      <c r="AKY29" s="47"/>
      <c r="AKZ29" s="47"/>
      <c r="ALA29" s="47"/>
      <c r="ALB29" s="47"/>
      <c r="ALC29" s="47"/>
      <c r="ALD29" s="47"/>
      <c r="ALE29" s="47"/>
      <c r="ALF29" s="47"/>
      <c r="ALG29" s="47"/>
      <c r="ALH29" s="47"/>
      <c r="ALI29" s="47"/>
      <c r="ALJ29" s="47"/>
      <c r="ALK29" s="47"/>
      <c r="ALL29" s="47"/>
      <c r="ALM29" s="47"/>
      <c r="ALN29" s="47"/>
      <c r="ALO29" s="47"/>
      <c r="ALP29" s="47"/>
      <c r="ALQ29" s="47"/>
      <c r="ALR29" s="47"/>
      <c r="ALS29" s="47"/>
      <c r="ALT29" s="47"/>
      <c r="ALU29" s="47"/>
      <c r="ALV29" s="47"/>
      <c r="ALW29" s="47"/>
      <c r="ALX29" s="47"/>
      <c r="ALY29" s="47"/>
      <c r="ALZ29" s="47"/>
      <c r="AMA29" s="47"/>
      <c r="AMB29" s="47"/>
      <c r="AMC29" s="47"/>
      <c r="AMD29" s="47"/>
      <c r="AME29" s="47"/>
      <c r="AMF29" s="47"/>
      <c r="AMG29" s="47"/>
      <c r="AMH29" s="47"/>
      <c r="AMI29" s="47"/>
      <c r="AMJ29" s="47"/>
      <c r="AMK29" s="47"/>
      <c r="AML29" s="47"/>
      <c r="AMM29" s="47"/>
      <c r="AMN29" s="47"/>
      <c r="AMO29" s="47"/>
      <c r="AMP29" s="47"/>
      <c r="AMQ29" s="47"/>
      <c r="AMR29" s="47"/>
      <c r="AMS29" s="47"/>
      <c r="AMT29" s="47"/>
      <c r="AMU29" s="47"/>
      <c r="AMV29" s="47"/>
      <c r="AMW29" s="47"/>
      <c r="AMX29" s="47"/>
      <c r="AMY29" s="47"/>
      <c r="AMZ29" s="47"/>
      <c r="ANA29" s="47"/>
      <c r="ANB29" s="47"/>
      <c r="ANC29" s="47"/>
      <c r="AND29" s="47"/>
      <c r="ANE29" s="47"/>
      <c r="ANF29" s="47"/>
      <c r="ANG29" s="47"/>
      <c r="ANH29" s="47"/>
      <c r="ANI29" s="47"/>
      <c r="ANJ29" s="47"/>
      <c r="ANK29" s="47"/>
      <c r="ANL29" s="47"/>
      <c r="ANM29" s="47"/>
      <c r="ANN29" s="47"/>
      <c r="ANO29" s="47"/>
      <c r="ANP29" s="47"/>
      <c r="ANQ29" s="47"/>
      <c r="ANR29" s="47"/>
      <c r="ANS29" s="47"/>
      <c r="ANT29" s="47"/>
      <c r="ANU29" s="47"/>
      <c r="ANV29" s="47"/>
      <c r="ANW29" s="47"/>
      <c r="ANX29" s="47"/>
      <c r="ANY29" s="47"/>
      <c r="ANZ29" s="47"/>
      <c r="AOA29" s="47"/>
      <c r="AOB29" s="47"/>
      <c r="AOC29" s="47"/>
      <c r="AOD29" s="47"/>
      <c r="AOE29" s="47"/>
      <c r="AOF29" s="47"/>
      <c r="AOG29" s="47"/>
      <c r="AOH29" s="47"/>
      <c r="AOI29" s="47"/>
      <c r="AOJ29" s="47"/>
      <c r="AOK29" s="47"/>
      <c r="AOL29" s="47"/>
      <c r="AOM29" s="47"/>
      <c r="AON29" s="47"/>
      <c r="AOO29" s="47"/>
      <c r="AOP29" s="47"/>
      <c r="AOQ29" s="47"/>
      <c r="AOR29" s="47"/>
      <c r="AOS29" s="47"/>
      <c r="AOT29" s="47"/>
      <c r="AOU29" s="47"/>
      <c r="AOV29" s="47"/>
      <c r="AOW29" s="47"/>
      <c r="AOX29" s="47"/>
      <c r="AOY29" s="47"/>
      <c r="AOZ29" s="47"/>
      <c r="APA29" s="47"/>
      <c r="APB29" s="47"/>
      <c r="APC29" s="47"/>
      <c r="APD29" s="47"/>
      <c r="APE29" s="47"/>
      <c r="APF29" s="47"/>
      <c r="APG29" s="47"/>
      <c r="APH29" s="47"/>
      <c r="API29" s="47"/>
      <c r="APJ29" s="47"/>
      <c r="APK29" s="47"/>
      <c r="APL29" s="47"/>
      <c r="APM29" s="47"/>
      <c r="APN29" s="47"/>
      <c r="APO29" s="47"/>
      <c r="APP29" s="47"/>
      <c r="APQ29" s="47"/>
      <c r="APR29" s="47"/>
      <c r="APS29" s="47"/>
      <c r="APT29" s="47"/>
      <c r="APU29" s="47"/>
      <c r="APV29" s="47"/>
      <c r="APW29" s="47"/>
      <c r="APX29" s="47"/>
      <c r="APY29" s="47"/>
      <c r="APZ29" s="47"/>
      <c r="AQA29" s="47"/>
      <c r="AQB29" s="47"/>
      <c r="AQC29" s="47"/>
      <c r="AQD29" s="47"/>
      <c r="AQE29" s="47"/>
      <c r="AQF29" s="47"/>
      <c r="AQG29" s="47"/>
      <c r="AQH29" s="47"/>
      <c r="AQI29" s="47"/>
      <c r="AQJ29" s="47"/>
      <c r="AQK29" s="47"/>
      <c r="AQL29" s="47"/>
      <c r="AQM29" s="47"/>
      <c r="AQN29" s="47"/>
      <c r="AQO29" s="47"/>
      <c r="AQP29" s="47"/>
      <c r="AQQ29" s="47"/>
      <c r="AQR29" s="47"/>
      <c r="AQS29" s="47"/>
      <c r="AQT29" s="47"/>
      <c r="AQU29" s="47"/>
      <c r="AQV29" s="47"/>
      <c r="AQW29" s="47"/>
      <c r="AQX29" s="47"/>
      <c r="AQY29" s="47"/>
      <c r="AQZ29" s="47"/>
      <c r="ARA29" s="47"/>
      <c r="ARB29" s="47"/>
      <c r="ARC29" s="47"/>
      <c r="ARD29" s="47"/>
      <c r="ARE29" s="47"/>
      <c r="ARF29" s="47"/>
      <c r="ARG29" s="47"/>
      <c r="ARH29" s="47"/>
      <c r="ARI29" s="47"/>
      <c r="ARJ29" s="47"/>
      <c r="ARK29" s="47"/>
      <c r="ARL29" s="47"/>
      <c r="ARM29" s="47"/>
      <c r="ARN29" s="47"/>
      <c r="ARO29" s="47"/>
      <c r="ARP29" s="47"/>
      <c r="ARQ29" s="47"/>
      <c r="ARR29" s="47"/>
      <c r="ARS29" s="47"/>
      <c r="ART29" s="47"/>
      <c r="ARU29" s="47"/>
      <c r="ARV29" s="47"/>
      <c r="ARW29" s="47"/>
      <c r="ARX29" s="47"/>
      <c r="ARY29" s="47"/>
      <c r="ARZ29" s="47"/>
      <c r="ASA29" s="47"/>
      <c r="ASB29" s="47"/>
      <c r="ASC29" s="47"/>
      <c r="ASD29" s="47"/>
      <c r="ASE29" s="47"/>
      <c r="ASF29" s="47"/>
      <c r="ASG29" s="47"/>
      <c r="ASH29" s="47"/>
      <c r="ASI29" s="47"/>
      <c r="ASJ29" s="47"/>
      <c r="ASK29" s="47"/>
      <c r="ASL29" s="47"/>
      <c r="ASM29" s="47"/>
      <c r="ASN29" s="47"/>
      <c r="ASO29" s="47"/>
      <c r="ASP29" s="47"/>
      <c r="ASQ29" s="47"/>
      <c r="ASR29" s="47"/>
      <c r="ASS29" s="47"/>
      <c r="AST29" s="47"/>
      <c r="ASU29" s="47"/>
      <c r="ASV29" s="47"/>
      <c r="ASW29" s="47"/>
      <c r="ASX29" s="47"/>
      <c r="ASY29" s="47"/>
      <c r="ASZ29" s="47"/>
      <c r="ATA29" s="47"/>
      <c r="ATB29" s="47"/>
      <c r="ATC29" s="47"/>
      <c r="ATD29" s="47"/>
      <c r="ATE29" s="47"/>
      <c r="ATF29" s="47"/>
      <c r="ATG29" s="47"/>
      <c r="ATH29" s="47"/>
      <c r="ATI29" s="47"/>
      <c r="ATJ29" s="47"/>
      <c r="ATK29" s="47"/>
      <c r="ATL29" s="47"/>
      <c r="ATM29" s="47"/>
      <c r="ATN29" s="47"/>
      <c r="ATO29" s="47"/>
      <c r="ATP29" s="47"/>
      <c r="ATQ29" s="47"/>
      <c r="ATR29" s="47"/>
      <c r="ATS29" s="47"/>
      <c r="ATT29" s="47"/>
      <c r="ATU29" s="47"/>
      <c r="ATV29" s="47"/>
      <c r="ATW29" s="47"/>
      <c r="ATX29" s="47"/>
      <c r="ATY29" s="47"/>
      <c r="ATZ29" s="47"/>
      <c r="AUA29" s="47"/>
      <c r="AUB29" s="47"/>
      <c r="AUC29" s="47"/>
      <c r="AUD29" s="47"/>
      <c r="AUE29" s="47"/>
      <c r="AUF29" s="47"/>
      <c r="AUG29" s="47"/>
      <c r="AUH29" s="47"/>
      <c r="AUI29" s="47"/>
      <c r="AUJ29" s="47"/>
      <c r="AUK29" s="47"/>
      <c r="AUL29" s="47"/>
      <c r="AUM29" s="47"/>
      <c r="AUN29" s="47"/>
      <c r="AUO29" s="47"/>
      <c r="AUP29" s="47"/>
      <c r="AUQ29" s="47"/>
      <c r="AUR29" s="47"/>
      <c r="AUS29" s="47"/>
    </row>
    <row r="30" spans="1:1241" x14ac:dyDescent="0.25">
      <c r="A30" s="15">
        <v>12</v>
      </c>
      <c r="C30" s="78" t="str">
        <f t="shared" si="2096"/>
        <v/>
      </c>
      <c r="D30" s="5"/>
      <c r="E30" s="61"/>
      <c r="F30" s="112">
        <f t="shared" si="2097"/>
        <v>0</v>
      </c>
      <c r="G30" s="112">
        <f t="shared" si="2098"/>
        <v>0</v>
      </c>
      <c r="H30" s="112">
        <f t="shared" si="2098"/>
        <v>0</v>
      </c>
      <c r="I30" s="112">
        <f t="shared" si="2098"/>
        <v>0</v>
      </c>
      <c r="J30" s="112">
        <f t="shared" si="2098"/>
        <v>0</v>
      </c>
      <c r="K30" s="112">
        <f t="shared" si="2098"/>
        <v>0</v>
      </c>
      <c r="L30" s="112">
        <f t="shared" si="2098"/>
        <v>0</v>
      </c>
      <c r="M30" s="112">
        <f t="shared" si="2098"/>
        <v>0</v>
      </c>
      <c r="N30" s="112">
        <f t="shared" si="2098"/>
        <v>0</v>
      </c>
      <c r="O30" s="112">
        <f t="shared" si="2098"/>
        <v>0</v>
      </c>
      <c r="P30" s="112">
        <f t="shared" si="2098"/>
        <v>0</v>
      </c>
      <c r="Q30" s="72">
        <f t="shared" si="2098"/>
        <v>0</v>
      </c>
      <c r="R30" s="111">
        <f t="shared" si="2099"/>
        <v>0</v>
      </c>
      <c r="S30" s="111">
        <f t="shared" si="2100"/>
        <v>0</v>
      </c>
      <c r="T30" s="111">
        <f t="shared" si="2101"/>
        <v>0</v>
      </c>
      <c r="U30" s="111">
        <f t="shared" si="2102"/>
        <v>0</v>
      </c>
      <c r="V30" s="111">
        <f t="shared" si="2103"/>
        <v>0</v>
      </c>
      <c r="W30" s="111">
        <f t="shared" si="2104"/>
        <v>0</v>
      </c>
      <c r="X30" s="111">
        <f t="shared" si="2105"/>
        <v>0</v>
      </c>
      <c r="Y30" s="111">
        <f t="shared" si="2106"/>
        <v>0</v>
      </c>
      <c r="Z30" s="111">
        <f t="shared" si="2107"/>
        <v>0</v>
      </c>
      <c r="AA30" s="111">
        <f t="shared" si="2108"/>
        <v>0</v>
      </c>
      <c r="AB30" s="111">
        <f t="shared" si="2109"/>
        <v>0</v>
      </c>
      <c r="AC30" s="111">
        <f t="shared" si="2110"/>
        <v>0</v>
      </c>
      <c r="AD30" s="70">
        <f t="shared" si="2111"/>
        <v>0</v>
      </c>
      <c r="AE30" s="58">
        <f t="shared" si="2112"/>
        <v>0</v>
      </c>
      <c r="AF30" s="58">
        <f t="shared" si="2113"/>
        <v>0</v>
      </c>
      <c r="AG30" s="58">
        <f t="shared" si="2114"/>
        <v>0</v>
      </c>
      <c r="AH30" s="58">
        <f t="shared" si="2115"/>
        <v>0</v>
      </c>
      <c r="AI30" s="58">
        <f t="shared" si="2116"/>
        <v>0</v>
      </c>
      <c r="AJ30" s="58">
        <f t="shared" si="2117"/>
        <v>0</v>
      </c>
      <c r="AK30" s="58">
        <f t="shared" si="2118"/>
        <v>0</v>
      </c>
      <c r="AL30" s="58">
        <f t="shared" si="2119"/>
        <v>0</v>
      </c>
      <c r="AM30" s="58">
        <f t="shared" si="2120"/>
        <v>0</v>
      </c>
      <c r="AN30" s="58">
        <f t="shared" si="2121"/>
        <v>0</v>
      </c>
      <c r="AO30" s="58">
        <f t="shared" si="2122"/>
        <v>0</v>
      </c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0"/>
      <c r="EG30" s="50"/>
      <c r="EH30" s="50"/>
      <c r="EI30" s="50"/>
      <c r="EJ30" s="50"/>
      <c r="EK30" s="50"/>
      <c r="EL30" s="50"/>
      <c r="EM30" s="50"/>
      <c r="EN30" s="50"/>
      <c r="EO30" s="50"/>
      <c r="EP30" s="50"/>
      <c r="EQ30" s="50"/>
      <c r="ER30" s="50"/>
      <c r="ES30" s="50"/>
      <c r="ET30" s="50"/>
      <c r="EU30" s="50"/>
      <c r="EV30" s="50"/>
      <c r="EW30" s="50"/>
      <c r="EX30" s="50"/>
      <c r="EY30" s="50"/>
      <c r="EZ30" s="50"/>
      <c r="FA30" s="50"/>
      <c r="FB30" s="50"/>
      <c r="FC30" s="50"/>
      <c r="FD30" s="50"/>
      <c r="FE30" s="50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47"/>
      <c r="GJ30" s="47"/>
      <c r="GK30" s="47"/>
      <c r="GL30" s="47"/>
      <c r="GM30" s="47"/>
      <c r="GN30" s="47"/>
      <c r="GO30" s="47"/>
      <c r="GP30" s="47"/>
      <c r="GQ30" s="47"/>
      <c r="GR30" s="47"/>
      <c r="GS30" s="47"/>
      <c r="GT30" s="47"/>
      <c r="GU30" s="47"/>
      <c r="GV30" s="47"/>
      <c r="GW30" s="47"/>
      <c r="GX30" s="47"/>
      <c r="GY30" s="47"/>
      <c r="GZ30" s="47"/>
      <c r="HA30" s="47"/>
      <c r="HB30" s="47"/>
      <c r="HC30" s="47"/>
      <c r="HD30" s="47"/>
      <c r="HE30" s="47"/>
      <c r="HF30" s="47"/>
      <c r="HG30" s="47"/>
      <c r="HH30" s="47"/>
      <c r="HI30" s="47"/>
      <c r="HJ30" s="47"/>
      <c r="HK30" s="47"/>
      <c r="HL30" s="47"/>
      <c r="HM30" s="47"/>
      <c r="HN30" s="47"/>
      <c r="HO30" s="47"/>
      <c r="HP30" s="47"/>
      <c r="HQ30" s="47"/>
      <c r="HR30" s="47"/>
      <c r="HS30" s="47"/>
      <c r="HT30" s="47"/>
      <c r="HU30" s="47"/>
      <c r="HV30" s="47"/>
      <c r="HW30" s="47"/>
      <c r="HX30" s="47"/>
      <c r="HY30" s="47"/>
      <c r="HZ30" s="47"/>
      <c r="IA30" s="47"/>
      <c r="IB30" s="47"/>
      <c r="IC30" s="47"/>
      <c r="ID30" s="47"/>
      <c r="IE30" s="47"/>
      <c r="IF30" s="47"/>
      <c r="IG30" s="47"/>
      <c r="IH30" s="47"/>
      <c r="II30" s="47"/>
      <c r="IJ30" s="47"/>
      <c r="IK30" s="47"/>
      <c r="IL30" s="47"/>
      <c r="IM30" s="47"/>
      <c r="IN30" s="47"/>
      <c r="IO30" s="47"/>
      <c r="IP30" s="47"/>
      <c r="IQ30" s="47"/>
      <c r="IR30" s="47"/>
      <c r="IS30" s="47"/>
      <c r="IT30" s="47"/>
      <c r="IU30" s="47"/>
      <c r="IV30" s="47"/>
      <c r="IW30" s="47"/>
      <c r="IX30" s="47"/>
      <c r="IY30" s="47"/>
      <c r="IZ30" s="47"/>
      <c r="JA30" s="47"/>
      <c r="JB30" s="47"/>
      <c r="JC30" s="47"/>
      <c r="JD30" s="47"/>
      <c r="JE30" s="47"/>
      <c r="JF30" s="47"/>
      <c r="JG30" s="47"/>
      <c r="JH30" s="47"/>
      <c r="JI30" s="47"/>
      <c r="JJ30" s="47"/>
      <c r="JK30" s="47"/>
      <c r="JL30" s="47"/>
      <c r="JM30" s="47"/>
      <c r="JN30" s="47"/>
      <c r="JO30" s="47"/>
      <c r="JP30" s="47"/>
      <c r="JQ30" s="47"/>
      <c r="JR30" s="47"/>
      <c r="JS30" s="47"/>
      <c r="JT30" s="47"/>
      <c r="JU30" s="47"/>
      <c r="JV30" s="47"/>
      <c r="JW30" s="47"/>
      <c r="JX30" s="47"/>
      <c r="JY30" s="47"/>
      <c r="JZ30" s="47"/>
      <c r="KA30" s="47"/>
      <c r="KB30" s="47"/>
      <c r="KC30" s="47"/>
      <c r="KD30" s="47"/>
      <c r="KE30" s="47"/>
      <c r="KF30" s="47"/>
      <c r="KG30" s="47"/>
      <c r="KH30" s="47"/>
      <c r="KI30" s="47"/>
      <c r="KJ30" s="47"/>
      <c r="KK30" s="47"/>
      <c r="KL30" s="47"/>
      <c r="KM30" s="47"/>
      <c r="KN30" s="47"/>
      <c r="KO30" s="47"/>
      <c r="KP30" s="47"/>
      <c r="KQ30" s="47"/>
      <c r="KR30" s="47"/>
      <c r="KS30" s="47"/>
      <c r="KT30" s="47"/>
      <c r="KU30" s="47"/>
      <c r="KV30" s="47"/>
      <c r="KW30" s="47"/>
      <c r="KX30" s="47"/>
      <c r="KY30" s="47"/>
      <c r="KZ30" s="47"/>
      <c r="LA30" s="47"/>
      <c r="LB30" s="47"/>
      <c r="LC30" s="47"/>
      <c r="LD30" s="47"/>
      <c r="LE30" s="47"/>
      <c r="LF30" s="47"/>
      <c r="LG30" s="47"/>
      <c r="LH30" s="47"/>
      <c r="LI30" s="47"/>
      <c r="LJ30" s="47"/>
      <c r="LK30" s="47"/>
      <c r="LL30" s="47"/>
      <c r="LM30" s="47"/>
      <c r="LN30" s="47"/>
      <c r="LO30" s="47"/>
      <c r="LP30" s="47"/>
      <c r="LQ30" s="47"/>
      <c r="LR30" s="47"/>
      <c r="LS30" s="47"/>
      <c r="LT30" s="47"/>
      <c r="LU30" s="47"/>
      <c r="LV30" s="47"/>
      <c r="LW30" s="47"/>
      <c r="LX30" s="47"/>
      <c r="LY30" s="47"/>
      <c r="LZ30" s="47"/>
      <c r="MA30" s="47"/>
      <c r="MB30" s="47"/>
      <c r="MC30" s="47"/>
      <c r="MD30" s="47"/>
      <c r="ME30" s="47"/>
      <c r="MF30" s="47"/>
      <c r="MG30" s="47"/>
      <c r="MH30" s="47"/>
      <c r="MI30" s="47"/>
      <c r="MJ30" s="47"/>
      <c r="MK30" s="47"/>
      <c r="ML30" s="47"/>
      <c r="MM30" s="47"/>
      <c r="MN30" s="47"/>
      <c r="MO30" s="47"/>
      <c r="MP30" s="47"/>
      <c r="MQ30" s="47"/>
      <c r="MR30" s="47"/>
      <c r="MS30" s="47"/>
      <c r="MT30" s="47"/>
      <c r="MU30" s="47"/>
      <c r="MV30" s="47"/>
      <c r="MW30" s="47"/>
      <c r="MX30" s="47"/>
      <c r="MY30" s="47"/>
      <c r="MZ30" s="47"/>
      <c r="NA30" s="47"/>
      <c r="NB30" s="47"/>
      <c r="NC30" s="47"/>
      <c r="ND30" s="47"/>
      <c r="NE30" s="47"/>
      <c r="NF30" s="47"/>
      <c r="NG30" s="47"/>
      <c r="NH30" s="47"/>
      <c r="NI30" s="47"/>
      <c r="NJ30" s="47"/>
      <c r="NK30" s="47"/>
      <c r="NL30" s="47"/>
      <c r="NM30" s="47"/>
      <c r="NN30" s="47"/>
      <c r="NO30" s="47"/>
      <c r="NP30" s="47"/>
      <c r="NQ30" s="47"/>
      <c r="NR30" s="47"/>
      <c r="NS30" s="47"/>
      <c r="NT30" s="47"/>
      <c r="NU30" s="47"/>
      <c r="NV30" s="47"/>
      <c r="NW30" s="47"/>
      <c r="NX30" s="47"/>
      <c r="NY30" s="47"/>
      <c r="NZ30" s="47"/>
      <c r="OA30" s="47"/>
      <c r="OB30" s="47"/>
      <c r="OC30" s="47"/>
      <c r="OD30" s="47"/>
      <c r="OE30" s="47"/>
      <c r="OF30" s="47"/>
      <c r="OG30" s="47"/>
      <c r="OH30" s="47"/>
      <c r="OI30" s="47"/>
      <c r="OJ30" s="47"/>
      <c r="OK30" s="47"/>
      <c r="OL30" s="47"/>
      <c r="OM30" s="47"/>
      <c r="ON30" s="47"/>
      <c r="OO30" s="47"/>
      <c r="OP30" s="47"/>
      <c r="OQ30" s="47"/>
      <c r="OR30" s="47"/>
      <c r="OS30" s="47"/>
      <c r="OT30" s="47"/>
      <c r="OU30" s="47"/>
      <c r="OV30" s="47"/>
      <c r="OW30" s="47"/>
      <c r="OX30" s="47"/>
      <c r="OY30" s="47"/>
      <c r="OZ30" s="47"/>
      <c r="PA30" s="47"/>
      <c r="PB30" s="47"/>
      <c r="PC30" s="47"/>
      <c r="PD30" s="47"/>
      <c r="PE30" s="47"/>
      <c r="PF30" s="47"/>
      <c r="PG30" s="47"/>
      <c r="PH30" s="47"/>
      <c r="PI30" s="47"/>
      <c r="PJ30" s="47"/>
      <c r="PK30" s="47"/>
      <c r="PL30" s="47"/>
      <c r="PM30" s="47"/>
      <c r="PN30" s="47"/>
      <c r="PO30" s="47"/>
      <c r="PP30" s="47"/>
      <c r="PQ30" s="47"/>
      <c r="PR30" s="47"/>
      <c r="PS30" s="47"/>
      <c r="PT30" s="47"/>
      <c r="PU30" s="47"/>
      <c r="PV30" s="47"/>
      <c r="PW30" s="47"/>
      <c r="PX30" s="47"/>
      <c r="PY30" s="47"/>
      <c r="PZ30" s="47"/>
      <c r="QA30" s="47"/>
      <c r="QB30" s="47"/>
      <c r="QC30" s="47"/>
      <c r="QD30" s="47"/>
      <c r="QE30" s="47"/>
      <c r="QF30" s="47"/>
      <c r="QG30" s="47"/>
      <c r="QH30" s="47"/>
      <c r="QI30" s="47"/>
      <c r="QJ30" s="47"/>
      <c r="QK30" s="47"/>
      <c r="QL30" s="47"/>
      <c r="QM30" s="47"/>
      <c r="QN30" s="47"/>
      <c r="QO30" s="47"/>
      <c r="QP30" s="47"/>
      <c r="QQ30" s="47"/>
      <c r="QR30" s="47"/>
      <c r="QS30" s="47"/>
      <c r="QT30" s="47"/>
      <c r="QU30" s="47"/>
      <c r="QV30" s="47"/>
      <c r="QW30" s="47"/>
      <c r="QX30" s="47"/>
      <c r="QY30" s="47"/>
      <c r="QZ30" s="47"/>
      <c r="RA30" s="47"/>
      <c r="RB30" s="47"/>
      <c r="RC30" s="47"/>
      <c r="RD30" s="47"/>
      <c r="RE30" s="47"/>
      <c r="RF30" s="47"/>
      <c r="RG30" s="47"/>
      <c r="RH30" s="47"/>
      <c r="RI30" s="47"/>
      <c r="RJ30" s="47"/>
      <c r="RK30" s="47"/>
      <c r="RL30" s="47"/>
      <c r="RM30" s="47"/>
      <c r="RN30" s="47"/>
      <c r="RO30" s="47"/>
      <c r="RP30" s="47"/>
      <c r="RQ30" s="47"/>
      <c r="RR30" s="47"/>
      <c r="RS30" s="47"/>
      <c r="RT30" s="47"/>
      <c r="RU30" s="47"/>
      <c r="RV30" s="47"/>
      <c r="RW30" s="47"/>
      <c r="RX30" s="47"/>
      <c r="RY30" s="47"/>
      <c r="RZ30" s="47"/>
      <c r="SA30" s="47"/>
      <c r="SB30" s="47"/>
      <c r="SC30" s="47"/>
      <c r="SD30" s="47"/>
      <c r="SE30" s="47"/>
      <c r="SF30" s="47"/>
      <c r="SG30" s="47"/>
      <c r="SH30" s="47"/>
      <c r="SI30" s="47"/>
      <c r="SJ30" s="47"/>
      <c r="SK30" s="47"/>
      <c r="SL30" s="47"/>
      <c r="SM30" s="47"/>
      <c r="SN30" s="47"/>
      <c r="SO30" s="47"/>
      <c r="SP30" s="47"/>
      <c r="SQ30" s="47"/>
      <c r="SR30" s="47"/>
      <c r="SS30" s="47"/>
      <c r="ST30" s="47"/>
      <c r="SU30" s="47"/>
      <c r="SV30" s="47"/>
      <c r="SW30" s="47"/>
      <c r="SX30" s="47"/>
      <c r="SY30" s="47"/>
      <c r="SZ30" s="47"/>
      <c r="TA30" s="47"/>
      <c r="TB30" s="47"/>
      <c r="TC30" s="47"/>
      <c r="TD30" s="47"/>
      <c r="TE30" s="47"/>
      <c r="TF30" s="47"/>
      <c r="TG30" s="47"/>
      <c r="TH30" s="47"/>
      <c r="TI30" s="47"/>
      <c r="TJ30" s="47"/>
      <c r="TK30" s="47"/>
      <c r="TL30" s="47"/>
      <c r="TM30" s="47"/>
      <c r="TN30" s="47"/>
      <c r="TO30" s="47"/>
      <c r="TP30" s="47"/>
      <c r="TQ30" s="47"/>
      <c r="TR30" s="47"/>
      <c r="TS30" s="47"/>
      <c r="TT30" s="47"/>
      <c r="TU30" s="47"/>
      <c r="TV30" s="47"/>
      <c r="TW30" s="47"/>
      <c r="TX30" s="47"/>
      <c r="TY30" s="47"/>
      <c r="TZ30" s="47"/>
      <c r="UA30" s="47"/>
      <c r="UB30" s="47"/>
      <c r="UC30" s="47"/>
      <c r="UD30" s="47"/>
      <c r="UE30" s="47"/>
      <c r="UF30" s="47"/>
      <c r="UG30" s="47"/>
      <c r="UH30" s="47"/>
      <c r="UI30" s="47"/>
      <c r="UJ30" s="47"/>
      <c r="UK30" s="47"/>
      <c r="UL30" s="47"/>
      <c r="UM30" s="47"/>
      <c r="UN30" s="47"/>
      <c r="UO30" s="47"/>
      <c r="UP30" s="47"/>
      <c r="UQ30" s="47"/>
      <c r="UR30" s="47"/>
      <c r="US30" s="47"/>
      <c r="UT30" s="47"/>
      <c r="UU30" s="47"/>
      <c r="UV30" s="47"/>
      <c r="UW30" s="47"/>
      <c r="UX30" s="47"/>
      <c r="UY30" s="47"/>
      <c r="UZ30" s="47"/>
      <c r="VA30" s="47"/>
      <c r="VB30" s="47"/>
      <c r="VC30" s="47"/>
      <c r="VD30" s="47"/>
      <c r="VE30" s="47"/>
      <c r="VF30" s="47"/>
      <c r="VG30" s="47"/>
      <c r="VH30" s="47"/>
      <c r="VI30" s="47"/>
      <c r="VJ30" s="47"/>
      <c r="VK30" s="47"/>
      <c r="VL30" s="47"/>
      <c r="VM30" s="47"/>
      <c r="VN30" s="47"/>
      <c r="VO30" s="47"/>
      <c r="VP30" s="47"/>
      <c r="VQ30" s="47"/>
      <c r="VR30" s="47"/>
      <c r="VS30" s="47"/>
      <c r="VT30" s="47"/>
      <c r="VU30" s="47"/>
      <c r="VV30" s="47"/>
      <c r="VW30" s="47"/>
      <c r="VX30" s="47"/>
      <c r="VY30" s="47"/>
      <c r="VZ30" s="47"/>
      <c r="WA30" s="47"/>
      <c r="WB30" s="47"/>
      <c r="WC30" s="47"/>
      <c r="WD30" s="47"/>
      <c r="WE30" s="47"/>
      <c r="WF30" s="47"/>
      <c r="WG30" s="47"/>
      <c r="WH30" s="47"/>
      <c r="WI30" s="47"/>
      <c r="WJ30" s="47"/>
      <c r="WK30" s="47"/>
      <c r="WL30" s="47"/>
      <c r="WM30" s="47"/>
      <c r="WN30" s="47"/>
      <c r="WO30" s="47"/>
      <c r="WP30" s="47"/>
      <c r="WQ30" s="47"/>
      <c r="WR30" s="47"/>
      <c r="WS30" s="47"/>
      <c r="WT30" s="47"/>
      <c r="WU30" s="47"/>
      <c r="WV30" s="47"/>
      <c r="WW30" s="47"/>
      <c r="WX30" s="47"/>
      <c r="WY30" s="47"/>
      <c r="WZ30" s="47"/>
      <c r="XA30" s="47"/>
      <c r="XB30" s="47"/>
      <c r="XC30" s="47"/>
      <c r="XD30" s="47"/>
      <c r="XE30" s="47"/>
      <c r="XF30" s="47"/>
      <c r="XG30" s="47"/>
      <c r="XH30" s="47"/>
      <c r="XI30" s="47"/>
      <c r="XJ30" s="47"/>
      <c r="XK30" s="47"/>
      <c r="XL30" s="47"/>
      <c r="XM30" s="47"/>
      <c r="XN30" s="47"/>
      <c r="XO30" s="47"/>
      <c r="XP30" s="47"/>
      <c r="XQ30" s="47"/>
      <c r="XR30" s="47"/>
      <c r="XS30" s="47"/>
      <c r="XT30" s="47"/>
      <c r="XU30" s="47"/>
      <c r="XV30" s="47"/>
      <c r="XW30" s="47"/>
      <c r="XX30" s="47"/>
      <c r="XY30" s="47"/>
      <c r="XZ30" s="47"/>
      <c r="YA30" s="47"/>
      <c r="YB30" s="47"/>
      <c r="YC30" s="47"/>
      <c r="YD30" s="47"/>
      <c r="YE30" s="47"/>
      <c r="YF30" s="47"/>
      <c r="YG30" s="47"/>
      <c r="YH30" s="47"/>
      <c r="YI30" s="47"/>
      <c r="YJ30" s="47"/>
      <c r="YK30" s="47"/>
      <c r="YL30" s="47"/>
      <c r="YM30" s="47"/>
      <c r="YN30" s="47"/>
      <c r="YO30" s="47"/>
      <c r="YP30" s="47"/>
      <c r="YQ30" s="47"/>
      <c r="YR30" s="47"/>
      <c r="YS30" s="47"/>
      <c r="YT30" s="47"/>
      <c r="YU30" s="47"/>
      <c r="YV30" s="47"/>
      <c r="YW30" s="47"/>
      <c r="YX30" s="47"/>
      <c r="YY30" s="47"/>
      <c r="YZ30" s="47"/>
      <c r="ZA30" s="47"/>
      <c r="ZB30" s="47"/>
      <c r="ZC30" s="47"/>
      <c r="ZD30" s="47"/>
      <c r="ZE30" s="47"/>
      <c r="ZF30" s="47"/>
      <c r="ZG30" s="47"/>
      <c r="ZH30" s="47"/>
      <c r="ZI30" s="47"/>
      <c r="ZJ30" s="47"/>
      <c r="ZK30" s="47"/>
      <c r="ZL30" s="47"/>
      <c r="ZM30" s="47"/>
      <c r="ZN30" s="47"/>
      <c r="ZO30" s="47"/>
      <c r="ZP30" s="47"/>
      <c r="ZQ30" s="47"/>
      <c r="ZR30" s="47"/>
      <c r="ZS30" s="47"/>
      <c r="ZT30" s="47"/>
      <c r="ZU30" s="47"/>
      <c r="ZV30" s="47"/>
      <c r="ZW30" s="47"/>
      <c r="ZX30" s="47"/>
      <c r="ZY30" s="47"/>
      <c r="ZZ30" s="47"/>
      <c r="AAA30" s="47"/>
      <c r="AAB30" s="47"/>
      <c r="AAC30" s="47"/>
      <c r="AAD30" s="47"/>
      <c r="AAE30" s="47"/>
      <c r="AAF30" s="47"/>
      <c r="AAG30" s="47"/>
      <c r="AAH30" s="47"/>
      <c r="AAI30" s="47"/>
      <c r="AAJ30" s="47"/>
      <c r="AAK30" s="47"/>
      <c r="AAL30" s="47"/>
      <c r="AAM30" s="47"/>
      <c r="AAN30" s="47"/>
      <c r="AAO30" s="47"/>
      <c r="AAP30" s="47"/>
      <c r="AAQ30" s="47"/>
      <c r="AAR30" s="47"/>
      <c r="AAS30" s="47"/>
      <c r="AAT30" s="47"/>
      <c r="AAU30" s="47"/>
      <c r="AAV30" s="47"/>
      <c r="AAW30" s="47"/>
      <c r="AAX30" s="47"/>
      <c r="AAY30" s="47"/>
      <c r="AAZ30" s="47"/>
      <c r="ABA30" s="47"/>
      <c r="ABB30" s="47"/>
      <c r="ABC30" s="47"/>
      <c r="ABD30" s="47"/>
      <c r="ABE30" s="47"/>
      <c r="ABF30" s="47"/>
      <c r="ABG30" s="47"/>
      <c r="ABH30" s="47"/>
      <c r="ABI30" s="47"/>
      <c r="ABJ30" s="47"/>
      <c r="ABK30" s="47"/>
      <c r="ABL30" s="47"/>
      <c r="ABM30" s="47"/>
      <c r="ABN30" s="47"/>
      <c r="ABO30" s="47"/>
      <c r="ABP30" s="47"/>
      <c r="ABQ30" s="47"/>
      <c r="ABR30" s="47"/>
      <c r="ABS30" s="47"/>
      <c r="ABT30" s="47"/>
      <c r="ABU30" s="47"/>
      <c r="ABV30" s="47"/>
      <c r="ABW30" s="47"/>
      <c r="ABX30" s="47"/>
      <c r="ABY30" s="47"/>
      <c r="ABZ30" s="47"/>
      <c r="ACA30" s="47"/>
      <c r="ACB30" s="47"/>
      <c r="ACC30" s="47"/>
      <c r="ACD30" s="47"/>
      <c r="ACE30" s="47"/>
      <c r="ACF30" s="47"/>
      <c r="ACG30" s="47"/>
      <c r="ACH30" s="47"/>
      <c r="ACI30" s="47"/>
      <c r="ACJ30" s="47"/>
      <c r="ACK30" s="47"/>
      <c r="ACL30" s="47"/>
      <c r="ACM30" s="47"/>
      <c r="ACN30" s="47"/>
      <c r="ACO30" s="47"/>
      <c r="ACP30" s="47"/>
      <c r="ACQ30" s="47"/>
      <c r="ACR30" s="47"/>
      <c r="ACS30" s="47"/>
      <c r="ACT30" s="47"/>
      <c r="ACU30" s="47"/>
      <c r="ACV30" s="47"/>
      <c r="ACW30" s="47"/>
      <c r="ACX30" s="47"/>
      <c r="ACY30" s="47"/>
      <c r="ACZ30" s="47"/>
      <c r="ADA30" s="47"/>
      <c r="ADB30" s="47"/>
      <c r="ADC30" s="47"/>
      <c r="ADD30" s="47"/>
      <c r="ADE30" s="47"/>
      <c r="ADF30" s="47"/>
      <c r="ADG30" s="47"/>
      <c r="ADH30" s="47"/>
      <c r="ADI30" s="47"/>
      <c r="ADJ30" s="47"/>
      <c r="ADK30" s="47"/>
      <c r="ADL30" s="47"/>
      <c r="ADM30" s="47"/>
      <c r="ADN30" s="47"/>
      <c r="ADO30" s="47"/>
      <c r="ADP30" s="47"/>
      <c r="ADQ30" s="47"/>
      <c r="ADR30" s="47"/>
      <c r="ADS30" s="47"/>
      <c r="ADT30" s="47"/>
      <c r="ADU30" s="47"/>
      <c r="ADV30" s="47"/>
      <c r="ADW30" s="47"/>
      <c r="ADX30" s="47"/>
      <c r="ADY30" s="47"/>
      <c r="ADZ30" s="47"/>
      <c r="AEA30" s="47"/>
      <c r="AEB30" s="47"/>
      <c r="AEC30" s="47"/>
      <c r="AED30" s="47"/>
      <c r="AEE30" s="47"/>
      <c r="AEF30" s="47"/>
      <c r="AEG30" s="47"/>
      <c r="AEH30" s="47"/>
      <c r="AEI30" s="47"/>
      <c r="AEJ30" s="47"/>
      <c r="AEK30" s="47"/>
      <c r="AEL30" s="47"/>
      <c r="AEM30" s="47"/>
      <c r="AEN30" s="47"/>
      <c r="AEO30" s="47"/>
      <c r="AEP30" s="47"/>
      <c r="AEQ30" s="47"/>
      <c r="AER30" s="47"/>
      <c r="AES30" s="47"/>
      <c r="AET30" s="47"/>
      <c r="AEU30" s="47"/>
      <c r="AEV30" s="47"/>
      <c r="AEW30" s="47"/>
      <c r="AEX30" s="47"/>
      <c r="AEY30" s="47"/>
      <c r="AEZ30" s="47"/>
      <c r="AFA30" s="47"/>
      <c r="AFB30" s="47"/>
      <c r="AFC30" s="47"/>
      <c r="AFD30" s="47"/>
      <c r="AFE30" s="47"/>
      <c r="AFF30" s="47"/>
      <c r="AFG30" s="47"/>
      <c r="AFH30" s="47"/>
      <c r="AFI30" s="47"/>
      <c r="AFJ30" s="47"/>
      <c r="AFK30" s="47"/>
      <c r="AFL30" s="47"/>
      <c r="AFM30" s="47"/>
      <c r="AFN30" s="47"/>
      <c r="AFO30" s="47"/>
      <c r="AFP30" s="47"/>
      <c r="AFQ30" s="47"/>
      <c r="AFR30" s="47"/>
      <c r="AFS30" s="47"/>
      <c r="AFT30" s="47"/>
      <c r="AFU30" s="47"/>
      <c r="AFV30" s="47"/>
      <c r="AFW30" s="47"/>
      <c r="AFX30" s="47"/>
      <c r="AFY30" s="47"/>
      <c r="AFZ30" s="47"/>
      <c r="AGA30" s="47"/>
      <c r="AGB30" s="47"/>
      <c r="AGC30" s="47"/>
      <c r="AGD30" s="47"/>
      <c r="AGE30" s="47"/>
      <c r="AGF30" s="47"/>
      <c r="AGG30" s="47"/>
      <c r="AGH30" s="47"/>
      <c r="AGI30" s="47"/>
      <c r="AGJ30" s="47"/>
      <c r="AGK30" s="47"/>
      <c r="AGL30" s="47"/>
      <c r="AGM30" s="47"/>
      <c r="AGN30" s="47"/>
      <c r="AGO30" s="47"/>
      <c r="AGP30" s="47"/>
      <c r="AGQ30" s="47"/>
      <c r="AGR30" s="47"/>
      <c r="AGS30" s="47"/>
      <c r="AGT30" s="47"/>
      <c r="AGU30" s="47"/>
      <c r="AGV30" s="47"/>
      <c r="AGW30" s="47"/>
      <c r="AGX30" s="47"/>
      <c r="AGY30" s="47"/>
      <c r="AGZ30" s="47"/>
      <c r="AHA30" s="47"/>
      <c r="AHB30" s="47"/>
      <c r="AHC30" s="47"/>
      <c r="AHD30" s="47"/>
      <c r="AHE30" s="47"/>
      <c r="AHF30" s="47"/>
      <c r="AHG30" s="47"/>
      <c r="AHH30" s="47"/>
      <c r="AHI30" s="47"/>
      <c r="AHJ30" s="47"/>
      <c r="AHK30" s="47"/>
      <c r="AHL30" s="47"/>
      <c r="AHM30" s="47"/>
      <c r="AHN30" s="47"/>
      <c r="AHO30" s="47"/>
      <c r="AHP30" s="47"/>
      <c r="AHQ30" s="47"/>
      <c r="AHR30" s="47"/>
      <c r="AHS30" s="47"/>
      <c r="AHT30" s="47"/>
      <c r="AHU30" s="47"/>
      <c r="AHV30" s="47"/>
      <c r="AHW30" s="47"/>
      <c r="AHX30" s="47"/>
      <c r="AHY30" s="47"/>
      <c r="AHZ30" s="47"/>
      <c r="AIA30" s="47"/>
      <c r="AIB30" s="47"/>
      <c r="AIC30" s="47"/>
      <c r="AID30" s="47"/>
      <c r="AIE30" s="47"/>
      <c r="AIF30" s="47"/>
      <c r="AIG30" s="47"/>
      <c r="AIH30" s="47"/>
      <c r="AII30" s="47"/>
      <c r="AIJ30" s="47"/>
      <c r="AIK30" s="47"/>
      <c r="AIL30" s="47"/>
      <c r="AIM30" s="47"/>
      <c r="AIN30" s="47"/>
      <c r="AIO30" s="47"/>
      <c r="AIP30" s="47"/>
      <c r="AIQ30" s="47"/>
      <c r="AIR30" s="47"/>
      <c r="AIS30" s="47"/>
      <c r="AIT30" s="47"/>
      <c r="AIU30" s="47"/>
      <c r="AIV30" s="47"/>
      <c r="AIW30" s="47"/>
      <c r="AIX30" s="47"/>
      <c r="AIY30" s="47"/>
      <c r="AIZ30" s="47"/>
      <c r="AJA30" s="47"/>
      <c r="AJB30" s="47"/>
      <c r="AJC30" s="47"/>
      <c r="AJD30" s="47"/>
      <c r="AJE30" s="47"/>
      <c r="AJF30" s="47"/>
      <c r="AJG30" s="47"/>
      <c r="AJH30" s="47"/>
      <c r="AJI30" s="47"/>
      <c r="AJJ30" s="47"/>
      <c r="AJK30" s="47"/>
      <c r="AJL30" s="47"/>
      <c r="AJM30" s="47"/>
      <c r="AJN30" s="47"/>
      <c r="AJO30" s="47"/>
      <c r="AJP30" s="47"/>
      <c r="AJQ30" s="47"/>
      <c r="AJR30" s="47"/>
      <c r="AJS30" s="47"/>
      <c r="AJT30" s="47"/>
      <c r="AJU30" s="47"/>
      <c r="AJV30" s="47"/>
      <c r="AJW30" s="47"/>
      <c r="AJX30" s="47"/>
      <c r="AJY30" s="47"/>
      <c r="AJZ30" s="47"/>
      <c r="AKA30" s="47"/>
      <c r="AKB30" s="47"/>
      <c r="AKC30" s="47"/>
      <c r="AKD30" s="47"/>
      <c r="AKE30" s="47"/>
      <c r="AKF30" s="47"/>
      <c r="AKG30" s="47"/>
      <c r="AKH30" s="47"/>
      <c r="AKI30" s="47"/>
      <c r="AKJ30" s="47"/>
      <c r="AKK30" s="47"/>
      <c r="AKL30" s="47"/>
      <c r="AKM30" s="47"/>
      <c r="AKN30" s="47"/>
      <c r="AKO30" s="47"/>
      <c r="AKP30" s="47"/>
      <c r="AKQ30" s="47"/>
      <c r="AKR30" s="47"/>
      <c r="AKS30" s="47"/>
      <c r="AKT30" s="47"/>
      <c r="AKU30" s="47"/>
      <c r="AKV30" s="47"/>
      <c r="AKW30" s="47"/>
      <c r="AKX30" s="47"/>
      <c r="AKY30" s="47"/>
      <c r="AKZ30" s="47"/>
      <c r="ALA30" s="47"/>
      <c r="ALB30" s="47"/>
      <c r="ALC30" s="47"/>
      <c r="ALD30" s="47"/>
      <c r="ALE30" s="47"/>
      <c r="ALF30" s="47"/>
      <c r="ALG30" s="47"/>
      <c r="ALH30" s="47"/>
      <c r="ALI30" s="47"/>
      <c r="ALJ30" s="47"/>
      <c r="ALK30" s="47"/>
      <c r="ALL30" s="47"/>
      <c r="ALM30" s="47"/>
      <c r="ALN30" s="47"/>
      <c r="ALO30" s="47"/>
      <c r="ALP30" s="47"/>
      <c r="ALQ30" s="47"/>
      <c r="ALR30" s="47"/>
      <c r="ALS30" s="47"/>
      <c r="ALT30" s="47"/>
      <c r="ALU30" s="47"/>
      <c r="ALV30" s="47"/>
      <c r="ALW30" s="47"/>
      <c r="ALX30" s="47"/>
      <c r="ALY30" s="47"/>
      <c r="ALZ30" s="47"/>
      <c r="AMA30" s="47"/>
      <c r="AMB30" s="47"/>
      <c r="AMC30" s="47"/>
      <c r="AMD30" s="47"/>
      <c r="AME30" s="47"/>
      <c r="AMF30" s="47"/>
      <c r="AMG30" s="47"/>
      <c r="AMH30" s="47"/>
      <c r="AMI30" s="47"/>
      <c r="AMJ30" s="47"/>
      <c r="AMK30" s="47"/>
      <c r="AML30" s="47"/>
      <c r="AMM30" s="47"/>
      <c r="AMN30" s="47"/>
      <c r="AMO30" s="47"/>
      <c r="AMP30" s="47"/>
      <c r="AMQ30" s="47"/>
      <c r="AMR30" s="47"/>
      <c r="AMS30" s="47"/>
      <c r="AMT30" s="47"/>
      <c r="AMU30" s="47"/>
      <c r="AMV30" s="47"/>
      <c r="AMW30" s="47"/>
      <c r="AMX30" s="47"/>
      <c r="AMY30" s="47"/>
      <c r="AMZ30" s="47"/>
      <c r="ANA30" s="47"/>
      <c r="ANB30" s="47"/>
      <c r="ANC30" s="47"/>
      <c r="AND30" s="47"/>
      <c r="ANE30" s="47"/>
      <c r="ANF30" s="47"/>
      <c r="ANG30" s="47"/>
      <c r="ANH30" s="47"/>
      <c r="ANI30" s="47"/>
      <c r="ANJ30" s="47"/>
      <c r="ANK30" s="47"/>
      <c r="ANL30" s="47"/>
      <c r="ANM30" s="47"/>
      <c r="ANN30" s="47"/>
      <c r="ANO30" s="47"/>
      <c r="ANP30" s="47"/>
      <c r="ANQ30" s="47"/>
      <c r="ANR30" s="47"/>
      <c r="ANS30" s="47"/>
      <c r="ANT30" s="47"/>
      <c r="ANU30" s="47"/>
      <c r="ANV30" s="47"/>
      <c r="ANW30" s="47"/>
      <c r="ANX30" s="47"/>
      <c r="ANY30" s="47"/>
      <c r="ANZ30" s="47"/>
      <c r="AOA30" s="47"/>
      <c r="AOB30" s="47"/>
      <c r="AOC30" s="47"/>
      <c r="AOD30" s="47"/>
      <c r="AOE30" s="47"/>
      <c r="AOF30" s="47"/>
      <c r="AOG30" s="47"/>
      <c r="AOH30" s="47"/>
      <c r="AOI30" s="47"/>
      <c r="AOJ30" s="47"/>
      <c r="AOK30" s="47"/>
      <c r="AOL30" s="47"/>
      <c r="AOM30" s="47"/>
      <c r="AON30" s="47"/>
      <c r="AOO30" s="47"/>
      <c r="AOP30" s="47"/>
      <c r="AOQ30" s="47"/>
      <c r="AOR30" s="47"/>
      <c r="AOS30" s="47"/>
      <c r="AOT30" s="47"/>
      <c r="AOU30" s="47"/>
      <c r="AOV30" s="47"/>
      <c r="AOW30" s="47"/>
      <c r="AOX30" s="47"/>
      <c r="AOY30" s="47"/>
      <c r="AOZ30" s="47"/>
      <c r="APA30" s="47"/>
      <c r="APB30" s="47"/>
      <c r="APC30" s="47"/>
      <c r="APD30" s="47"/>
      <c r="APE30" s="47"/>
      <c r="APF30" s="47"/>
      <c r="APG30" s="47"/>
      <c r="APH30" s="47"/>
      <c r="API30" s="47"/>
      <c r="APJ30" s="47"/>
      <c r="APK30" s="47"/>
      <c r="APL30" s="47"/>
      <c r="APM30" s="47"/>
      <c r="APN30" s="47"/>
      <c r="APO30" s="47"/>
      <c r="APP30" s="47"/>
      <c r="APQ30" s="47"/>
      <c r="APR30" s="47"/>
      <c r="APS30" s="47"/>
      <c r="APT30" s="47"/>
      <c r="APU30" s="47"/>
      <c r="APV30" s="47"/>
      <c r="APW30" s="47"/>
      <c r="APX30" s="47"/>
      <c r="APY30" s="47"/>
      <c r="APZ30" s="47"/>
      <c r="AQA30" s="47"/>
      <c r="AQB30" s="47"/>
      <c r="AQC30" s="47"/>
      <c r="AQD30" s="47"/>
      <c r="AQE30" s="47"/>
      <c r="AQF30" s="47"/>
      <c r="AQG30" s="47"/>
      <c r="AQH30" s="47"/>
      <c r="AQI30" s="47"/>
      <c r="AQJ30" s="47"/>
      <c r="AQK30" s="47"/>
      <c r="AQL30" s="47"/>
      <c r="AQM30" s="47"/>
      <c r="AQN30" s="47"/>
      <c r="AQO30" s="47"/>
      <c r="AQP30" s="47"/>
      <c r="AQQ30" s="47"/>
      <c r="AQR30" s="47"/>
      <c r="AQS30" s="47"/>
      <c r="AQT30" s="47"/>
      <c r="AQU30" s="47"/>
      <c r="AQV30" s="47"/>
      <c r="AQW30" s="47"/>
      <c r="AQX30" s="47"/>
      <c r="AQY30" s="47"/>
      <c r="AQZ30" s="47"/>
      <c r="ARA30" s="47"/>
      <c r="ARB30" s="47"/>
      <c r="ARC30" s="47"/>
      <c r="ARD30" s="47"/>
      <c r="ARE30" s="47"/>
      <c r="ARF30" s="47"/>
      <c r="ARG30" s="47"/>
      <c r="ARH30" s="47"/>
      <c r="ARI30" s="47"/>
      <c r="ARJ30" s="47"/>
      <c r="ARK30" s="47"/>
      <c r="ARL30" s="47"/>
      <c r="ARM30" s="47"/>
      <c r="ARN30" s="47"/>
      <c r="ARO30" s="47"/>
      <c r="ARP30" s="47"/>
      <c r="ARQ30" s="47"/>
      <c r="ARR30" s="47"/>
      <c r="ARS30" s="47"/>
      <c r="ART30" s="47"/>
      <c r="ARU30" s="47"/>
      <c r="ARV30" s="47"/>
      <c r="ARW30" s="47"/>
      <c r="ARX30" s="47"/>
      <c r="ARY30" s="47"/>
      <c r="ARZ30" s="47"/>
      <c r="ASA30" s="47"/>
      <c r="ASB30" s="47"/>
      <c r="ASC30" s="47"/>
      <c r="ASD30" s="47"/>
      <c r="ASE30" s="47"/>
      <c r="ASF30" s="47"/>
      <c r="ASG30" s="47"/>
      <c r="ASH30" s="47"/>
      <c r="ASI30" s="47"/>
      <c r="ASJ30" s="47"/>
      <c r="ASK30" s="47"/>
      <c r="ASL30" s="47"/>
      <c r="ASM30" s="47"/>
      <c r="ASN30" s="47"/>
      <c r="ASO30" s="47"/>
      <c r="ASP30" s="47"/>
      <c r="ASQ30" s="47"/>
      <c r="ASR30" s="47"/>
      <c r="ASS30" s="47"/>
      <c r="AST30" s="47"/>
      <c r="ASU30" s="47"/>
      <c r="ASV30" s="47"/>
      <c r="ASW30" s="47"/>
      <c r="ASX30" s="47"/>
      <c r="ASY30" s="47"/>
      <c r="ASZ30" s="47"/>
      <c r="ATA30" s="47"/>
      <c r="ATB30" s="47"/>
      <c r="ATC30" s="47"/>
      <c r="ATD30" s="47"/>
      <c r="ATE30" s="47"/>
      <c r="ATF30" s="47"/>
      <c r="ATG30" s="47"/>
      <c r="ATH30" s="47"/>
      <c r="ATI30" s="47"/>
      <c r="ATJ30" s="47"/>
      <c r="ATK30" s="47"/>
      <c r="ATL30" s="47"/>
      <c r="ATM30" s="47"/>
      <c r="ATN30" s="47"/>
      <c r="ATO30" s="47"/>
      <c r="ATP30" s="47"/>
      <c r="ATQ30" s="47"/>
      <c r="ATR30" s="47"/>
      <c r="ATS30" s="47"/>
      <c r="ATT30" s="47"/>
      <c r="ATU30" s="47"/>
      <c r="ATV30" s="47"/>
      <c r="ATW30" s="47"/>
      <c r="ATX30" s="47"/>
      <c r="ATY30" s="47"/>
      <c r="ATZ30" s="47"/>
      <c r="AUA30" s="47"/>
      <c r="AUB30" s="47"/>
      <c r="AUC30" s="47"/>
      <c r="AUD30" s="47"/>
      <c r="AUE30" s="47"/>
      <c r="AUF30" s="47"/>
      <c r="AUG30" s="47"/>
      <c r="AUH30" s="47"/>
      <c r="AUI30" s="47"/>
      <c r="AUJ30" s="47"/>
      <c r="AUK30" s="47"/>
      <c r="AUL30" s="47"/>
      <c r="AUM30" s="47"/>
      <c r="AUN30" s="47"/>
      <c r="AUO30" s="47"/>
      <c r="AUP30" s="47"/>
      <c r="AUQ30" s="47"/>
      <c r="AUR30" s="47"/>
      <c r="AUS30" s="47"/>
    </row>
    <row r="31" spans="1:1241" x14ac:dyDescent="0.25">
      <c r="A31" s="15">
        <v>13</v>
      </c>
      <c r="C31" s="78" t="str">
        <f t="shared" si="2096"/>
        <v/>
      </c>
      <c r="D31" s="5"/>
      <c r="E31" s="61"/>
      <c r="F31" s="112">
        <f t="shared" si="2097"/>
        <v>0</v>
      </c>
      <c r="G31" s="112">
        <f t="shared" si="2098"/>
        <v>0</v>
      </c>
      <c r="H31" s="112">
        <f t="shared" si="2098"/>
        <v>0</v>
      </c>
      <c r="I31" s="112">
        <f t="shared" si="2098"/>
        <v>0</v>
      </c>
      <c r="J31" s="112">
        <f t="shared" si="2098"/>
        <v>0</v>
      </c>
      <c r="K31" s="112">
        <f t="shared" si="2098"/>
        <v>0</v>
      </c>
      <c r="L31" s="112">
        <f t="shared" si="2098"/>
        <v>0</v>
      </c>
      <c r="M31" s="112">
        <f t="shared" si="2098"/>
        <v>0</v>
      </c>
      <c r="N31" s="112">
        <f t="shared" si="2098"/>
        <v>0</v>
      </c>
      <c r="O31" s="112">
        <f t="shared" si="2098"/>
        <v>0</v>
      </c>
      <c r="P31" s="112">
        <f t="shared" si="2098"/>
        <v>0</v>
      </c>
      <c r="Q31" s="72">
        <f t="shared" si="2098"/>
        <v>0</v>
      </c>
      <c r="R31" s="111">
        <f t="shared" si="2099"/>
        <v>0</v>
      </c>
      <c r="S31" s="111">
        <f t="shared" si="2100"/>
        <v>0</v>
      </c>
      <c r="T31" s="111">
        <f t="shared" si="2101"/>
        <v>0</v>
      </c>
      <c r="U31" s="111">
        <f t="shared" si="2102"/>
        <v>0</v>
      </c>
      <c r="V31" s="111">
        <f t="shared" si="2103"/>
        <v>0</v>
      </c>
      <c r="W31" s="111">
        <f t="shared" si="2104"/>
        <v>0</v>
      </c>
      <c r="X31" s="111">
        <f t="shared" si="2105"/>
        <v>0</v>
      </c>
      <c r="Y31" s="111">
        <f t="shared" si="2106"/>
        <v>0</v>
      </c>
      <c r="Z31" s="111">
        <f t="shared" si="2107"/>
        <v>0</v>
      </c>
      <c r="AA31" s="111">
        <f t="shared" si="2108"/>
        <v>0</v>
      </c>
      <c r="AB31" s="111">
        <f t="shared" si="2109"/>
        <v>0</v>
      </c>
      <c r="AC31" s="111">
        <f t="shared" si="2110"/>
        <v>0</v>
      </c>
      <c r="AD31" s="70">
        <f t="shared" si="2111"/>
        <v>0</v>
      </c>
      <c r="AE31" s="58">
        <f t="shared" si="2112"/>
        <v>0</v>
      </c>
      <c r="AF31" s="58">
        <f t="shared" si="2113"/>
        <v>0</v>
      </c>
      <c r="AG31" s="58">
        <f t="shared" si="2114"/>
        <v>0</v>
      </c>
      <c r="AH31" s="58">
        <f t="shared" si="2115"/>
        <v>0</v>
      </c>
      <c r="AI31" s="58">
        <f t="shared" si="2116"/>
        <v>0</v>
      </c>
      <c r="AJ31" s="58">
        <f t="shared" si="2117"/>
        <v>0</v>
      </c>
      <c r="AK31" s="58">
        <f t="shared" si="2118"/>
        <v>0</v>
      </c>
      <c r="AL31" s="58">
        <f t="shared" si="2119"/>
        <v>0</v>
      </c>
      <c r="AM31" s="58">
        <f t="shared" si="2120"/>
        <v>0</v>
      </c>
      <c r="AN31" s="58">
        <f t="shared" si="2121"/>
        <v>0</v>
      </c>
      <c r="AO31" s="58">
        <f t="shared" si="2122"/>
        <v>0</v>
      </c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  <c r="EB31" s="50"/>
      <c r="EC31" s="50"/>
      <c r="ED31" s="50"/>
      <c r="EE31" s="50"/>
      <c r="EF31" s="50"/>
      <c r="EG31" s="50"/>
      <c r="EH31" s="50"/>
      <c r="EI31" s="50"/>
      <c r="EJ31" s="50"/>
      <c r="EK31" s="50"/>
      <c r="EL31" s="50"/>
      <c r="EM31" s="50"/>
      <c r="EN31" s="50"/>
      <c r="EO31" s="50"/>
      <c r="EP31" s="50"/>
      <c r="EQ31" s="50"/>
      <c r="ER31" s="50"/>
      <c r="ES31" s="50"/>
      <c r="ET31" s="50"/>
      <c r="EU31" s="50"/>
      <c r="EV31" s="50"/>
      <c r="EW31" s="50"/>
      <c r="EX31" s="50"/>
      <c r="EY31" s="50"/>
      <c r="EZ31" s="50"/>
      <c r="FA31" s="50"/>
      <c r="FB31" s="50"/>
      <c r="FC31" s="50"/>
      <c r="FD31" s="50"/>
      <c r="FE31" s="50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/>
      <c r="GN31" s="47"/>
      <c r="GO31" s="47"/>
      <c r="GP31" s="47"/>
      <c r="GQ31" s="47"/>
      <c r="GR31" s="47"/>
      <c r="GS31" s="47"/>
      <c r="GT31" s="47"/>
      <c r="GU31" s="47"/>
      <c r="GV31" s="47"/>
      <c r="GW31" s="47"/>
      <c r="GX31" s="47"/>
      <c r="GY31" s="47"/>
      <c r="GZ31" s="47"/>
      <c r="HA31" s="47"/>
      <c r="HB31" s="47"/>
      <c r="HC31" s="47"/>
      <c r="HD31" s="47"/>
      <c r="HE31" s="47"/>
      <c r="HF31" s="47"/>
      <c r="HG31" s="47"/>
      <c r="HH31" s="47"/>
      <c r="HI31" s="47"/>
      <c r="HJ31" s="47"/>
      <c r="HK31" s="47"/>
      <c r="HL31" s="47"/>
      <c r="HM31" s="47"/>
      <c r="HN31" s="47"/>
      <c r="HO31" s="47"/>
      <c r="HP31" s="47"/>
      <c r="HQ31" s="47"/>
      <c r="HR31" s="47"/>
      <c r="HS31" s="47"/>
      <c r="HT31" s="47"/>
      <c r="HU31" s="47"/>
      <c r="HV31" s="47"/>
      <c r="HW31" s="47"/>
      <c r="HX31" s="47"/>
      <c r="HY31" s="47"/>
      <c r="HZ31" s="47"/>
      <c r="IA31" s="47"/>
      <c r="IB31" s="47"/>
      <c r="IC31" s="47"/>
      <c r="ID31" s="47"/>
      <c r="IE31" s="47"/>
      <c r="IF31" s="47"/>
      <c r="IG31" s="47"/>
      <c r="IH31" s="47"/>
      <c r="II31" s="47"/>
      <c r="IJ31" s="47"/>
      <c r="IK31" s="47"/>
      <c r="IL31" s="47"/>
      <c r="IM31" s="47"/>
      <c r="IN31" s="47"/>
      <c r="IO31" s="47"/>
      <c r="IP31" s="47"/>
      <c r="IQ31" s="47"/>
      <c r="IR31" s="47"/>
      <c r="IS31" s="47"/>
      <c r="IT31" s="47"/>
      <c r="IU31" s="47"/>
      <c r="IV31" s="47"/>
      <c r="IW31" s="47"/>
      <c r="IX31" s="47"/>
      <c r="IY31" s="47"/>
      <c r="IZ31" s="47"/>
      <c r="JA31" s="47"/>
      <c r="JB31" s="47"/>
      <c r="JC31" s="47"/>
      <c r="JD31" s="47"/>
      <c r="JE31" s="47"/>
      <c r="JF31" s="47"/>
      <c r="JG31" s="47"/>
      <c r="JH31" s="47"/>
      <c r="JI31" s="47"/>
      <c r="JJ31" s="47"/>
      <c r="JK31" s="47"/>
      <c r="JL31" s="47"/>
      <c r="JM31" s="47"/>
      <c r="JN31" s="47"/>
      <c r="JO31" s="47"/>
      <c r="JP31" s="47"/>
      <c r="JQ31" s="47"/>
      <c r="JR31" s="47"/>
      <c r="JS31" s="47"/>
      <c r="JT31" s="47"/>
      <c r="JU31" s="47"/>
      <c r="JV31" s="47"/>
      <c r="JW31" s="47"/>
      <c r="JX31" s="47"/>
      <c r="JY31" s="47"/>
      <c r="JZ31" s="47"/>
      <c r="KA31" s="47"/>
      <c r="KB31" s="47"/>
      <c r="KC31" s="47"/>
      <c r="KD31" s="47"/>
      <c r="KE31" s="47"/>
      <c r="KF31" s="47"/>
      <c r="KG31" s="47"/>
      <c r="KH31" s="47"/>
      <c r="KI31" s="47"/>
      <c r="KJ31" s="47"/>
      <c r="KK31" s="47"/>
      <c r="KL31" s="47"/>
      <c r="KM31" s="47"/>
      <c r="KN31" s="47"/>
      <c r="KO31" s="47"/>
      <c r="KP31" s="47"/>
      <c r="KQ31" s="47"/>
      <c r="KR31" s="47"/>
      <c r="KS31" s="47"/>
      <c r="KT31" s="47"/>
      <c r="KU31" s="47"/>
      <c r="KV31" s="47"/>
      <c r="KW31" s="47"/>
      <c r="KX31" s="47"/>
      <c r="KY31" s="47"/>
      <c r="KZ31" s="47"/>
      <c r="LA31" s="47"/>
      <c r="LB31" s="47"/>
      <c r="LC31" s="47"/>
      <c r="LD31" s="47"/>
      <c r="LE31" s="47"/>
      <c r="LF31" s="47"/>
      <c r="LG31" s="47"/>
      <c r="LH31" s="47"/>
      <c r="LI31" s="47"/>
      <c r="LJ31" s="47"/>
      <c r="LK31" s="47"/>
      <c r="LL31" s="47"/>
      <c r="LM31" s="47"/>
      <c r="LN31" s="47"/>
      <c r="LO31" s="47"/>
      <c r="LP31" s="47"/>
      <c r="LQ31" s="47"/>
      <c r="LR31" s="47"/>
      <c r="LS31" s="47"/>
      <c r="LT31" s="47"/>
      <c r="LU31" s="47"/>
      <c r="LV31" s="47"/>
      <c r="LW31" s="47"/>
      <c r="LX31" s="47"/>
      <c r="LY31" s="47"/>
      <c r="LZ31" s="47"/>
      <c r="MA31" s="47"/>
      <c r="MB31" s="47"/>
      <c r="MC31" s="47"/>
      <c r="MD31" s="47"/>
      <c r="ME31" s="47"/>
      <c r="MF31" s="47"/>
      <c r="MG31" s="47"/>
      <c r="MH31" s="47"/>
      <c r="MI31" s="47"/>
      <c r="MJ31" s="47"/>
      <c r="MK31" s="47"/>
      <c r="ML31" s="47"/>
      <c r="MM31" s="47"/>
      <c r="MN31" s="47"/>
      <c r="MO31" s="47"/>
      <c r="MP31" s="47"/>
      <c r="MQ31" s="47"/>
      <c r="MR31" s="47"/>
      <c r="MS31" s="47"/>
      <c r="MT31" s="47"/>
      <c r="MU31" s="47"/>
      <c r="MV31" s="47"/>
      <c r="MW31" s="47"/>
      <c r="MX31" s="47"/>
      <c r="MY31" s="47"/>
      <c r="MZ31" s="47"/>
      <c r="NA31" s="47"/>
      <c r="NB31" s="47"/>
      <c r="NC31" s="47"/>
      <c r="ND31" s="47"/>
      <c r="NE31" s="47"/>
      <c r="NF31" s="47"/>
      <c r="NG31" s="47"/>
      <c r="NH31" s="47"/>
      <c r="NI31" s="47"/>
      <c r="NJ31" s="47"/>
      <c r="NK31" s="47"/>
      <c r="NL31" s="47"/>
      <c r="NM31" s="47"/>
      <c r="NN31" s="47"/>
      <c r="NO31" s="47"/>
      <c r="NP31" s="47"/>
      <c r="NQ31" s="47"/>
      <c r="NR31" s="47"/>
      <c r="NS31" s="47"/>
      <c r="NT31" s="47"/>
      <c r="NU31" s="47"/>
      <c r="NV31" s="47"/>
      <c r="NW31" s="47"/>
      <c r="NX31" s="47"/>
      <c r="NY31" s="47"/>
      <c r="NZ31" s="47"/>
      <c r="OA31" s="47"/>
      <c r="OB31" s="47"/>
      <c r="OC31" s="47"/>
      <c r="OD31" s="47"/>
      <c r="OE31" s="47"/>
      <c r="OF31" s="47"/>
      <c r="OG31" s="47"/>
      <c r="OH31" s="47"/>
      <c r="OI31" s="47"/>
      <c r="OJ31" s="47"/>
      <c r="OK31" s="47"/>
      <c r="OL31" s="47"/>
      <c r="OM31" s="47"/>
      <c r="ON31" s="47"/>
      <c r="OO31" s="47"/>
      <c r="OP31" s="47"/>
      <c r="OQ31" s="47"/>
      <c r="OR31" s="47"/>
      <c r="OS31" s="47"/>
      <c r="OT31" s="47"/>
      <c r="OU31" s="47"/>
      <c r="OV31" s="47"/>
      <c r="OW31" s="47"/>
      <c r="OX31" s="47"/>
      <c r="OY31" s="47"/>
      <c r="OZ31" s="47"/>
      <c r="PA31" s="47"/>
      <c r="PB31" s="47"/>
      <c r="PC31" s="47"/>
      <c r="PD31" s="47"/>
      <c r="PE31" s="47"/>
      <c r="PF31" s="47"/>
      <c r="PG31" s="47"/>
      <c r="PH31" s="47"/>
      <c r="PI31" s="47"/>
      <c r="PJ31" s="47"/>
      <c r="PK31" s="47"/>
      <c r="PL31" s="47"/>
      <c r="PM31" s="47"/>
      <c r="PN31" s="47"/>
      <c r="PO31" s="47"/>
      <c r="PP31" s="47"/>
      <c r="PQ31" s="47"/>
      <c r="PR31" s="47"/>
      <c r="PS31" s="47"/>
      <c r="PT31" s="47"/>
      <c r="PU31" s="47"/>
      <c r="PV31" s="47"/>
      <c r="PW31" s="47"/>
      <c r="PX31" s="47"/>
      <c r="PY31" s="47"/>
      <c r="PZ31" s="47"/>
      <c r="QA31" s="47"/>
      <c r="QB31" s="47"/>
      <c r="QC31" s="47"/>
      <c r="QD31" s="47"/>
      <c r="QE31" s="47"/>
      <c r="QF31" s="47"/>
      <c r="QG31" s="47"/>
      <c r="QH31" s="47"/>
      <c r="QI31" s="47"/>
      <c r="QJ31" s="47"/>
      <c r="QK31" s="47"/>
      <c r="QL31" s="47"/>
      <c r="QM31" s="47"/>
      <c r="QN31" s="47"/>
      <c r="QO31" s="47"/>
      <c r="QP31" s="47"/>
      <c r="QQ31" s="47"/>
      <c r="QR31" s="47"/>
      <c r="QS31" s="47"/>
      <c r="QT31" s="47"/>
      <c r="QU31" s="47"/>
      <c r="QV31" s="47"/>
      <c r="QW31" s="47"/>
      <c r="QX31" s="47"/>
      <c r="QY31" s="47"/>
      <c r="QZ31" s="47"/>
      <c r="RA31" s="47"/>
      <c r="RB31" s="47"/>
      <c r="RC31" s="47"/>
      <c r="RD31" s="47"/>
      <c r="RE31" s="47"/>
      <c r="RF31" s="47"/>
      <c r="RG31" s="47"/>
      <c r="RH31" s="47"/>
      <c r="RI31" s="47"/>
      <c r="RJ31" s="47"/>
      <c r="RK31" s="47"/>
      <c r="RL31" s="47"/>
      <c r="RM31" s="47"/>
      <c r="RN31" s="47"/>
      <c r="RO31" s="47"/>
      <c r="RP31" s="47"/>
      <c r="RQ31" s="47"/>
      <c r="RR31" s="47"/>
      <c r="RS31" s="47"/>
      <c r="RT31" s="47"/>
      <c r="RU31" s="47"/>
      <c r="RV31" s="47"/>
      <c r="RW31" s="47"/>
      <c r="RX31" s="47"/>
      <c r="RY31" s="47"/>
      <c r="RZ31" s="47"/>
      <c r="SA31" s="47"/>
      <c r="SB31" s="47"/>
      <c r="SC31" s="47"/>
      <c r="SD31" s="47"/>
      <c r="SE31" s="47"/>
      <c r="SF31" s="47"/>
      <c r="SG31" s="47"/>
      <c r="SH31" s="47"/>
      <c r="SI31" s="47"/>
      <c r="SJ31" s="47"/>
      <c r="SK31" s="47"/>
      <c r="SL31" s="47"/>
      <c r="SM31" s="47"/>
      <c r="SN31" s="47"/>
      <c r="SO31" s="47"/>
      <c r="SP31" s="47"/>
      <c r="SQ31" s="47"/>
      <c r="SR31" s="47"/>
      <c r="SS31" s="47"/>
      <c r="ST31" s="47"/>
      <c r="SU31" s="47"/>
      <c r="SV31" s="47"/>
      <c r="SW31" s="47"/>
      <c r="SX31" s="47"/>
      <c r="SY31" s="47"/>
      <c r="SZ31" s="47"/>
      <c r="TA31" s="47"/>
      <c r="TB31" s="47"/>
      <c r="TC31" s="47"/>
      <c r="TD31" s="47"/>
      <c r="TE31" s="47"/>
      <c r="TF31" s="47"/>
      <c r="TG31" s="47"/>
      <c r="TH31" s="47"/>
      <c r="TI31" s="47"/>
      <c r="TJ31" s="47"/>
      <c r="TK31" s="47"/>
      <c r="TL31" s="47"/>
      <c r="TM31" s="47"/>
      <c r="TN31" s="47"/>
      <c r="TO31" s="47"/>
      <c r="TP31" s="47"/>
      <c r="TQ31" s="47"/>
      <c r="TR31" s="47"/>
      <c r="TS31" s="47"/>
      <c r="TT31" s="47"/>
      <c r="TU31" s="47"/>
      <c r="TV31" s="47"/>
      <c r="TW31" s="47"/>
      <c r="TX31" s="47"/>
      <c r="TY31" s="47"/>
      <c r="TZ31" s="47"/>
      <c r="UA31" s="47"/>
      <c r="UB31" s="47"/>
      <c r="UC31" s="47"/>
      <c r="UD31" s="47"/>
      <c r="UE31" s="47"/>
      <c r="UF31" s="47"/>
      <c r="UG31" s="47"/>
      <c r="UH31" s="47"/>
      <c r="UI31" s="47"/>
      <c r="UJ31" s="47"/>
      <c r="UK31" s="47"/>
      <c r="UL31" s="47"/>
      <c r="UM31" s="47"/>
      <c r="UN31" s="47"/>
      <c r="UO31" s="47"/>
      <c r="UP31" s="47"/>
      <c r="UQ31" s="47"/>
      <c r="UR31" s="47"/>
      <c r="US31" s="47"/>
      <c r="UT31" s="47"/>
      <c r="UU31" s="47"/>
      <c r="UV31" s="47"/>
      <c r="UW31" s="47"/>
      <c r="UX31" s="47"/>
      <c r="UY31" s="47"/>
      <c r="UZ31" s="47"/>
      <c r="VA31" s="47"/>
      <c r="VB31" s="47"/>
      <c r="VC31" s="47"/>
      <c r="VD31" s="47"/>
      <c r="VE31" s="47"/>
      <c r="VF31" s="47"/>
      <c r="VG31" s="47"/>
      <c r="VH31" s="47"/>
      <c r="VI31" s="47"/>
      <c r="VJ31" s="47"/>
      <c r="VK31" s="47"/>
      <c r="VL31" s="47"/>
      <c r="VM31" s="47"/>
      <c r="VN31" s="47"/>
      <c r="VO31" s="47"/>
      <c r="VP31" s="47"/>
      <c r="VQ31" s="47"/>
      <c r="VR31" s="47"/>
      <c r="VS31" s="47"/>
      <c r="VT31" s="47"/>
      <c r="VU31" s="47"/>
      <c r="VV31" s="47"/>
      <c r="VW31" s="47"/>
      <c r="VX31" s="47"/>
      <c r="VY31" s="47"/>
      <c r="VZ31" s="47"/>
      <c r="WA31" s="47"/>
      <c r="WB31" s="47"/>
      <c r="WC31" s="47"/>
      <c r="WD31" s="47"/>
      <c r="WE31" s="47"/>
      <c r="WF31" s="47"/>
      <c r="WG31" s="47"/>
      <c r="WH31" s="47"/>
      <c r="WI31" s="47"/>
      <c r="WJ31" s="47"/>
      <c r="WK31" s="47"/>
      <c r="WL31" s="47"/>
      <c r="WM31" s="47"/>
      <c r="WN31" s="47"/>
      <c r="WO31" s="47"/>
      <c r="WP31" s="47"/>
      <c r="WQ31" s="47"/>
      <c r="WR31" s="47"/>
      <c r="WS31" s="47"/>
      <c r="WT31" s="47"/>
      <c r="WU31" s="47"/>
      <c r="WV31" s="47"/>
      <c r="WW31" s="47"/>
      <c r="WX31" s="47"/>
      <c r="WY31" s="47"/>
      <c r="WZ31" s="47"/>
      <c r="XA31" s="47"/>
      <c r="XB31" s="47"/>
      <c r="XC31" s="47"/>
      <c r="XD31" s="47"/>
      <c r="XE31" s="47"/>
      <c r="XF31" s="47"/>
      <c r="XG31" s="47"/>
      <c r="XH31" s="47"/>
      <c r="XI31" s="47"/>
      <c r="XJ31" s="47"/>
      <c r="XK31" s="47"/>
      <c r="XL31" s="47"/>
      <c r="XM31" s="47"/>
      <c r="XN31" s="47"/>
      <c r="XO31" s="47"/>
      <c r="XP31" s="47"/>
      <c r="XQ31" s="47"/>
      <c r="XR31" s="47"/>
      <c r="XS31" s="47"/>
      <c r="XT31" s="47"/>
      <c r="XU31" s="47"/>
      <c r="XV31" s="47"/>
      <c r="XW31" s="47"/>
      <c r="XX31" s="47"/>
      <c r="XY31" s="47"/>
      <c r="XZ31" s="47"/>
      <c r="YA31" s="47"/>
      <c r="YB31" s="47"/>
      <c r="YC31" s="47"/>
      <c r="YD31" s="47"/>
      <c r="YE31" s="47"/>
      <c r="YF31" s="47"/>
      <c r="YG31" s="47"/>
      <c r="YH31" s="47"/>
      <c r="YI31" s="47"/>
      <c r="YJ31" s="47"/>
      <c r="YK31" s="47"/>
      <c r="YL31" s="47"/>
      <c r="YM31" s="47"/>
      <c r="YN31" s="47"/>
      <c r="YO31" s="47"/>
      <c r="YP31" s="47"/>
      <c r="YQ31" s="47"/>
      <c r="YR31" s="47"/>
      <c r="YS31" s="47"/>
      <c r="YT31" s="47"/>
      <c r="YU31" s="47"/>
      <c r="YV31" s="47"/>
      <c r="YW31" s="47"/>
      <c r="YX31" s="47"/>
      <c r="YY31" s="47"/>
      <c r="YZ31" s="47"/>
      <c r="ZA31" s="47"/>
      <c r="ZB31" s="47"/>
      <c r="ZC31" s="47"/>
      <c r="ZD31" s="47"/>
      <c r="ZE31" s="47"/>
      <c r="ZF31" s="47"/>
      <c r="ZG31" s="47"/>
      <c r="ZH31" s="47"/>
      <c r="ZI31" s="47"/>
      <c r="ZJ31" s="47"/>
      <c r="ZK31" s="47"/>
      <c r="ZL31" s="47"/>
      <c r="ZM31" s="47"/>
      <c r="ZN31" s="47"/>
      <c r="ZO31" s="47"/>
      <c r="ZP31" s="47"/>
      <c r="ZQ31" s="47"/>
      <c r="ZR31" s="47"/>
      <c r="ZS31" s="47"/>
      <c r="ZT31" s="47"/>
      <c r="ZU31" s="47"/>
      <c r="ZV31" s="47"/>
      <c r="ZW31" s="47"/>
      <c r="ZX31" s="47"/>
      <c r="ZY31" s="47"/>
      <c r="ZZ31" s="47"/>
      <c r="AAA31" s="47"/>
      <c r="AAB31" s="47"/>
      <c r="AAC31" s="47"/>
      <c r="AAD31" s="47"/>
      <c r="AAE31" s="47"/>
      <c r="AAF31" s="47"/>
      <c r="AAG31" s="47"/>
      <c r="AAH31" s="47"/>
      <c r="AAI31" s="47"/>
      <c r="AAJ31" s="47"/>
      <c r="AAK31" s="47"/>
      <c r="AAL31" s="47"/>
      <c r="AAM31" s="47"/>
      <c r="AAN31" s="47"/>
      <c r="AAO31" s="47"/>
      <c r="AAP31" s="47"/>
      <c r="AAQ31" s="47"/>
      <c r="AAR31" s="47"/>
      <c r="AAS31" s="47"/>
      <c r="AAT31" s="47"/>
      <c r="AAU31" s="47"/>
      <c r="AAV31" s="47"/>
      <c r="AAW31" s="47"/>
      <c r="AAX31" s="47"/>
      <c r="AAY31" s="47"/>
      <c r="AAZ31" s="47"/>
      <c r="ABA31" s="47"/>
      <c r="ABB31" s="47"/>
      <c r="ABC31" s="47"/>
      <c r="ABD31" s="47"/>
      <c r="ABE31" s="47"/>
      <c r="ABF31" s="47"/>
      <c r="ABG31" s="47"/>
      <c r="ABH31" s="47"/>
      <c r="ABI31" s="47"/>
      <c r="ABJ31" s="47"/>
      <c r="ABK31" s="47"/>
      <c r="ABL31" s="47"/>
      <c r="ABM31" s="47"/>
      <c r="ABN31" s="47"/>
      <c r="ABO31" s="47"/>
      <c r="ABP31" s="47"/>
      <c r="ABQ31" s="47"/>
      <c r="ABR31" s="47"/>
      <c r="ABS31" s="47"/>
      <c r="ABT31" s="47"/>
      <c r="ABU31" s="47"/>
      <c r="ABV31" s="47"/>
      <c r="ABW31" s="47"/>
      <c r="ABX31" s="47"/>
      <c r="ABY31" s="47"/>
      <c r="ABZ31" s="47"/>
      <c r="ACA31" s="47"/>
      <c r="ACB31" s="47"/>
      <c r="ACC31" s="47"/>
      <c r="ACD31" s="47"/>
      <c r="ACE31" s="47"/>
      <c r="ACF31" s="47"/>
      <c r="ACG31" s="47"/>
      <c r="ACH31" s="47"/>
      <c r="ACI31" s="47"/>
      <c r="ACJ31" s="47"/>
      <c r="ACK31" s="47"/>
      <c r="ACL31" s="47"/>
      <c r="ACM31" s="47"/>
      <c r="ACN31" s="47"/>
      <c r="ACO31" s="47"/>
      <c r="ACP31" s="47"/>
      <c r="ACQ31" s="47"/>
      <c r="ACR31" s="47"/>
      <c r="ACS31" s="47"/>
      <c r="ACT31" s="47"/>
      <c r="ACU31" s="47"/>
      <c r="ACV31" s="47"/>
      <c r="ACW31" s="47"/>
      <c r="ACX31" s="47"/>
      <c r="ACY31" s="47"/>
      <c r="ACZ31" s="47"/>
      <c r="ADA31" s="47"/>
      <c r="ADB31" s="47"/>
      <c r="ADC31" s="47"/>
      <c r="ADD31" s="47"/>
      <c r="ADE31" s="47"/>
      <c r="ADF31" s="47"/>
      <c r="ADG31" s="47"/>
      <c r="ADH31" s="47"/>
      <c r="ADI31" s="47"/>
      <c r="ADJ31" s="47"/>
      <c r="ADK31" s="47"/>
      <c r="ADL31" s="47"/>
      <c r="ADM31" s="47"/>
      <c r="ADN31" s="47"/>
      <c r="ADO31" s="47"/>
      <c r="ADP31" s="47"/>
      <c r="ADQ31" s="47"/>
      <c r="ADR31" s="47"/>
      <c r="ADS31" s="47"/>
      <c r="ADT31" s="47"/>
      <c r="ADU31" s="47"/>
      <c r="ADV31" s="47"/>
      <c r="ADW31" s="47"/>
      <c r="ADX31" s="47"/>
      <c r="ADY31" s="47"/>
      <c r="ADZ31" s="47"/>
      <c r="AEA31" s="47"/>
      <c r="AEB31" s="47"/>
      <c r="AEC31" s="47"/>
      <c r="AED31" s="47"/>
      <c r="AEE31" s="47"/>
      <c r="AEF31" s="47"/>
      <c r="AEG31" s="47"/>
      <c r="AEH31" s="47"/>
      <c r="AEI31" s="47"/>
      <c r="AEJ31" s="47"/>
      <c r="AEK31" s="47"/>
      <c r="AEL31" s="47"/>
      <c r="AEM31" s="47"/>
      <c r="AEN31" s="47"/>
      <c r="AEO31" s="47"/>
      <c r="AEP31" s="47"/>
      <c r="AEQ31" s="47"/>
      <c r="AER31" s="47"/>
      <c r="AES31" s="47"/>
      <c r="AET31" s="47"/>
      <c r="AEU31" s="47"/>
      <c r="AEV31" s="47"/>
      <c r="AEW31" s="47"/>
      <c r="AEX31" s="47"/>
      <c r="AEY31" s="47"/>
      <c r="AEZ31" s="47"/>
      <c r="AFA31" s="47"/>
      <c r="AFB31" s="47"/>
      <c r="AFC31" s="47"/>
      <c r="AFD31" s="47"/>
      <c r="AFE31" s="47"/>
      <c r="AFF31" s="47"/>
      <c r="AFG31" s="47"/>
      <c r="AFH31" s="47"/>
      <c r="AFI31" s="47"/>
      <c r="AFJ31" s="47"/>
      <c r="AFK31" s="47"/>
      <c r="AFL31" s="47"/>
      <c r="AFM31" s="47"/>
      <c r="AFN31" s="47"/>
      <c r="AFO31" s="47"/>
      <c r="AFP31" s="47"/>
      <c r="AFQ31" s="47"/>
      <c r="AFR31" s="47"/>
      <c r="AFS31" s="47"/>
      <c r="AFT31" s="47"/>
      <c r="AFU31" s="47"/>
      <c r="AFV31" s="47"/>
      <c r="AFW31" s="47"/>
      <c r="AFX31" s="47"/>
      <c r="AFY31" s="47"/>
      <c r="AFZ31" s="47"/>
      <c r="AGA31" s="47"/>
      <c r="AGB31" s="47"/>
      <c r="AGC31" s="47"/>
      <c r="AGD31" s="47"/>
      <c r="AGE31" s="47"/>
      <c r="AGF31" s="47"/>
      <c r="AGG31" s="47"/>
      <c r="AGH31" s="47"/>
      <c r="AGI31" s="47"/>
      <c r="AGJ31" s="47"/>
      <c r="AGK31" s="47"/>
      <c r="AGL31" s="47"/>
      <c r="AGM31" s="47"/>
      <c r="AGN31" s="47"/>
      <c r="AGO31" s="47"/>
      <c r="AGP31" s="47"/>
      <c r="AGQ31" s="47"/>
      <c r="AGR31" s="47"/>
      <c r="AGS31" s="47"/>
      <c r="AGT31" s="47"/>
      <c r="AGU31" s="47"/>
      <c r="AGV31" s="47"/>
      <c r="AGW31" s="47"/>
      <c r="AGX31" s="47"/>
      <c r="AGY31" s="47"/>
      <c r="AGZ31" s="47"/>
      <c r="AHA31" s="47"/>
      <c r="AHB31" s="47"/>
      <c r="AHC31" s="47"/>
      <c r="AHD31" s="47"/>
      <c r="AHE31" s="47"/>
      <c r="AHF31" s="47"/>
      <c r="AHG31" s="47"/>
      <c r="AHH31" s="47"/>
      <c r="AHI31" s="47"/>
      <c r="AHJ31" s="47"/>
      <c r="AHK31" s="47"/>
      <c r="AHL31" s="47"/>
      <c r="AHM31" s="47"/>
      <c r="AHN31" s="47"/>
      <c r="AHO31" s="47"/>
      <c r="AHP31" s="47"/>
      <c r="AHQ31" s="47"/>
      <c r="AHR31" s="47"/>
      <c r="AHS31" s="47"/>
      <c r="AHT31" s="47"/>
      <c r="AHU31" s="47"/>
      <c r="AHV31" s="47"/>
      <c r="AHW31" s="47"/>
      <c r="AHX31" s="47"/>
      <c r="AHY31" s="47"/>
      <c r="AHZ31" s="47"/>
      <c r="AIA31" s="47"/>
      <c r="AIB31" s="47"/>
      <c r="AIC31" s="47"/>
      <c r="AID31" s="47"/>
      <c r="AIE31" s="47"/>
      <c r="AIF31" s="47"/>
      <c r="AIG31" s="47"/>
      <c r="AIH31" s="47"/>
      <c r="AII31" s="47"/>
      <c r="AIJ31" s="47"/>
      <c r="AIK31" s="47"/>
      <c r="AIL31" s="47"/>
      <c r="AIM31" s="47"/>
      <c r="AIN31" s="47"/>
      <c r="AIO31" s="47"/>
      <c r="AIP31" s="47"/>
      <c r="AIQ31" s="47"/>
      <c r="AIR31" s="47"/>
      <c r="AIS31" s="47"/>
      <c r="AIT31" s="47"/>
      <c r="AIU31" s="47"/>
      <c r="AIV31" s="47"/>
      <c r="AIW31" s="47"/>
      <c r="AIX31" s="47"/>
      <c r="AIY31" s="47"/>
      <c r="AIZ31" s="47"/>
      <c r="AJA31" s="47"/>
      <c r="AJB31" s="47"/>
      <c r="AJC31" s="47"/>
      <c r="AJD31" s="47"/>
      <c r="AJE31" s="47"/>
      <c r="AJF31" s="47"/>
      <c r="AJG31" s="47"/>
      <c r="AJH31" s="47"/>
      <c r="AJI31" s="47"/>
      <c r="AJJ31" s="47"/>
      <c r="AJK31" s="47"/>
      <c r="AJL31" s="47"/>
      <c r="AJM31" s="47"/>
      <c r="AJN31" s="47"/>
      <c r="AJO31" s="47"/>
      <c r="AJP31" s="47"/>
      <c r="AJQ31" s="47"/>
      <c r="AJR31" s="47"/>
      <c r="AJS31" s="47"/>
      <c r="AJT31" s="47"/>
      <c r="AJU31" s="47"/>
      <c r="AJV31" s="47"/>
      <c r="AJW31" s="47"/>
      <c r="AJX31" s="47"/>
      <c r="AJY31" s="47"/>
      <c r="AJZ31" s="47"/>
      <c r="AKA31" s="47"/>
      <c r="AKB31" s="47"/>
      <c r="AKC31" s="47"/>
      <c r="AKD31" s="47"/>
      <c r="AKE31" s="47"/>
      <c r="AKF31" s="47"/>
      <c r="AKG31" s="47"/>
      <c r="AKH31" s="47"/>
      <c r="AKI31" s="47"/>
      <c r="AKJ31" s="47"/>
      <c r="AKK31" s="47"/>
      <c r="AKL31" s="47"/>
      <c r="AKM31" s="47"/>
      <c r="AKN31" s="47"/>
      <c r="AKO31" s="47"/>
      <c r="AKP31" s="47"/>
      <c r="AKQ31" s="47"/>
      <c r="AKR31" s="47"/>
      <c r="AKS31" s="47"/>
      <c r="AKT31" s="47"/>
      <c r="AKU31" s="47"/>
      <c r="AKV31" s="47"/>
      <c r="AKW31" s="47"/>
      <c r="AKX31" s="47"/>
      <c r="AKY31" s="47"/>
      <c r="AKZ31" s="47"/>
      <c r="ALA31" s="47"/>
      <c r="ALB31" s="47"/>
      <c r="ALC31" s="47"/>
      <c r="ALD31" s="47"/>
      <c r="ALE31" s="47"/>
      <c r="ALF31" s="47"/>
      <c r="ALG31" s="47"/>
      <c r="ALH31" s="47"/>
      <c r="ALI31" s="47"/>
      <c r="ALJ31" s="47"/>
      <c r="ALK31" s="47"/>
      <c r="ALL31" s="47"/>
      <c r="ALM31" s="47"/>
      <c r="ALN31" s="47"/>
      <c r="ALO31" s="47"/>
      <c r="ALP31" s="47"/>
      <c r="ALQ31" s="47"/>
      <c r="ALR31" s="47"/>
      <c r="ALS31" s="47"/>
      <c r="ALT31" s="47"/>
      <c r="ALU31" s="47"/>
      <c r="ALV31" s="47"/>
      <c r="ALW31" s="47"/>
      <c r="ALX31" s="47"/>
      <c r="ALY31" s="47"/>
      <c r="ALZ31" s="47"/>
      <c r="AMA31" s="47"/>
      <c r="AMB31" s="47"/>
      <c r="AMC31" s="47"/>
      <c r="AMD31" s="47"/>
      <c r="AME31" s="47"/>
      <c r="AMF31" s="47"/>
      <c r="AMG31" s="47"/>
      <c r="AMH31" s="47"/>
      <c r="AMI31" s="47"/>
      <c r="AMJ31" s="47"/>
      <c r="AMK31" s="47"/>
      <c r="AML31" s="47"/>
      <c r="AMM31" s="47"/>
      <c r="AMN31" s="47"/>
      <c r="AMO31" s="47"/>
      <c r="AMP31" s="47"/>
      <c r="AMQ31" s="47"/>
      <c r="AMR31" s="47"/>
      <c r="AMS31" s="47"/>
      <c r="AMT31" s="47"/>
      <c r="AMU31" s="47"/>
      <c r="AMV31" s="47"/>
      <c r="AMW31" s="47"/>
      <c r="AMX31" s="47"/>
      <c r="AMY31" s="47"/>
      <c r="AMZ31" s="47"/>
      <c r="ANA31" s="47"/>
      <c r="ANB31" s="47"/>
      <c r="ANC31" s="47"/>
      <c r="AND31" s="47"/>
      <c r="ANE31" s="47"/>
      <c r="ANF31" s="47"/>
      <c r="ANG31" s="47"/>
      <c r="ANH31" s="47"/>
      <c r="ANI31" s="47"/>
      <c r="ANJ31" s="47"/>
      <c r="ANK31" s="47"/>
      <c r="ANL31" s="47"/>
      <c r="ANM31" s="47"/>
      <c r="ANN31" s="47"/>
      <c r="ANO31" s="47"/>
      <c r="ANP31" s="47"/>
      <c r="ANQ31" s="47"/>
      <c r="ANR31" s="47"/>
      <c r="ANS31" s="47"/>
      <c r="ANT31" s="47"/>
      <c r="ANU31" s="47"/>
      <c r="ANV31" s="47"/>
      <c r="ANW31" s="47"/>
      <c r="ANX31" s="47"/>
      <c r="ANY31" s="47"/>
      <c r="ANZ31" s="47"/>
      <c r="AOA31" s="47"/>
      <c r="AOB31" s="47"/>
      <c r="AOC31" s="47"/>
      <c r="AOD31" s="47"/>
      <c r="AOE31" s="47"/>
      <c r="AOF31" s="47"/>
      <c r="AOG31" s="47"/>
      <c r="AOH31" s="47"/>
      <c r="AOI31" s="47"/>
      <c r="AOJ31" s="47"/>
      <c r="AOK31" s="47"/>
      <c r="AOL31" s="47"/>
      <c r="AOM31" s="47"/>
      <c r="AON31" s="47"/>
      <c r="AOO31" s="47"/>
      <c r="AOP31" s="47"/>
      <c r="AOQ31" s="47"/>
      <c r="AOR31" s="47"/>
      <c r="AOS31" s="47"/>
      <c r="AOT31" s="47"/>
      <c r="AOU31" s="47"/>
      <c r="AOV31" s="47"/>
      <c r="AOW31" s="47"/>
      <c r="AOX31" s="47"/>
      <c r="AOY31" s="47"/>
      <c r="AOZ31" s="47"/>
      <c r="APA31" s="47"/>
      <c r="APB31" s="47"/>
      <c r="APC31" s="47"/>
      <c r="APD31" s="47"/>
      <c r="APE31" s="47"/>
      <c r="APF31" s="47"/>
      <c r="APG31" s="47"/>
      <c r="APH31" s="47"/>
      <c r="API31" s="47"/>
      <c r="APJ31" s="47"/>
      <c r="APK31" s="47"/>
      <c r="APL31" s="47"/>
      <c r="APM31" s="47"/>
      <c r="APN31" s="47"/>
      <c r="APO31" s="47"/>
      <c r="APP31" s="47"/>
      <c r="APQ31" s="47"/>
      <c r="APR31" s="47"/>
      <c r="APS31" s="47"/>
      <c r="APT31" s="47"/>
      <c r="APU31" s="47"/>
      <c r="APV31" s="47"/>
      <c r="APW31" s="47"/>
      <c r="APX31" s="47"/>
      <c r="APY31" s="47"/>
      <c r="APZ31" s="47"/>
      <c r="AQA31" s="47"/>
      <c r="AQB31" s="47"/>
      <c r="AQC31" s="47"/>
      <c r="AQD31" s="47"/>
      <c r="AQE31" s="47"/>
      <c r="AQF31" s="47"/>
      <c r="AQG31" s="47"/>
      <c r="AQH31" s="47"/>
      <c r="AQI31" s="47"/>
      <c r="AQJ31" s="47"/>
      <c r="AQK31" s="47"/>
      <c r="AQL31" s="47"/>
      <c r="AQM31" s="47"/>
      <c r="AQN31" s="47"/>
      <c r="AQO31" s="47"/>
      <c r="AQP31" s="47"/>
      <c r="AQQ31" s="47"/>
      <c r="AQR31" s="47"/>
      <c r="AQS31" s="47"/>
      <c r="AQT31" s="47"/>
      <c r="AQU31" s="47"/>
      <c r="AQV31" s="47"/>
      <c r="AQW31" s="47"/>
      <c r="AQX31" s="47"/>
      <c r="AQY31" s="47"/>
      <c r="AQZ31" s="47"/>
      <c r="ARA31" s="47"/>
      <c r="ARB31" s="47"/>
      <c r="ARC31" s="47"/>
      <c r="ARD31" s="47"/>
      <c r="ARE31" s="47"/>
      <c r="ARF31" s="47"/>
      <c r="ARG31" s="47"/>
      <c r="ARH31" s="47"/>
      <c r="ARI31" s="47"/>
      <c r="ARJ31" s="47"/>
      <c r="ARK31" s="47"/>
      <c r="ARL31" s="47"/>
      <c r="ARM31" s="47"/>
      <c r="ARN31" s="47"/>
      <c r="ARO31" s="47"/>
      <c r="ARP31" s="47"/>
      <c r="ARQ31" s="47"/>
      <c r="ARR31" s="47"/>
      <c r="ARS31" s="47"/>
      <c r="ART31" s="47"/>
      <c r="ARU31" s="47"/>
      <c r="ARV31" s="47"/>
      <c r="ARW31" s="47"/>
      <c r="ARX31" s="47"/>
      <c r="ARY31" s="47"/>
      <c r="ARZ31" s="47"/>
      <c r="ASA31" s="47"/>
      <c r="ASB31" s="47"/>
      <c r="ASC31" s="47"/>
      <c r="ASD31" s="47"/>
      <c r="ASE31" s="47"/>
      <c r="ASF31" s="47"/>
      <c r="ASG31" s="47"/>
      <c r="ASH31" s="47"/>
      <c r="ASI31" s="47"/>
      <c r="ASJ31" s="47"/>
      <c r="ASK31" s="47"/>
      <c r="ASL31" s="47"/>
      <c r="ASM31" s="47"/>
      <c r="ASN31" s="47"/>
      <c r="ASO31" s="47"/>
      <c r="ASP31" s="47"/>
      <c r="ASQ31" s="47"/>
      <c r="ASR31" s="47"/>
      <c r="ASS31" s="47"/>
      <c r="AST31" s="47"/>
      <c r="ASU31" s="47"/>
      <c r="ASV31" s="47"/>
      <c r="ASW31" s="47"/>
      <c r="ASX31" s="47"/>
      <c r="ASY31" s="47"/>
      <c r="ASZ31" s="47"/>
      <c r="ATA31" s="47"/>
      <c r="ATB31" s="47"/>
      <c r="ATC31" s="47"/>
      <c r="ATD31" s="47"/>
      <c r="ATE31" s="47"/>
      <c r="ATF31" s="47"/>
      <c r="ATG31" s="47"/>
      <c r="ATH31" s="47"/>
      <c r="ATI31" s="47"/>
      <c r="ATJ31" s="47"/>
      <c r="ATK31" s="47"/>
      <c r="ATL31" s="47"/>
      <c r="ATM31" s="47"/>
      <c r="ATN31" s="47"/>
      <c r="ATO31" s="47"/>
      <c r="ATP31" s="47"/>
      <c r="ATQ31" s="47"/>
      <c r="ATR31" s="47"/>
      <c r="ATS31" s="47"/>
      <c r="ATT31" s="47"/>
      <c r="ATU31" s="47"/>
      <c r="ATV31" s="47"/>
      <c r="ATW31" s="47"/>
      <c r="ATX31" s="47"/>
      <c r="ATY31" s="47"/>
      <c r="ATZ31" s="47"/>
      <c r="AUA31" s="47"/>
      <c r="AUB31" s="47"/>
      <c r="AUC31" s="47"/>
      <c r="AUD31" s="47"/>
      <c r="AUE31" s="47"/>
      <c r="AUF31" s="47"/>
      <c r="AUG31" s="47"/>
      <c r="AUH31" s="47"/>
      <c r="AUI31" s="47"/>
      <c r="AUJ31" s="47"/>
      <c r="AUK31" s="47"/>
      <c r="AUL31" s="47"/>
      <c r="AUM31" s="47"/>
      <c r="AUN31" s="47"/>
      <c r="AUO31" s="47"/>
      <c r="AUP31" s="47"/>
      <c r="AUQ31" s="47"/>
      <c r="AUR31" s="47"/>
      <c r="AUS31" s="47"/>
    </row>
    <row r="32" spans="1:1241" x14ac:dyDescent="0.25">
      <c r="A32" s="15">
        <v>14</v>
      </c>
      <c r="C32" s="78" t="str">
        <f t="shared" si="2096"/>
        <v/>
      </c>
      <c r="D32" s="5"/>
      <c r="E32" s="61"/>
      <c r="F32" s="112">
        <f t="shared" si="2097"/>
        <v>0</v>
      </c>
      <c r="G32" s="112">
        <f t="shared" si="2098"/>
        <v>0</v>
      </c>
      <c r="H32" s="112">
        <f t="shared" si="2098"/>
        <v>0</v>
      </c>
      <c r="I32" s="112">
        <f t="shared" si="2098"/>
        <v>0</v>
      </c>
      <c r="J32" s="112">
        <f t="shared" si="2098"/>
        <v>0</v>
      </c>
      <c r="K32" s="112">
        <f t="shared" si="2098"/>
        <v>0</v>
      </c>
      <c r="L32" s="112">
        <f t="shared" si="2098"/>
        <v>0</v>
      </c>
      <c r="M32" s="112">
        <f t="shared" si="2098"/>
        <v>0</v>
      </c>
      <c r="N32" s="112">
        <f t="shared" si="2098"/>
        <v>0</v>
      </c>
      <c r="O32" s="112">
        <f t="shared" si="2098"/>
        <v>0</v>
      </c>
      <c r="P32" s="112">
        <f t="shared" si="2098"/>
        <v>0</v>
      </c>
      <c r="Q32" s="72">
        <f t="shared" si="2098"/>
        <v>0</v>
      </c>
      <c r="R32" s="111">
        <f t="shared" si="2099"/>
        <v>0</v>
      </c>
      <c r="S32" s="111">
        <f t="shared" si="2100"/>
        <v>0</v>
      </c>
      <c r="T32" s="111">
        <f t="shared" si="2101"/>
        <v>0</v>
      </c>
      <c r="U32" s="111">
        <f t="shared" si="2102"/>
        <v>0</v>
      </c>
      <c r="V32" s="111">
        <f t="shared" si="2103"/>
        <v>0</v>
      </c>
      <c r="W32" s="111">
        <f t="shared" si="2104"/>
        <v>0</v>
      </c>
      <c r="X32" s="111">
        <f t="shared" si="2105"/>
        <v>0</v>
      </c>
      <c r="Y32" s="111">
        <f t="shared" si="2106"/>
        <v>0</v>
      </c>
      <c r="Z32" s="111">
        <f t="shared" si="2107"/>
        <v>0</v>
      </c>
      <c r="AA32" s="111">
        <f t="shared" si="2108"/>
        <v>0</v>
      </c>
      <c r="AB32" s="111">
        <f t="shared" si="2109"/>
        <v>0</v>
      </c>
      <c r="AC32" s="111">
        <f t="shared" si="2110"/>
        <v>0</v>
      </c>
      <c r="AD32" s="70">
        <f t="shared" si="2111"/>
        <v>0</v>
      </c>
      <c r="AE32" s="58">
        <f t="shared" si="2112"/>
        <v>0</v>
      </c>
      <c r="AF32" s="58">
        <f t="shared" si="2113"/>
        <v>0</v>
      </c>
      <c r="AG32" s="58">
        <f t="shared" si="2114"/>
        <v>0</v>
      </c>
      <c r="AH32" s="58">
        <f t="shared" si="2115"/>
        <v>0</v>
      </c>
      <c r="AI32" s="58">
        <f t="shared" si="2116"/>
        <v>0</v>
      </c>
      <c r="AJ32" s="58">
        <f t="shared" si="2117"/>
        <v>0</v>
      </c>
      <c r="AK32" s="58">
        <f t="shared" si="2118"/>
        <v>0</v>
      </c>
      <c r="AL32" s="58">
        <f t="shared" si="2119"/>
        <v>0</v>
      </c>
      <c r="AM32" s="58">
        <f t="shared" si="2120"/>
        <v>0</v>
      </c>
      <c r="AN32" s="58">
        <f t="shared" si="2121"/>
        <v>0</v>
      </c>
      <c r="AO32" s="58">
        <f t="shared" si="2122"/>
        <v>0</v>
      </c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/>
      <c r="ET32" s="50"/>
      <c r="EU32" s="50"/>
      <c r="EV32" s="50"/>
      <c r="EW32" s="50"/>
      <c r="EX32" s="50"/>
      <c r="EY32" s="50"/>
      <c r="EZ32" s="50"/>
      <c r="FA32" s="50"/>
      <c r="FB32" s="50"/>
      <c r="FC32" s="50"/>
      <c r="FD32" s="50"/>
      <c r="FE32" s="50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  <c r="FS32" s="47"/>
      <c r="FT32" s="47"/>
      <c r="FU32" s="47"/>
      <c r="FV32" s="47"/>
      <c r="FW32" s="47"/>
      <c r="FX32" s="47"/>
      <c r="FY32" s="47"/>
      <c r="FZ32" s="47"/>
      <c r="GA32" s="47"/>
      <c r="GB32" s="47"/>
      <c r="GC32" s="47"/>
      <c r="GD32" s="47"/>
      <c r="GE32" s="47"/>
      <c r="GF32" s="47"/>
      <c r="GG32" s="47"/>
      <c r="GH32" s="47"/>
      <c r="GI32" s="47"/>
      <c r="GJ32" s="47"/>
      <c r="GK32" s="47"/>
      <c r="GL32" s="47"/>
      <c r="GM32" s="47"/>
      <c r="GN32" s="47"/>
      <c r="GO32" s="47"/>
      <c r="GP32" s="47"/>
      <c r="GQ32" s="47"/>
      <c r="GR32" s="47"/>
      <c r="GS32" s="47"/>
      <c r="GT32" s="47"/>
      <c r="GU32" s="47"/>
      <c r="GV32" s="47"/>
      <c r="GW32" s="47"/>
      <c r="GX32" s="47"/>
      <c r="GY32" s="47"/>
      <c r="GZ32" s="47"/>
      <c r="HA32" s="47"/>
      <c r="HB32" s="47"/>
      <c r="HC32" s="47"/>
      <c r="HD32" s="47"/>
      <c r="HE32" s="47"/>
      <c r="HF32" s="47"/>
      <c r="HG32" s="47"/>
      <c r="HH32" s="47"/>
      <c r="HI32" s="47"/>
      <c r="HJ32" s="47"/>
      <c r="HK32" s="47"/>
      <c r="HL32" s="47"/>
      <c r="HM32" s="47"/>
      <c r="HN32" s="47"/>
      <c r="HO32" s="47"/>
      <c r="HP32" s="47"/>
      <c r="HQ32" s="47"/>
      <c r="HR32" s="47"/>
      <c r="HS32" s="47"/>
      <c r="HT32" s="47"/>
      <c r="HU32" s="47"/>
      <c r="HV32" s="47"/>
      <c r="HW32" s="47"/>
      <c r="HX32" s="47"/>
      <c r="HY32" s="47"/>
      <c r="HZ32" s="47"/>
      <c r="IA32" s="47"/>
      <c r="IB32" s="47"/>
      <c r="IC32" s="47"/>
      <c r="ID32" s="47"/>
      <c r="IE32" s="47"/>
      <c r="IF32" s="47"/>
      <c r="IG32" s="47"/>
      <c r="IH32" s="47"/>
      <c r="II32" s="47"/>
      <c r="IJ32" s="47"/>
      <c r="IK32" s="47"/>
      <c r="IL32" s="47"/>
      <c r="IM32" s="47"/>
      <c r="IN32" s="47"/>
      <c r="IO32" s="47"/>
      <c r="IP32" s="47"/>
      <c r="IQ32" s="47"/>
      <c r="IR32" s="47"/>
      <c r="IS32" s="47"/>
      <c r="IT32" s="47"/>
      <c r="IU32" s="47"/>
      <c r="IV32" s="47"/>
      <c r="IW32" s="47"/>
      <c r="IX32" s="47"/>
      <c r="IY32" s="47"/>
      <c r="IZ32" s="47"/>
      <c r="JA32" s="47"/>
      <c r="JB32" s="47"/>
      <c r="JC32" s="47"/>
      <c r="JD32" s="47"/>
      <c r="JE32" s="47"/>
      <c r="JF32" s="47"/>
      <c r="JG32" s="47"/>
      <c r="JH32" s="47"/>
      <c r="JI32" s="47"/>
      <c r="JJ32" s="47"/>
      <c r="JK32" s="47"/>
      <c r="JL32" s="47"/>
      <c r="JM32" s="47"/>
      <c r="JN32" s="47"/>
      <c r="JO32" s="47"/>
      <c r="JP32" s="47"/>
      <c r="JQ32" s="47"/>
      <c r="JR32" s="47"/>
      <c r="JS32" s="47"/>
      <c r="JT32" s="47"/>
      <c r="JU32" s="47"/>
      <c r="JV32" s="47"/>
      <c r="JW32" s="47"/>
      <c r="JX32" s="47"/>
      <c r="JY32" s="47"/>
      <c r="JZ32" s="47"/>
      <c r="KA32" s="47"/>
      <c r="KB32" s="47"/>
      <c r="KC32" s="47"/>
      <c r="KD32" s="47"/>
      <c r="KE32" s="47"/>
      <c r="KF32" s="47"/>
      <c r="KG32" s="47"/>
      <c r="KH32" s="47"/>
      <c r="KI32" s="47"/>
      <c r="KJ32" s="47"/>
      <c r="KK32" s="47"/>
      <c r="KL32" s="47"/>
      <c r="KM32" s="47"/>
      <c r="KN32" s="47"/>
      <c r="KO32" s="47"/>
      <c r="KP32" s="47"/>
      <c r="KQ32" s="47"/>
      <c r="KR32" s="47"/>
      <c r="KS32" s="47"/>
      <c r="KT32" s="47"/>
      <c r="KU32" s="47"/>
      <c r="KV32" s="47"/>
      <c r="KW32" s="47"/>
      <c r="KX32" s="47"/>
      <c r="KY32" s="47"/>
      <c r="KZ32" s="47"/>
      <c r="LA32" s="47"/>
      <c r="LB32" s="47"/>
      <c r="LC32" s="47"/>
      <c r="LD32" s="47"/>
      <c r="LE32" s="47"/>
      <c r="LF32" s="47"/>
      <c r="LG32" s="47"/>
      <c r="LH32" s="47"/>
      <c r="LI32" s="47"/>
      <c r="LJ32" s="47"/>
      <c r="LK32" s="47"/>
      <c r="LL32" s="47"/>
      <c r="LM32" s="47"/>
      <c r="LN32" s="47"/>
      <c r="LO32" s="47"/>
      <c r="LP32" s="47"/>
      <c r="LQ32" s="47"/>
      <c r="LR32" s="47"/>
      <c r="LS32" s="47"/>
      <c r="LT32" s="47"/>
      <c r="LU32" s="47"/>
      <c r="LV32" s="47"/>
      <c r="LW32" s="47"/>
      <c r="LX32" s="47"/>
      <c r="LY32" s="47"/>
      <c r="LZ32" s="47"/>
      <c r="MA32" s="47"/>
      <c r="MB32" s="47"/>
      <c r="MC32" s="47"/>
      <c r="MD32" s="47"/>
      <c r="ME32" s="47"/>
      <c r="MF32" s="47"/>
      <c r="MG32" s="47"/>
      <c r="MH32" s="47"/>
      <c r="MI32" s="47"/>
      <c r="MJ32" s="47"/>
      <c r="MK32" s="47"/>
      <c r="ML32" s="47"/>
      <c r="MM32" s="47"/>
      <c r="MN32" s="47"/>
      <c r="MO32" s="47"/>
      <c r="MP32" s="47"/>
      <c r="MQ32" s="47"/>
      <c r="MR32" s="47"/>
      <c r="MS32" s="47"/>
      <c r="MT32" s="47"/>
      <c r="MU32" s="47"/>
      <c r="MV32" s="47"/>
      <c r="MW32" s="47"/>
      <c r="MX32" s="47"/>
      <c r="MY32" s="47"/>
      <c r="MZ32" s="47"/>
      <c r="NA32" s="47"/>
      <c r="NB32" s="47"/>
      <c r="NC32" s="47"/>
      <c r="ND32" s="47"/>
      <c r="NE32" s="47"/>
      <c r="NF32" s="47"/>
      <c r="NG32" s="47"/>
      <c r="NH32" s="47"/>
      <c r="NI32" s="47"/>
      <c r="NJ32" s="47"/>
      <c r="NK32" s="47"/>
      <c r="NL32" s="47"/>
      <c r="NM32" s="47"/>
      <c r="NN32" s="47"/>
      <c r="NO32" s="47"/>
      <c r="NP32" s="47"/>
      <c r="NQ32" s="47"/>
      <c r="NR32" s="47"/>
      <c r="NS32" s="47"/>
      <c r="NT32" s="47"/>
      <c r="NU32" s="47"/>
      <c r="NV32" s="47"/>
      <c r="NW32" s="47"/>
      <c r="NX32" s="47"/>
      <c r="NY32" s="47"/>
      <c r="NZ32" s="47"/>
      <c r="OA32" s="47"/>
      <c r="OB32" s="47"/>
      <c r="OC32" s="47"/>
      <c r="OD32" s="47"/>
      <c r="OE32" s="47"/>
      <c r="OF32" s="47"/>
      <c r="OG32" s="47"/>
      <c r="OH32" s="47"/>
      <c r="OI32" s="47"/>
      <c r="OJ32" s="47"/>
      <c r="OK32" s="47"/>
      <c r="OL32" s="47"/>
      <c r="OM32" s="47"/>
      <c r="ON32" s="47"/>
      <c r="OO32" s="47"/>
      <c r="OP32" s="47"/>
      <c r="OQ32" s="47"/>
      <c r="OR32" s="47"/>
      <c r="OS32" s="47"/>
      <c r="OT32" s="47"/>
      <c r="OU32" s="47"/>
      <c r="OV32" s="47"/>
      <c r="OW32" s="47"/>
      <c r="OX32" s="47"/>
      <c r="OY32" s="47"/>
      <c r="OZ32" s="47"/>
      <c r="PA32" s="47"/>
      <c r="PB32" s="47"/>
      <c r="PC32" s="47"/>
      <c r="PD32" s="47"/>
      <c r="PE32" s="47"/>
      <c r="PF32" s="47"/>
      <c r="PG32" s="47"/>
      <c r="PH32" s="47"/>
      <c r="PI32" s="47"/>
      <c r="PJ32" s="47"/>
      <c r="PK32" s="47"/>
      <c r="PL32" s="47"/>
      <c r="PM32" s="47"/>
      <c r="PN32" s="47"/>
      <c r="PO32" s="47"/>
      <c r="PP32" s="47"/>
      <c r="PQ32" s="47"/>
      <c r="PR32" s="47"/>
      <c r="PS32" s="47"/>
      <c r="PT32" s="47"/>
      <c r="PU32" s="47"/>
      <c r="PV32" s="47"/>
      <c r="PW32" s="47"/>
      <c r="PX32" s="47"/>
      <c r="PY32" s="47"/>
      <c r="PZ32" s="47"/>
      <c r="QA32" s="47"/>
      <c r="QB32" s="47"/>
      <c r="QC32" s="47"/>
      <c r="QD32" s="47"/>
      <c r="QE32" s="47"/>
      <c r="QF32" s="47"/>
      <c r="QG32" s="47"/>
      <c r="QH32" s="47"/>
      <c r="QI32" s="47"/>
      <c r="QJ32" s="47"/>
      <c r="QK32" s="47"/>
      <c r="QL32" s="47"/>
      <c r="QM32" s="47"/>
      <c r="QN32" s="47"/>
      <c r="QO32" s="47"/>
      <c r="QP32" s="47"/>
      <c r="QQ32" s="47"/>
      <c r="QR32" s="47"/>
      <c r="QS32" s="47"/>
      <c r="QT32" s="47"/>
      <c r="QU32" s="47"/>
      <c r="QV32" s="47"/>
      <c r="QW32" s="47"/>
      <c r="QX32" s="47"/>
      <c r="QY32" s="47"/>
      <c r="QZ32" s="47"/>
      <c r="RA32" s="47"/>
      <c r="RB32" s="47"/>
      <c r="RC32" s="47"/>
      <c r="RD32" s="47"/>
      <c r="RE32" s="47"/>
      <c r="RF32" s="47"/>
      <c r="RG32" s="47"/>
      <c r="RH32" s="47"/>
      <c r="RI32" s="47"/>
      <c r="RJ32" s="47"/>
      <c r="RK32" s="47"/>
      <c r="RL32" s="47"/>
      <c r="RM32" s="47"/>
      <c r="RN32" s="47"/>
      <c r="RO32" s="47"/>
      <c r="RP32" s="47"/>
      <c r="RQ32" s="47"/>
      <c r="RR32" s="47"/>
      <c r="RS32" s="47"/>
      <c r="RT32" s="47"/>
      <c r="RU32" s="47"/>
      <c r="RV32" s="47"/>
      <c r="RW32" s="47"/>
      <c r="RX32" s="47"/>
      <c r="RY32" s="47"/>
      <c r="RZ32" s="47"/>
      <c r="SA32" s="47"/>
      <c r="SB32" s="47"/>
      <c r="SC32" s="47"/>
      <c r="SD32" s="47"/>
      <c r="SE32" s="47"/>
      <c r="SF32" s="47"/>
      <c r="SG32" s="47"/>
      <c r="SH32" s="47"/>
      <c r="SI32" s="47"/>
      <c r="SJ32" s="47"/>
      <c r="SK32" s="47"/>
      <c r="SL32" s="47"/>
      <c r="SM32" s="47"/>
      <c r="SN32" s="47"/>
      <c r="SO32" s="47"/>
      <c r="SP32" s="47"/>
      <c r="SQ32" s="47"/>
      <c r="SR32" s="47"/>
      <c r="SS32" s="47"/>
      <c r="ST32" s="47"/>
      <c r="SU32" s="47"/>
      <c r="SV32" s="47"/>
      <c r="SW32" s="47"/>
      <c r="SX32" s="47"/>
      <c r="SY32" s="47"/>
      <c r="SZ32" s="47"/>
      <c r="TA32" s="47"/>
      <c r="TB32" s="47"/>
      <c r="TC32" s="47"/>
      <c r="TD32" s="47"/>
      <c r="TE32" s="47"/>
      <c r="TF32" s="47"/>
      <c r="TG32" s="47"/>
      <c r="TH32" s="47"/>
      <c r="TI32" s="47"/>
      <c r="TJ32" s="47"/>
      <c r="TK32" s="47"/>
      <c r="TL32" s="47"/>
      <c r="TM32" s="47"/>
      <c r="TN32" s="47"/>
      <c r="TO32" s="47"/>
      <c r="TP32" s="47"/>
      <c r="TQ32" s="47"/>
      <c r="TR32" s="47"/>
      <c r="TS32" s="47"/>
      <c r="TT32" s="47"/>
      <c r="TU32" s="47"/>
      <c r="TV32" s="47"/>
      <c r="TW32" s="47"/>
      <c r="TX32" s="47"/>
      <c r="TY32" s="47"/>
      <c r="TZ32" s="47"/>
      <c r="UA32" s="47"/>
      <c r="UB32" s="47"/>
      <c r="UC32" s="47"/>
      <c r="UD32" s="47"/>
      <c r="UE32" s="47"/>
      <c r="UF32" s="47"/>
      <c r="UG32" s="47"/>
      <c r="UH32" s="47"/>
      <c r="UI32" s="47"/>
      <c r="UJ32" s="47"/>
      <c r="UK32" s="47"/>
      <c r="UL32" s="47"/>
      <c r="UM32" s="47"/>
      <c r="UN32" s="47"/>
      <c r="UO32" s="47"/>
      <c r="UP32" s="47"/>
      <c r="UQ32" s="47"/>
      <c r="UR32" s="47"/>
      <c r="US32" s="47"/>
      <c r="UT32" s="47"/>
      <c r="UU32" s="47"/>
      <c r="UV32" s="47"/>
      <c r="UW32" s="47"/>
      <c r="UX32" s="47"/>
      <c r="UY32" s="47"/>
      <c r="UZ32" s="47"/>
      <c r="VA32" s="47"/>
      <c r="VB32" s="47"/>
      <c r="VC32" s="47"/>
      <c r="VD32" s="47"/>
      <c r="VE32" s="47"/>
      <c r="VF32" s="47"/>
      <c r="VG32" s="47"/>
      <c r="VH32" s="47"/>
      <c r="VI32" s="47"/>
      <c r="VJ32" s="47"/>
      <c r="VK32" s="47"/>
      <c r="VL32" s="47"/>
      <c r="VM32" s="47"/>
      <c r="VN32" s="47"/>
      <c r="VO32" s="47"/>
      <c r="VP32" s="47"/>
      <c r="VQ32" s="47"/>
      <c r="VR32" s="47"/>
      <c r="VS32" s="47"/>
      <c r="VT32" s="47"/>
      <c r="VU32" s="47"/>
      <c r="VV32" s="47"/>
      <c r="VW32" s="47"/>
      <c r="VX32" s="47"/>
      <c r="VY32" s="47"/>
      <c r="VZ32" s="47"/>
      <c r="WA32" s="47"/>
      <c r="WB32" s="47"/>
      <c r="WC32" s="47"/>
      <c r="WD32" s="47"/>
      <c r="WE32" s="47"/>
      <c r="WF32" s="47"/>
      <c r="WG32" s="47"/>
      <c r="WH32" s="47"/>
      <c r="WI32" s="47"/>
      <c r="WJ32" s="47"/>
      <c r="WK32" s="47"/>
      <c r="WL32" s="47"/>
      <c r="WM32" s="47"/>
      <c r="WN32" s="47"/>
      <c r="WO32" s="47"/>
      <c r="WP32" s="47"/>
      <c r="WQ32" s="47"/>
      <c r="WR32" s="47"/>
      <c r="WS32" s="47"/>
      <c r="WT32" s="47"/>
      <c r="WU32" s="47"/>
      <c r="WV32" s="47"/>
      <c r="WW32" s="47"/>
      <c r="WX32" s="47"/>
      <c r="WY32" s="47"/>
      <c r="WZ32" s="47"/>
      <c r="XA32" s="47"/>
      <c r="XB32" s="47"/>
      <c r="XC32" s="47"/>
      <c r="XD32" s="47"/>
      <c r="XE32" s="47"/>
      <c r="XF32" s="47"/>
      <c r="XG32" s="47"/>
      <c r="XH32" s="47"/>
      <c r="XI32" s="47"/>
      <c r="XJ32" s="47"/>
      <c r="XK32" s="47"/>
      <c r="XL32" s="47"/>
      <c r="XM32" s="47"/>
      <c r="XN32" s="47"/>
      <c r="XO32" s="47"/>
      <c r="XP32" s="47"/>
      <c r="XQ32" s="47"/>
      <c r="XR32" s="47"/>
      <c r="XS32" s="47"/>
      <c r="XT32" s="47"/>
      <c r="XU32" s="47"/>
      <c r="XV32" s="47"/>
      <c r="XW32" s="47"/>
      <c r="XX32" s="47"/>
      <c r="XY32" s="47"/>
      <c r="XZ32" s="47"/>
      <c r="YA32" s="47"/>
      <c r="YB32" s="47"/>
      <c r="YC32" s="47"/>
      <c r="YD32" s="47"/>
      <c r="YE32" s="47"/>
      <c r="YF32" s="47"/>
      <c r="YG32" s="47"/>
      <c r="YH32" s="47"/>
      <c r="YI32" s="47"/>
      <c r="YJ32" s="47"/>
      <c r="YK32" s="47"/>
      <c r="YL32" s="47"/>
      <c r="YM32" s="47"/>
      <c r="YN32" s="47"/>
      <c r="YO32" s="47"/>
      <c r="YP32" s="47"/>
      <c r="YQ32" s="47"/>
      <c r="YR32" s="47"/>
      <c r="YS32" s="47"/>
      <c r="YT32" s="47"/>
      <c r="YU32" s="47"/>
      <c r="YV32" s="47"/>
      <c r="YW32" s="47"/>
      <c r="YX32" s="47"/>
      <c r="YY32" s="47"/>
      <c r="YZ32" s="47"/>
      <c r="ZA32" s="47"/>
      <c r="ZB32" s="47"/>
      <c r="ZC32" s="47"/>
      <c r="ZD32" s="47"/>
      <c r="ZE32" s="47"/>
      <c r="ZF32" s="47"/>
      <c r="ZG32" s="47"/>
      <c r="ZH32" s="47"/>
      <c r="ZI32" s="47"/>
      <c r="ZJ32" s="47"/>
      <c r="ZK32" s="47"/>
      <c r="ZL32" s="47"/>
      <c r="ZM32" s="47"/>
      <c r="ZN32" s="47"/>
      <c r="ZO32" s="47"/>
      <c r="ZP32" s="47"/>
      <c r="ZQ32" s="47"/>
      <c r="ZR32" s="47"/>
      <c r="ZS32" s="47"/>
      <c r="ZT32" s="47"/>
      <c r="ZU32" s="47"/>
      <c r="ZV32" s="47"/>
      <c r="ZW32" s="47"/>
      <c r="ZX32" s="47"/>
      <c r="ZY32" s="47"/>
      <c r="ZZ32" s="47"/>
      <c r="AAA32" s="47"/>
      <c r="AAB32" s="47"/>
      <c r="AAC32" s="47"/>
      <c r="AAD32" s="47"/>
      <c r="AAE32" s="47"/>
      <c r="AAF32" s="47"/>
      <c r="AAG32" s="47"/>
      <c r="AAH32" s="47"/>
      <c r="AAI32" s="47"/>
      <c r="AAJ32" s="47"/>
      <c r="AAK32" s="47"/>
      <c r="AAL32" s="47"/>
      <c r="AAM32" s="47"/>
      <c r="AAN32" s="47"/>
      <c r="AAO32" s="47"/>
      <c r="AAP32" s="47"/>
      <c r="AAQ32" s="47"/>
      <c r="AAR32" s="47"/>
      <c r="AAS32" s="47"/>
      <c r="AAT32" s="47"/>
      <c r="AAU32" s="47"/>
      <c r="AAV32" s="47"/>
      <c r="AAW32" s="47"/>
      <c r="AAX32" s="47"/>
      <c r="AAY32" s="47"/>
      <c r="AAZ32" s="47"/>
      <c r="ABA32" s="47"/>
      <c r="ABB32" s="47"/>
      <c r="ABC32" s="47"/>
      <c r="ABD32" s="47"/>
      <c r="ABE32" s="47"/>
      <c r="ABF32" s="47"/>
      <c r="ABG32" s="47"/>
      <c r="ABH32" s="47"/>
      <c r="ABI32" s="47"/>
      <c r="ABJ32" s="47"/>
      <c r="ABK32" s="47"/>
      <c r="ABL32" s="47"/>
      <c r="ABM32" s="47"/>
      <c r="ABN32" s="47"/>
      <c r="ABO32" s="47"/>
      <c r="ABP32" s="47"/>
      <c r="ABQ32" s="47"/>
      <c r="ABR32" s="47"/>
      <c r="ABS32" s="47"/>
      <c r="ABT32" s="47"/>
      <c r="ABU32" s="47"/>
      <c r="ABV32" s="47"/>
      <c r="ABW32" s="47"/>
      <c r="ABX32" s="47"/>
      <c r="ABY32" s="47"/>
      <c r="ABZ32" s="47"/>
      <c r="ACA32" s="47"/>
      <c r="ACB32" s="47"/>
      <c r="ACC32" s="47"/>
      <c r="ACD32" s="47"/>
      <c r="ACE32" s="47"/>
      <c r="ACF32" s="47"/>
      <c r="ACG32" s="47"/>
      <c r="ACH32" s="47"/>
      <c r="ACI32" s="47"/>
      <c r="ACJ32" s="47"/>
      <c r="ACK32" s="47"/>
      <c r="ACL32" s="47"/>
      <c r="ACM32" s="47"/>
      <c r="ACN32" s="47"/>
      <c r="ACO32" s="47"/>
      <c r="ACP32" s="47"/>
      <c r="ACQ32" s="47"/>
      <c r="ACR32" s="47"/>
      <c r="ACS32" s="47"/>
      <c r="ACT32" s="47"/>
      <c r="ACU32" s="47"/>
      <c r="ACV32" s="47"/>
      <c r="ACW32" s="47"/>
      <c r="ACX32" s="47"/>
      <c r="ACY32" s="47"/>
      <c r="ACZ32" s="47"/>
      <c r="ADA32" s="47"/>
      <c r="ADB32" s="47"/>
      <c r="ADC32" s="47"/>
      <c r="ADD32" s="47"/>
      <c r="ADE32" s="47"/>
      <c r="ADF32" s="47"/>
      <c r="ADG32" s="47"/>
      <c r="ADH32" s="47"/>
      <c r="ADI32" s="47"/>
      <c r="ADJ32" s="47"/>
      <c r="ADK32" s="47"/>
      <c r="ADL32" s="47"/>
      <c r="ADM32" s="47"/>
      <c r="ADN32" s="47"/>
      <c r="ADO32" s="47"/>
      <c r="ADP32" s="47"/>
      <c r="ADQ32" s="47"/>
      <c r="ADR32" s="47"/>
      <c r="ADS32" s="47"/>
      <c r="ADT32" s="47"/>
      <c r="ADU32" s="47"/>
      <c r="ADV32" s="47"/>
      <c r="ADW32" s="47"/>
      <c r="ADX32" s="47"/>
      <c r="ADY32" s="47"/>
      <c r="ADZ32" s="47"/>
      <c r="AEA32" s="47"/>
      <c r="AEB32" s="47"/>
      <c r="AEC32" s="47"/>
      <c r="AED32" s="47"/>
      <c r="AEE32" s="47"/>
      <c r="AEF32" s="47"/>
      <c r="AEG32" s="47"/>
      <c r="AEH32" s="47"/>
      <c r="AEI32" s="47"/>
      <c r="AEJ32" s="47"/>
      <c r="AEK32" s="47"/>
      <c r="AEL32" s="47"/>
      <c r="AEM32" s="47"/>
      <c r="AEN32" s="47"/>
      <c r="AEO32" s="47"/>
      <c r="AEP32" s="47"/>
      <c r="AEQ32" s="47"/>
      <c r="AER32" s="47"/>
      <c r="AES32" s="47"/>
      <c r="AET32" s="47"/>
      <c r="AEU32" s="47"/>
      <c r="AEV32" s="47"/>
      <c r="AEW32" s="47"/>
      <c r="AEX32" s="47"/>
      <c r="AEY32" s="47"/>
      <c r="AEZ32" s="47"/>
      <c r="AFA32" s="47"/>
      <c r="AFB32" s="47"/>
      <c r="AFC32" s="47"/>
      <c r="AFD32" s="47"/>
      <c r="AFE32" s="47"/>
      <c r="AFF32" s="47"/>
      <c r="AFG32" s="47"/>
      <c r="AFH32" s="47"/>
      <c r="AFI32" s="47"/>
      <c r="AFJ32" s="47"/>
      <c r="AFK32" s="47"/>
      <c r="AFL32" s="47"/>
      <c r="AFM32" s="47"/>
      <c r="AFN32" s="47"/>
      <c r="AFO32" s="47"/>
      <c r="AFP32" s="47"/>
      <c r="AFQ32" s="47"/>
      <c r="AFR32" s="47"/>
      <c r="AFS32" s="47"/>
      <c r="AFT32" s="47"/>
      <c r="AFU32" s="47"/>
      <c r="AFV32" s="47"/>
      <c r="AFW32" s="47"/>
      <c r="AFX32" s="47"/>
      <c r="AFY32" s="47"/>
      <c r="AFZ32" s="47"/>
      <c r="AGA32" s="47"/>
      <c r="AGB32" s="47"/>
      <c r="AGC32" s="47"/>
      <c r="AGD32" s="47"/>
      <c r="AGE32" s="47"/>
      <c r="AGF32" s="47"/>
      <c r="AGG32" s="47"/>
      <c r="AGH32" s="47"/>
      <c r="AGI32" s="47"/>
      <c r="AGJ32" s="47"/>
      <c r="AGK32" s="47"/>
      <c r="AGL32" s="47"/>
      <c r="AGM32" s="47"/>
      <c r="AGN32" s="47"/>
      <c r="AGO32" s="47"/>
      <c r="AGP32" s="47"/>
      <c r="AGQ32" s="47"/>
      <c r="AGR32" s="47"/>
      <c r="AGS32" s="47"/>
      <c r="AGT32" s="47"/>
      <c r="AGU32" s="47"/>
      <c r="AGV32" s="47"/>
      <c r="AGW32" s="47"/>
      <c r="AGX32" s="47"/>
      <c r="AGY32" s="47"/>
      <c r="AGZ32" s="47"/>
      <c r="AHA32" s="47"/>
      <c r="AHB32" s="47"/>
      <c r="AHC32" s="47"/>
      <c r="AHD32" s="47"/>
      <c r="AHE32" s="47"/>
      <c r="AHF32" s="47"/>
      <c r="AHG32" s="47"/>
      <c r="AHH32" s="47"/>
      <c r="AHI32" s="47"/>
      <c r="AHJ32" s="47"/>
      <c r="AHK32" s="47"/>
      <c r="AHL32" s="47"/>
      <c r="AHM32" s="47"/>
      <c r="AHN32" s="47"/>
      <c r="AHO32" s="47"/>
      <c r="AHP32" s="47"/>
      <c r="AHQ32" s="47"/>
      <c r="AHR32" s="47"/>
      <c r="AHS32" s="47"/>
      <c r="AHT32" s="47"/>
      <c r="AHU32" s="47"/>
      <c r="AHV32" s="47"/>
      <c r="AHW32" s="47"/>
      <c r="AHX32" s="47"/>
      <c r="AHY32" s="47"/>
      <c r="AHZ32" s="47"/>
      <c r="AIA32" s="47"/>
      <c r="AIB32" s="47"/>
      <c r="AIC32" s="47"/>
      <c r="AID32" s="47"/>
      <c r="AIE32" s="47"/>
      <c r="AIF32" s="47"/>
      <c r="AIG32" s="47"/>
      <c r="AIH32" s="47"/>
      <c r="AII32" s="47"/>
      <c r="AIJ32" s="47"/>
      <c r="AIK32" s="47"/>
      <c r="AIL32" s="47"/>
      <c r="AIM32" s="47"/>
      <c r="AIN32" s="47"/>
      <c r="AIO32" s="47"/>
      <c r="AIP32" s="47"/>
      <c r="AIQ32" s="47"/>
      <c r="AIR32" s="47"/>
      <c r="AIS32" s="47"/>
      <c r="AIT32" s="47"/>
      <c r="AIU32" s="47"/>
      <c r="AIV32" s="47"/>
      <c r="AIW32" s="47"/>
      <c r="AIX32" s="47"/>
      <c r="AIY32" s="47"/>
      <c r="AIZ32" s="47"/>
      <c r="AJA32" s="47"/>
      <c r="AJB32" s="47"/>
      <c r="AJC32" s="47"/>
      <c r="AJD32" s="47"/>
      <c r="AJE32" s="47"/>
      <c r="AJF32" s="47"/>
      <c r="AJG32" s="47"/>
      <c r="AJH32" s="47"/>
      <c r="AJI32" s="47"/>
      <c r="AJJ32" s="47"/>
      <c r="AJK32" s="47"/>
      <c r="AJL32" s="47"/>
      <c r="AJM32" s="47"/>
      <c r="AJN32" s="47"/>
      <c r="AJO32" s="47"/>
      <c r="AJP32" s="47"/>
      <c r="AJQ32" s="47"/>
      <c r="AJR32" s="47"/>
      <c r="AJS32" s="47"/>
      <c r="AJT32" s="47"/>
      <c r="AJU32" s="47"/>
      <c r="AJV32" s="47"/>
      <c r="AJW32" s="47"/>
      <c r="AJX32" s="47"/>
      <c r="AJY32" s="47"/>
      <c r="AJZ32" s="47"/>
      <c r="AKA32" s="47"/>
      <c r="AKB32" s="47"/>
      <c r="AKC32" s="47"/>
      <c r="AKD32" s="47"/>
      <c r="AKE32" s="47"/>
      <c r="AKF32" s="47"/>
      <c r="AKG32" s="47"/>
      <c r="AKH32" s="47"/>
      <c r="AKI32" s="47"/>
      <c r="AKJ32" s="47"/>
      <c r="AKK32" s="47"/>
      <c r="AKL32" s="47"/>
      <c r="AKM32" s="47"/>
      <c r="AKN32" s="47"/>
      <c r="AKO32" s="47"/>
      <c r="AKP32" s="47"/>
      <c r="AKQ32" s="47"/>
      <c r="AKR32" s="47"/>
      <c r="AKS32" s="47"/>
      <c r="AKT32" s="47"/>
      <c r="AKU32" s="47"/>
      <c r="AKV32" s="47"/>
      <c r="AKW32" s="47"/>
      <c r="AKX32" s="47"/>
      <c r="AKY32" s="47"/>
      <c r="AKZ32" s="47"/>
      <c r="ALA32" s="47"/>
      <c r="ALB32" s="47"/>
      <c r="ALC32" s="47"/>
      <c r="ALD32" s="47"/>
      <c r="ALE32" s="47"/>
      <c r="ALF32" s="47"/>
      <c r="ALG32" s="47"/>
      <c r="ALH32" s="47"/>
      <c r="ALI32" s="47"/>
      <c r="ALJ32" s="47"/>
      <c r="ALK32" s="47"/>
      <c r="ALL32" s="47"/>
      <c r="ALM32" s="47"/>
      <c r="ALN32" s="47"/>
      <c r="ALO32" s="47"/>
      <c r="ALP32" s="47"/>
      <c r="ALQ32" s="47"/>
      <c r="ALR32" s="47"/>
      <c r="ALS32" s="47"/>
      <c r="ALT32" s="47"/>
      <c r="ALU32" s="47"/>
      <c r="ALV32" s="47"/>
      <c r="ALW32" s="47"/>
      <c r="ALX32" s="47"/>
      <c r="ALY32" s="47"/>
      <c r="ALZ32" s="47"/>
      <c r="AMA32" s="47"/>
      <c r="AMB32" s="47"/>
      <c r="AMC32" s="47"/>
      <c r="AMD32" s="47"/>
      <c r="AME32" s="47"/>
      <c r="AMF32" s="47"/>
      <c r="AMG32" s="47"/>
      <c r="AMH32" s="47"/>
      <c r="AMI32" s="47"/>
      <c r="AMJ32" s="47"/>
      <c r="AMK32" s="47"/>
      <c r="AML32" s="47"/>
      <c r="AMM32" s="47"/>
      <c r="AMN32" s="47"/>
      <c r="AMO32" s="47"/>
      <c r="AMP32" s="47"/>
      <c r="AMQ32" s="47"/>
      <c r="AMR32" s="47"/>
      <c r="AMS32" s="47"/>
      <c r="AMT32" s="47"/>
      <c r="AMU32" s="47"/>
      <c r="AMV32" s="47"/>
      <c r="AMW32" s="47"/>
      <c r="AMX32" s="47"/>
      <c r="AMY32" s="47"/>
      <c r="AMZ32" s="47"/>
      <c r="ANA32" s="47"/>
      <c r="ANB32" s="47"/>
      <c r="ANC32" s="47"/>
      <c r="AND32" s="47"/>
      <c r="ANE32" s="47"/>
      <c r="ANF32" s="47"/>
      <c r="ANG32" s="47"/>
      <c r="ANH32" s="47"/>
      <c r="ANI32" s="47"/>
      <c r="ANJ32" s="47"/>
      <c r="ANK32" s="47"/>
      <c r="ANL32" s="47"/>
      <c r="ANM32" s="47"/>
      <c r="ANN32" s="47"/>
      <c r="ANO32" s="47"/>
      <c r="ANP32" s="47"/>
      <c r="ANQ32" s="47"/>
      <c r="ANR32" s="47"/>
      <c r="ANS32" s="47"/>
      <c r="ANT32" s="47"/>
      <c r="ANU32" s="47"/>
      <c r="ANV32" s="47"/>
      <c r="ANW32" s="47"/>
      <c r="ANX32" s="47"/>
      <c r="ANY32" s="47"/>
      <c r="ANZ32" s="47"/>
      <c r="AOA32" s="47"/>
      <c r="AOB32" s="47"/>
      <c r="AOC32" s="47"/>
      <c r="AOD32" s="47"/>
      <c r="AOE32" s="47"/>
      <c r="AOF32" s="47"/>
      <c r="AOG32" s="47"/>
      <c r="AOH32" s="47"/>
      <c r="AOI32" s="47"/>
      <c r="AOJ32" s="47"/>
      <c r="AOK32" s="47"/>
      <c r="AOL32" s="47"/>
      <c r="AOM32" s="47"/>
      <c r="AON32" s="47"/>
      <c r="AOO32" s="47"/>
      <c r="AOP32" s="47"/>
      <c r="AOQ32" s="47"/>
      <c r="AOR32" s="47"/>
      <c r="AOS32" s="47"/>
      <c r="AOT32" s="47"/>
      <c r="AOU32" s="47"/>
      <c r="AOV32" s="47"/>
      <c r="AOW32" s="47"/>
      <c r="AOX32" s="47"/>
      <c r="AOY32" s="47"/>
      <c r="AOZ32" s="47"/>
      <c r="APA32" s="47"/>
      <c r="APB32" s="47"/>
      <c r="APC32" s="47"/>
      <c r="APD32" s="47"/>
      <c r="APE32" s="47"/>
      <c r="APF32" s="47"/>
      <c r="APG32" s="47"/>
      <c r="APH32" s="47"/>
      <c r="API32" s="47"/>
      <c r="APJ32" s="47"/>
      <c r="APK32" s="47"/>
      <c r="APL32" s="47"/>
      <c r="APM32" s="47"/>
      <c r="APN32" s="47"/>
      <c r="APO32" s="47"/>
      <c r="APP32" s="47"/>
      <c r="APQ32" s="47"/>
      <c r="APR32" s="47"/>
      <c r="APS32" s="47"/>
      <c r="APT32" s="47"/>
      <c r="APU32" s="47"/>
      <c r="APV32" s="47"/>
      <c r="APW32" s="47"/>
      <c r="APX32" s="47"/>
      <c r="APY32" s="47"/>
      <c r="APZ32" s="47"/>
      <c r="AQA32" s="47"/>
      <c r="AQB32" s="47"/>
      <c r="AQC32" s="47"/>
      <c r="AQD32" s="47"/>
      <c r="AQE32" s="47"/>
      <c r="AQF32" s="47"/>
      <c r="AQG32" s="47"/>
      <c r="AQH32" s="47"/>
      <c r="AQI32" s="47"/>
      <c r="AQJ32" s="47"/>
      <c r="AQK32" s="47"/>
      <c r="AQL32" s="47"/>
      <c r="AQM32" s="47"/>
      <c r="AQN32" s="47"/>
      <c r="AQO32" s="47"/>
      <c r="AQP32" s="47"/>
      <c r="AQQ32" s="47"/>
      <c r="AQR32" s="47"/>
      <c r="AQS32" s="47"/>
      <c r="AQT32" s="47"/>
      <c r="AQU32" s="47"/>
      <c r="AQV32" s="47"/>
      <c r="AQW32" s="47"/>
      <c r="AQX32" s="47"/>
      <c r="AQY32" s="47"/>
      <c r="AQZ32" s="47"/>
      <c r="ARA32" s="47"/>
      <c r="ARB32" s="47"/>
      <c r="ARC32" s="47"/>
      <c r="ARD32" s="47"/>
      <c r="ARE32" s="47"/>
      <c r="ARF32" s="47"/>
      <c r="ARG32" s="47"/>
      <c r="ARH32" s="47"/>
      <c r="ARI32" s="47"/>
      <c r="ARJ32" s="47"/>
      <c r="ARK32" s="47"/>
      <c r="ARL32" s="47"/>
      <c r="ARM32" s="47"/>
      <c r="ARN32" s="47"/>
      <c r="ARO32" s="47"/>
      <c r="ARP32" s="47"/>
      <c r="ARQ32" s="47"/>
      <c r="ARR32" s="47"/>
      <c r="ARS32" s="47"/>
      <c r="ART32" s="47"/>
      <c r="ARU32" s="47"/>
      <c r="ARV32" s="47"/>
      <c r="ARW32" s="47"/>
      <c r="ARX32" s="47"/>
      <c r="ARY32" s="47"/>
      <c r="ARZ32" s="47"/>
      <c r="ASA32" s="47"/>
      <c r="ASB32" s="47"/>
      <c r="ASC32" s="47"/>
      <c r="ASD32" s="47"/>
      <c r="ASE32" s="47"/>
      <c r="ASF32" s="47"/>
      <c r="ASG32" s="47"/>
      <c r="ASH32" s="47"/>
      <c r="ASI32" s="47"/>
      <c r="ASJ32" s="47"/>
      <c r="ASK32" s="47"/>
      <c r="ASL32" s="47"/>
      <c r="ASM32" s="47"/>
      <c r="ASN32" s="47"/>
      <c r="ASO32" s="47"/>
      <c r="ASP32" s="47"/>
      <c r="ASQ32" s="47"/>
      <c r="ASR32" s="47"/>
      <c r="ASS32" s="47"/>
      <c r="AST32" s="47"/>
      <c r="ASU32" s="47"/>
      <c r="ASV32" s="47"/>
      <c r="ASW32" s="47"/>
      <c r="ASX32" s="47"/>
      <c r="ASY32" s="47"/>
      <c r="ASZ32" s="47"/>
      <c r="ATA32" s="47"/>
      <c r="ATB32" s="47"/>
      <c r="ATC32" s="47"/>
      <c r="ATD32" s="47"/>
      <c r="ATE32" s="47"/>
      <c r="ATF32" s="47"/>
      <c r="ATG32" s="47"/>
      <c r="ATH32" s="47"/>
      <c r="ATI32" s="47"/>
      <c r="ATJ32" s="47"/>
      <c r="ATK32" s="47"/>
      <c r="ATL32" s="47"/>
      <c r="ATM32" s="47"/>
      <c r="ATN32" s="47"/>
      <c r="ATO32" s="47"/>
      <c r="ATP32" s="47"/>
      <c r="ATQ32" s="47"/>
      <c r="ATR32" s="47"/>
      <c r="ATS32" s="47"/>
      <c r="ATT32" s="47"/>
      <c r="ATU32" s="47"/>
      <c r="ATV32" s="47"/>
      <c r="ATW32" s="47"/>
      <c r="ATX32" s="47"/>
      <c r="ATY32" s="47"/>
      <c r="ATZ32" s="47"/>
      <c r="AUA32" s="47"/>
      <c r="AUB32" s="47"/>
      <c r="AUC32" s="47"/>
      <c r="AUD32" s="47"/>
      <c r="AUE32" s="47"/>
      <c r="AUF32" s="47"/>
      <c r="AUG32" s="47"/>
      <c r="AUH32" s="47"/>
      <c r="AUI32" s="47"/>
      <c r="AUJ32" s="47"/>
      <c r="AUK32" s="47"/>
      <c r="AUL32" s="47"/>
      <c r="AUM32" s="47"/>
      <c r="AUN32" s="47"/>
      <c r="AUO32" s="47"/>
      <c r="AUP32" s="47"/>
      <c r="AUQ32" s="47"/>
      <c r="AUR32" s="47"/>
      <c r="AUS32" s="47"/>
    </row>
    <row r="33" spans="1:1241" x14ac:dyDescent="0.25">
      <c r="A33" s="15">
        <v>15</v>
      </c>
      <c r="C33" s="78" t="str">
        <f t="shared" si="2096"/>
        <v/>
      </c>
      <c r="D33" s="5"/>
      <c r="E33" s="61"/>
      <c r="F33" s="112">
        <f t="shared" si="2097"/>
        <v>0</v>
      </c>
      <c r="G33" s="112">
        <f t="shared" si="2098"/>
        <v>0</v>
      </c>
      <c r="H33" s="112">
        <f t="shared" si="2098"/>
        <v>0</v>
      </c>
      <c r="I33" s="112">
        <f t="shared" si="2098"/>
        <v>0</v>
      </c>
      <c r="J33" s="112">
        <f t="shared" si="2098"/>
        <v>0</v>
      </c>
      <c r="K33" s="112">
        <f t="shared" si="2098"/>
        <v>0</v>
      </c>
      <c r="L33" s="112">
        <f t="shared" si="2098"/>
        <v>0</v>
      </c>
      <c r="M33" s="112">
        <f t="shared" si="2098"/>
        <v>0</v>
      </c>
      <c r="N33" s="112">
        <f t="shared" si="2098"/>
        <v>0</v>
      </c>
      <c r="O33" s="112">
        <f t="shared" si="2098"/>
        <v>0</v>
      </c>
      <c r="P33" s="112">
        <f t="shared" si="2098"/>
        <v>0</v>
      </c>
      <c r="Q33" s="72">
        <f t="shared" si="2098"/>
        <v>0</v>
      </c>
      <c r="R33" s="111">
        <f t="shared" si="2099"/>
        <v>0</v>
      </c>
      <c r="S33" s="111">
        <f t="shared" si="2100"/>
        <v>0</v>
      </c>
      <c r="T33" s="111">
        <f t="shared" si="2101"/>
        <v>0</v>
      </c>
      <c r="U33" s="111">
        <f t="shared" si="2102"/>
        <v>0</v>
      </c>
      <c r="V33" s="111">
        <f t="shared" si="2103"/>
        <v>0</v>
      </c>
      <c r="W33" s="111">
        <f t="shared" si="2104"/>
        <v>0</v>
      </c>
      <c r="X33" s="111">
        <f t="shared" si="2105"/>
        <v>0</v>
      </c>
      <c r="Y33" s="111">
        <f t="shared" si="2106"/>
        <v>0</v>
      </c>
      <c r="Z33" s="111">
        <f t="shared" si="2107"/>
        <v>0</v>
      </c>
      <c r="AA33" s="111">
        <f t="shared" si="2108"/>
        <v>0</v>
      </c>
      <c r="AB33" s="111">
        <f t="shared" si="2109"/>
        <v>0</v>
      </c>
      <c r="AC33" s="111">
        <f t="shared" si="2110"/>
        <v>0</v>
      </c>
      <c r="AD33" s="70">
        <f t="shared" si="2111"/>
        <v>0</v>
      </c>
      <c r="AE33" s="58">
        <f t="shared" si="2112"/>
        <v>0</v>
      </c>
      <c r="AF33" s="58">
        <f t="shared" si="2113"/>
        <v>0</v>
      </c>
      <c r="AG33" s="58">
        <f t="shared" si="2114"/>
        <v>0</v>
      </c>
      <c r="AH33" s="58">
        <f t="shared" si="2115"/>
        <v>0</v>
      </c>
      <c r="AI33" s="58">
        <f t="shared" si="2116"/>
        <v>0</v>
      </c>
      <c r="AJ33" s="58">
        <f t="shared" si="2117"/>
        <v>0</v>
      </c>
      <c r="AK33" s="58">
        <f t="shared" si="2118"/>
        <v>0</v>
      </c>
      <c r="AL33" s="58">
        <f t="shared" si="2119"/>
        <v>0</v>
      </c>
      <c r="AM33" s="58">
        <f t="shared" si="2120"/>
        <v>0</v>
      </c>
      <c r="AN33" s="58">
        <f t="shared" si="2121"/>
        <v>0</v>
      </c>
      <c r="AO33" s="58">
        <f t="shared" si="2122"/>
        <v>0</v>
      </c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Q33" s="50"/>
      <c r="ER33" s="50"/>
      <c r="ES33" s="50"/>
      <c r="ET33" s="50"/>
      <c r="EU33" s="50"/>
      <c r="EV33" s="50"/>
      <c r="EW33" s="50"/>
      <c r="EX33" s="50"/>
      <c r="EY33" s="50"/>
      <c r="EZ33" s="50"/>
      <c r="FA33" s="50"/>
      <c r="FB33" s="50"/>
      <c r="FC33" s="50"/>
      <c r="FD33" s="50"/>
      <c r="FE33" s="50"/>
      <c r="FF33" s="47"/>
      <c r="FG33" s="47"/>
      <c r="FH33" s="47"/>
      <c r="FI33" s="47"/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U33" s="47"/>
      <c r="FV33" s="47"/>
      <c r="FW33" s="47"/>
      <c r="FX33" s="47"/>
      <c r="FY33" s="47"/>
      <c r="FZ33" s="47"/>
      <c r="GA33" s="47"/>
      <c r="GB33" s="47"/>
      <c r="GC33" s="47"/>
      <c r="GD33" s="47"/>
      <c r="GE33" s="47"/>
      <c r="GF33" s="47"/>
      <c r="GG33" s="47"/>
      <c r="GH33" s="47"/>
      <c r="GI33" s="47"/>
      <c r="GJ33" s="47"/>
      <c r="GK33" s="47"/>
      <c r="GL33" s="47"/>
      <c r="GM33" s="47"/>
      <c r="GN33" s="47"/>
      <c r="GO33" s="47"/>
      <c r="GP33" s="47"/>
      <c r="GQ33" s="47"/>
      <c r="GR33" s="47"/>
      <c r="GS33" s="47"/>
      <c r="GT33" s="47"/>
      <c r="GU33" s="47"/>
      <c r="GV33" s="47"/>
      <c r="GW33" s="47"/>
      <c r="GX33" s="47"/>
      <c r="GY33" s="47"/>
      <c r="GZ33" s="47"/>
      <c r="HA33" s="47"/>
      <c r="HB33" s="47"/>
      <c r="HC33" s="47"/>
      <c r="HD33" s="47"/>
      <c r="HE33" s="47"/>
      <c r="HF33" s="47"/>
      <c r="HG33" s="47"/>
      <c r="HH33" s="47"/>
      <c r="HI33" s="47"/>
      <c r="HJ33" s="47"/>
      <c r="HK33" s="47"/>
      <c r="HL33" s="47"/>
      <c r="HM33" s="47"/>
      <c r="HN33" s="47"/>
      <c r="HO33" s="47"/>
      <c r="HP33" s="47"/>
      <c r="HQ33" s="47"/>
      <c r="HR33" s="47"/>
      <c r="HS33" s="47"/>
      <c r="HT33" s="47"/>
      <c r="HU33" s="47"/>
      <c r="HV33" s="47"/>
      <c r="HW33" s="47"/>
      <c r="HX33" s="47"/>
      <c r="HY33" s="47"/>
      <c r="HZ33" s="47"/>
      <c r="IA33" s="47"/>
      <c r="IB33" s="47"/>
      <c r="IC33" s="47"/>
      <c r="ID33" s="47"/>
      <c r="IE33" s="47"/>
      <c r="IF33" s="47"/>
      <c r="IG33" s="47"/>
      <c r="IH33" s="47"/>
      <c r="II33" s="47"/>
      <c r="IJ33" s="47"/>
      <c r="IK33" s="47"/>
      <c r="IL33" s="47"/>
      <c r="IM33" s="47"/>
      <c r="IN33" s="47"/>
      <c r="IO33" s="47"/>
      <c r="IP33" s="47"/>
      <c r="IQ33" s="47"/>
      <c r="IR33" s="47"/>
      <c r="IS33" s="47"/>
      <c r="IT33" s="47"/>
      <c r="IU33" s="47"/>
      <c r="IV33" s="47"/>
      <c r="IW33" s="47"/>
      <c r="IX33" s="47"/>
      <c r="IY33" s="47"/>
      <c r="IZ33" s="47"/>
      <c r="JA33" s="47"/>
      <c r="JB33" s="47"/>
      <c r="JC33" s="47"/>
      <c r="JD33" s="47"/>
      <c r="JE33" s="47"/>
      <c r="JF33" s="47"/>
      <c r="JG33" s="47"/>
      <c r="JH33" s="47"/>
      <c r="JI33" s="47"/>
      <c r="JJ33" s="47"/>
      <c r="JK33" s="47"/>
      <c r="JL33" s="47"/>
      <c r="JM33" s="47"/>
      <c r="JN33" s="47"/>
      <c r="JO33" s="47"/>
      <c r="JP33" s="47"/>
      <c r="JQ33" s="47"/>
      <c r="JR33" s="47"/>
      <c r="JS33" s="47"/>
      <c r="JT33" s="47"/>
      <c r="JU33" s="47"/>
      <c r="JV33" s="47"/>
      <c r="JW33" s="47"/>
      <c r="JX33" s="47"/>
      <c r="JY33" s="47"/>
      <c r="JZ33" s="47"/>
      <c r="KA33" s="47"/>
      <c r="KB33" s="47"/>
      <c r="KC33" s="47"/>
      <c r="KD33" s="47"/>
      <c r="KE33" s="47"/>
      <c r="KF33" s="47"/>
      <c r="KG33" s="47"/>
      <c r="KH33" s="47"/>
      <c r="KI33" s="47"/>
      <c r="KJ33" s="47"/>
      <c r="KK33" s="47"/>
      <c r="KL33" s="47"/>
      <c r="KM33" s="47"/>
      <c r="KN33" s="47"/>
      <c r="KO33" s="47"/>
      <c r="KP33" s="47"/>
      <c r="KQ33" s="47"/>
      <c r="KR33" s="47"/>
      <c r="KS33" s="47"/>
      <c r="KT33" s="47"/>
      <c r="KU33" s="47"/>
      <c r="KV33" s="47"/>
      <c r="KW33" s="47"/>
      <c r="KX33" s="47"/>
      <c r="KY33" s="47"/>
      <c r="KZ33" s="47"/>
      <c r="LA33" s="47"/>
      <c r="LB33" s="47"/>
      <c r="LC33" s="47"/>
      <c r="LD33" s="47"/>
      <c r="LE33" s="47"/>
      <c r="LF33" s="47"/>
      <c r="LG33" s="47"/>
      <c r="LH33" s="47"/>
      <c r="LI33" s="47"/>
      <c r="LJ33" s="47"/>
      <c r="LK33" s="47"/>
      <c r="LL33" s="47"/>
      <c r="LM33" s="47"/>
      <c r="LN33" s="47"/>
      <c r="LO33" s="47"/>
      <c r="LP33" s="47"/>
      <c r="LQ33" s="47"/>
      <c r="LR33" s="47"/>
      <c r="LS33" s="47"/>
      <c r="LT33" s="47"/>
      <c r="LU33" s="47"/>
      <c r="LV33" s="47"/>
      <c r="LW33" s="47"/>
      <c r="LX33" s="47"/>
      <c r="LY33" s="47"/>
      <c r="LZ33" s="47"/>
      <c r="MA33" s="47"/>
      <c r="MB33" s="47"/>
      <c r="MC33" s="47"/>
      <c r="MD33" s="47"/>
      <c r="ME33" s="47"/>
      <c r="MF33" s="47"/>
      <c r="MG33" s="47"/>
      <c r="MH33" s="47"/>
      <c r="MI33" s="47"/>
      <c r="MJ33" s="47"/>
      <c r="MK33" s="47"/>
      <c r="ML33" s="47"/>
      <c r="MM33" s="47"/>
      <c r="MN33" s="47"/>
      <c r="MO33" s="47"/>
      <c r="MP33" s="47"/>
      <c r="MQ33" s="47"/>
      <c r="MR33" s="47"/>
      <c r="MS33" s="47"/>
      <c r="MT33" s="47"/>
      <c r="MU33" s="47"/>
      <c r="MV33" s="47"/>
      <c r="MW33" s="47"/>
      <c r="MX33" s="47"/>
      <c r="MY33" s="47"/>
      <c r="MZ33" s="47"/>
      <c r="NA33" s="47"/>
      <c r="NB33" s="47"/>
      <c r="NC33" s="47"/>
      <c r="ND33" s="47"/>
      <c r="NE33" s="47"/>
      <c r="NF33" s="47"/>
      <c r="NG33" s="47"/>
      <c r="NH33" s="47"/>
      <c r="NI33" s="47"/>
      <c r="NJ33" s="47"/>
      <c r="NK33" s="47"/>
      <c r="NL33" s="47"/>
      <c r="NM33" s="47"/>
      <c r="NN33" s="47"/>
      <c r="NO33" s="47"/>
      <c r="NP33" s="47"/>
      <c r="NQ33" s="47"/>
      <c r="NR33" s="47"/>
      <c r="NS33" s="47"/>
      <c r="NT33" s="47"/>
      <c r="NU33" s="47"/>
      <c r="NV33" s="47"/>
      <c r="NW33" s="47"/>
      <c r="NX33" s="47"/>
      <c r="NY33" s="47"/>
      <c r="NZ33" s="47"/>
      <c r="OA33" s="47"/>
      <c r="OB33" s="47"/>
      <c r="OC33" s="47"/>
      <c r="OD33" s="47"/>
      <c r="OE33" s="47"/>
      <c r="OF33" s="47"/>
      <c r="OG33" s="47"/>
      <c r="OH33" s="47"/>
      <c r="OI33" s="47"/>
      <c r="OJ33" s="47"/>
      <c r="OK33" s="47"/>
      <c r="OL33" s="47"/>
      <c r="OM33" s="47"/>
      <c r="ON33" s="47"/>
      <c r="OO33" s="47"/>
      <c r="OP33" s="47"/>
      <c r="OQ33" s="47"/>
      <c r="OR33" s="47"/>
      <c r="OS33" s="47"/>
      <c r="OT33" s="47"/>
      <c r="OU33" s="47"/>
      <c r="OV33" s="47"/>
      <c r="OW33" s="47"/>
      <c r="OX33" s="47"/>
      <c r="OY33" s="47"/>
      <c r="OZ33" s="47"/>
      <c r="PA33" s="47"/>
      <c r="PB33" s="47"/>
      <c r="PC33" s="47"/>
      <c r="PD33" s="47"/>
      <c r="PE33" s="47"/>
      <c r="PF33" s="47"/>
      <c r="PG33" s="47"/>
      <c r="PH33" s="47"/>
      <c r="PI33" s="47"/>
      <c r="PJ33" s="47"/>
      <c r="PK33" s="47"/>
      <c r="PL33" s="47"/>
      <c r="PM33" s="47"/>
      <c r="PN33" s="47"/>
      <c r="PO33" s="47"/>
      <c r="PP33" s="47"/>
      <c r="PQ33" s="47"/>
      <c r="PR33" s="47"/>
      <c r="PS33" s="47"/>
      <c r="PT33" s="47"/>
      <c r="PU33" s="47"/>
      <c r="PV33" s="47"/>
      <c r="PW33" s="47"/>
      <c r="PX33" s="47"/>
      <c r="PY33" s="47"/>
      <c r="PZ33" s="47"/>
      <c r="QA33" s="47"/>
      <c r="QB33" s="47"/>
      <c r="QC33" s="47"/>
      <c r="QD33" s="47"/>
      <c r="QE33" s="47"/>
      <c r="QF33" s="47"/>
      <c r="QG33" s="47"/>
      <c r="QH33" s="47"/>
      <c r="QI33" s="47"/>
      <c r="QJ33" s="47"/>
      <c r="QK33" s="47"/>
      <c r="QL33" s="47"/>
      <c r="QM33" s="47"/>
      <c r="QN33" s="47"/>
      <c r="QO33" s="47"/>
      <c r="QP33" s="47"/>
      <c r="QQ33" s="47"/>
      <c r="QR33" s="47"/>
      <c r="QS33" s="47"/>
      <c r="QT33" s="47"/>
      <c r="QU33" s="47"/>
      <c r="QV33" s="47"/>
      <c r="QW33" s="47"/>
      <c r="QX33" s="47"/>
      <c r="QY33" s="47"/>
      <c r="QZ33" s="47"/>
      <c r="RA33" s="47"/>
      <c r="RB33" s="47"/>
      <c r="RC33" s="47"/>
      <c r="RD33" s="47"/>
      <c r="RE33" s="47"/>
      <c r="RF33" s="47"/>
      <c r="RG33" s="47"/>
      <c r="RH33" s="47"/>
      <c r="RI33" s="47"/>
      <c r="RJ33" s="47"/>
      <c r="RK33" s="47"/>
      <c r="RL33" s="47"/>
      <c r="RM33" s="47"/>
      <c r="RN33" s="47"/>
      <c r="RO33" s="47"/>
      <c r="RP33" s="47"/>
      <c r="RQ33" s="47"/>
      <c r="RR33" s="47"/>
      <c r="RS33" s="47"/>
      <c r="RT33" s="47"/>
      <c r="RU33" s="47"/>
      <c r="RV33" s="47"/>
      <c r="RW33" s="47"/>
      <c r="RX33" s="47"/>
      <c r="RY33" s="47"/>
      <c r="RZ33" s="47"/>
      <c r="SA33" s="47"/>
      <c r="SB33" s="47"/>
      <c r="SC33" s="47"/>
      <c r="SD33" s="47"/>
      <c r="SE33" s="47"/>
      <c r="SF33" s="47"/>
      <c r="SG33" s="47"/>
      <c r="SH33" s="47"/>
      <c r="SI33" s="47"/>
      <c r="SJ33" s="47"/>
      <c r="SK33" s="47"/>
      <c r="SL33" s="47"/>
      <c r="SM33" s="47"/>
      <c r="SN33" s="47"/>
      <c r="SO33" s="47"/>
      <c r="SP33" s="47"/>
      <c r="SQ33" s="47"/>
      <c r="SR33" s="47"/>
      <c r="SS33" s="47"/>
      <c r="ST33" s="47"/>
      <c r="SU33" s="47"/>
      <c r="SV33" s="47"/>
      <c r="SW33" s="47"/>
      <c r="SX33" s="47"/>
      <c r="SY33" s="47"/>
      <c r="SZ33" s="47"/>
      <c r="TA33" s="47"/>
      <c r="TB33" s="47"/>
      <c r="TC33" s="47"/>
      <c r="TD33" s="47"/>
      <c r="TE33" s="47"/>
      <c r="TF33" s="47"/>
      <c r="TG33" s="47"/>
      <c r="TH33" s="47"/>
      <c r="TI33" s="47"/>
      <c r="TJ33" s="47"/>
      <c r="TK33" s="47"/>
      <c r="TL33" s="47"/>
      <c r="TM33" s="47"/>
      <c r="TN33" s="47"/>
      <c r="TO33" s="47"/>
      <c r="TP33" s="47"/>
      <c r="TQ33" s="47"/>
      <c r="TR33" s="47"/>
      <c r="TS33" s="47"/>
      <c r="TT33" s="47"/>
      <c r="TU33" s="47"/>
      <c r="TV33" s="47"/>
      <c r="TW33" s="47"/>
      <c r="TX33" s="47"/>
      <c r="TY33" s="47"/>
      <c r="TZ33" s="47"/>
      <c r="UA33" s="47"/>
      <c r="UB33" s="47"/>
      <c r="UC33" s="47"/>
      <c r="UD33" s="47"/>
      <c r="UE33" s="47"/>
      <c r="UF33" s="47"/>
      <c r="UG33" s="47"/>
      <c r="UH33" s="47"/>
      <c r="UI33" s="47"/>
      <c r="UJ33" s="47"/>
      <c r="UK33" s="47"/>
      <c r="UL33" s="47"/>
      <c r="UM33" s="47"/>
      <c r="UN33" s="47"/>
      <c r="UO33" s="47"/>
      <c r="UP33" s="47"/>
      <c r="UQ33" s="47"/>
      <c r="UR33" s="47"/>
      <c r="US33" s="47"/>
      <c r="UT33" s="47"/>
      <c r="UU33" s="47"/>
      <c r="UV33" s="47"/>
      <c r="UW33" s="47"/>
      <c r="UX33" s="47"/>
      <c r="UY33" s="47"/>
      <c r="UZ33" s="47"/>
      <c r="VA33" s="47"/>
      <c r="VB33" s="47"/>
      <c r="VC33" s="47"/>
      <c r="VD33" s="47"/>
      <c r="VE33" s="47"/>
      <c r="VF33" s="47"/>
      <c r="VG33" s="47"/>
      <c r="VH33" s="47"/>
      <c r="VI33" s="47"/>
      <c r="VJ33" s="47"/>
      <c r="VK33" s="47"/>
      <c r="VL33" s="47"/>
      <c r="VM33" s="47"/>
      <c r="VN33" s="47"/>
      <c r="VO33" s="47"/>
      <c r="VP33" s="47"/>
      <c r="VQ33" s="47"/>
      <c r="VR33" s="47"/>
      <c r="VS33" s="47"/>
      <c r="VT33" s="47"/>
      <c r="VU33" s="47"/>
      <c r="VV33" s="47"/>
      <c r="VW33" s="47"/>
      <c r="VX33" s="47"/>
      <c r="VY33" s="47"/>
      <c r="VZ33" s="47"/>
      <c r="WA33" s="47"/>
      <c r="WB33" s="47"/>
      <c r="WC33" s="47"/>
      <c r="WD33" s="47"/>
      <c r="WE33" s="47"/>
      <c r="WF33" s="47"/>
      <c r="WG33" s="47"/>
      <c r="WH33" s="47"/>
      <c r="WI33" s="47"/>
      <c r="WJ33" s="47"/>
      <c r="WK33" s="47"/>
      <c r="WL33" s="47"/>
      <c r="WM33" s="47"/>
      <c r="WN33" s="47"/>
      <c r="WO33" s="47"/>
      <c r="WP33" s="47"/>
      <c r="WQ33" s="47"/>
      <c r="WR33" s="47"/>
      <c r="WS33" s="47"/>
      <c r="WT33" s="47"/>
      <c r="WU33" s="47"/>
      <c r="WV33" s="47"/>
      <c r="WW33" s="47"/>
      <c r="WX33" s="47"/>
      <c r="WY33" s="47"/>
      <c r="WZ33" s="47"/>
      <c r="XA33" s="47"/>
      <c r="XB33" s="47"/>
      <c r="XC33" s="47"/>
      <c r="XD33" s="47"/>
      <c r="XE33" s="47"/>
      <c r="XF33" s="47"/>
      <c r="XG33" s="47"/>
      <c r="XH33" s="47"/>
      <c r="XI33" s="47"/>
      <c r="XJ33" s="47"/>
      <c r="XK33" s="47"/>
      <c r="XL33" s="47"/>
      <c r="XM33" s="47"/>
      <c r="XN33" s="47"/>
      <c r="XO33" s="47"/>
      <c r="XP33" s="47"/>
      <c r="XQ33" s="47"/>
      <c r="XR33" s="47"/>
      <c r="XS33" s="47"/>
      <c r="XT33" s="47"/>
      <c r="XU33" s="47"/>
      <c r="XV33" s="47"/>
      <c r="XW33" s="47"/>
      <c r="XX33" s="47"/>
      <c r="XY33" s="47"/>
      <c r="XZ33" s="47"/>
      <c r="YA33" s="47"/>
      <c r="YB33" s="47"/>
      <c r="YC33" s="47"/>
      <c r="YD33" s="47"/>
      <c r="YE33" s="47"/>
      <c r="YF33" s="47"/>
      <c r="YG33" s="47"/>
      <c r="YH33" s="47"/>
      <c r="YI33" s="47"/>
      <c r="YJ33" s="47"/>
      <c r="YK33" s="47"/>
      <c r="YL33" s="47"/>
      <c r="YM33" s="47"/>
      <c r="YN33" s="47"/>
      <c r="YO33" s="47"/>
      <c r="YP33" s="47"/>
      <c r="YQ33" s="47"/>
      <c r="YR33" s="47"/>
      <c r="YS33" s="47"/>
      <c r="YT33" s="47"/>
      <c r="YU33" s="47"/>
      <c r="YV33" s="47"/>
      <c r="YW33" s="47"/>
      <c r="YX33" s="47"/>
      <c r="YY33" s="47"/>
      <c r="YZ33" s="47"/>
      <c r="ZA33" s="47"/>
      <c r="ZB33" s="47"/>
      <c r="ZC33" s="47"/>
      <c r="ZD33" s="47"/>
      <c r="ZE33" s="47"/>
      <c r="ZF33" s="47"/>
      <c r="ZG33" s="47"/>
      <c r="ZH33" s="47"/>
      <c r="ZI33" s="47"/>
      <c r="ZJ33" s="47"/>
      <c r="ZK33" s="47"/>
      <c r="ZL33" s="47"/>
      <c r="ZM33" s="47"/>
      <c r="ZN33" s="47"/>
      <c r="ZO33" s="47"/>
      <c r="ZP33" s="47"/>
      <c r="ZQ33" s="47"/>
      <c r="ZR33" s="47"/>
      <c r="ZS33" s="47"/>
      <c r="ZT33" s="47"/>
      <c r="ZU33" s="47"/>
      <c r="ZV33" s="47"/>
      <c r="ZW33" s="47"/>
      <c r="ZX33" s="47"/>
      <c r="ZY33" s="47"/>
      <c r="ZZ33" s="47"/>
      <c r="AAA33" s="47"/>
      <c r="AAB33" s="47"/>
      <c r="AAC33" s="47"/>
      <c r="AAD33" s="47"/>
      <c r="AAE33" s="47"/>
      <c r="AAF33" s="47"/>
      <c r="AAG33" s="47"/>
      <c r="AAH33" s="47"/>
      <c r="AAI33" s="47"/>
      <c r="AAJ33" s="47"/>
      <c r="AAK33" s="47"/>
      <c r="AAL33" s="47"/>
      <c r="AAM33" s="47"/>
      <c r="AAN33" s="47"/>
      <c r="AAO33" s="47"/>
      <c r="AAP33" s="47"/>
      <c r="AAQ33" s="47"/>
      <c r="AAR33" s="47"/>
      <c r="AAS33" s="47"/>
      <c r="AAT33" s="47"/>
      <c r="AAU33" s="47"/>
      <c r="AAV33" s="47"/>
      <c r="AAW33" s="47"/>
      <c r="AAX33" s="47"/>
      <c r="AAY33" s="47"/>
      <c r="AAZ33" s="47"/>
      <c r="ABA33" s="47"/>
      <c r="ABB33" s="47"/>
      <c r="ABC33" s="47"/>
      <c r="ABD33" s="47"/>
      <c r="ABE33" s="47"/>
      <c r="ABF33" s="47"/>
      <c r="ABG33" s="47"/>
      <c r="ABH33" s="47"/>
      <c r="ABI33" s="47"/>
      <c r="ABJ33" s="47"/>
      <c r="ABK33" s="47"/>
      <c r="ABL33" s="47"/>
      <c r="ABM33" s="47"/>
      <c r="ABN33" s="47"/>
      <c r="ABO33" s="47"/>
      <c r="ABP33" s="47"/>
      <c r="ABQ33" s="47"/>
      <c r="ABR33" s="47"/>
      <c r="ABS33" s="47"/>
      <c r="ABT33" s="47"/>
      <c r="ABU33" s="47"/>
      <c r="ABV33" s="47"/>
      <c r="ABW33" s="47"/>
      <c r="ABX33" s="47"/>
      <c r="ABY33" s="47"/>
      <c r="ABZ33" s="47"/>
      <c r="ACA33" s="47"/>
      <c r="ACB33" s="47"/>
      <c r="ACC33" s="47"/>
      <c r="ACD33" s="47"/>
      <c r="ACE33" s="47"/>
      <c r="ACF33" s="47"/>
      <c r="ACG33" s="47"/>
      <c r="ACH33" s="47"/>
      <c r="ACI33" s="47"/>
      <c r="ACJ33" s="47"/>
      <c r="ACK33" s="47"/>
      <c r="ACL33" s="47"/>
      <c r="ACM33" s="47"/>
      <c r="ACN33" s="47"/>
      <c r="ACO33" s="47"/>
      <c r="ACP33" s="47"/>
      <c r="ACQ33" s="47"/>
      <c r="ACR33" s="47"/>
      <c r="ACS33" s="47"/>
      <c r="ACT33" s="47"/>
      <c r="ACU33" s="47"/>
      <c r="ACV33" s="47"/>
      <c r="ACW33" s="47"/>
      <c r="ACX33" s="47"/>
      <c r="ACY33" s="47"/>
      <c r="ACZ33" s="47"/>
      <c r="ADA33" s="47"/>
      <c r="ADB33" s="47"/>
      <c r="ADC33" s="47"/>
      <c r="ADD33" s="47"/>
      <c r="ADE33" s="47"/>
      <c r="ADF33" s="47"/>
      <c r="ADG33" s="47"/>
      <c r="ADH33" s="47"/>
      <c r="ADI33" s="47"/>
      <c r="ADJ33" s="47"/>
      <c r="ADK33" s="47"/>
      <c r="ADL33" s="47"/>
      <c r="ADM33" s="47"/>
      <c r="ADN33" s="47"/>
      <c r="ADO33" s="47"/>
      <c r="ADP33" s="47"/>
      <c r="ADQ33" s="47"/>
      <c r="ADR33" s="47"/>
      <c r="ADS33" s="47"/>
      <c r="ADT33" s="47"/>
      <c r="ADU33" s="47"/>
      <c r="ADV33" s="47"/>
      <c r="ADW33" s="47"/>
      <c r="ADX33" s="47"/>
      <c r="ADY33" s="47"/>
      <c r="ADZ33" s="47"/>
      <c r="AEA33" s="47"/>
      <c r="AEB33" s="47"/>
      <c r="AEC33" s="47"/>
      <c r="AED33" s="47"/>
      <c r="AEE33" s="47"/>
      <c r="AEF33" s="47"/>
      <c r="AEG33" s="47"/>
      <c r="AEH33" s="47"/>
      <c r="AEI33" s="47"/>
      <c r="AEJ33" s="47"/>
      <c r="AEK33" s="47"/>
      <c r="AEL33" s="47"/>
      <c r="AEM33" s="47"/>
      <c r="AEN33" s="47"/>
      <c r="AEO33" s="47"/>
      <c r="AEP33" s="47"/>
      <c r="AEQ33" s="47"/>
      <c r="AER33" s="47"/>
      <c r="AES33" s="47"/>
      <c r="AET33" s="47"/>
      <c r="AEU33" s="47"/>
      <c r="AEV33" s="47"/>
      <c r="AEW33" s="47"/>
      <c r="AEX33" s="47"/>
      <c r="AEY33" s="47"/>
      <c r="AEZ33" s="47"/>
      <c r="AFA33" s="47"/>
      <c r="AFB33" s="47"/>
      <c r="AFC33" s="47"/>
      <c r="AFD33" s="47"/>
      <c r="AFE33" s="47"/>
      <c r="AFF33" s="47"/>
      <c r="AFG33" s="47"/>
      <c r="AFH33" s="47"/>
      <c r="AFI33" s="47"/>
      <c r="AFJ33" s="47"/>
      <c r="AFK33" s="47"/>
      <c r="AFL33" s="47"/>
      <c r="AFM33" s="47"/>
      <c r="AFN33" s="47"/>
      <c r="AFO33" s="47"/>
      <c r="AFP33" s="47"/>
      <c r="AFQ33" s="47"/>
      <c r="AFR33" s="47"/>
      <c r="AFS33" s="47"/>
      <c r="AFT33" s="47"/>
      <c r="AFU33" s="47"/>
      <c r="AFV33" s="47"/>
      <c r="AFW33" s="47"/>
      <c r="AFX33" s="47"/>
      <c r="AFY33" s="47"/>
      <c r="AFZ33" s="47"/>
      <c r="AGA33" s="47"/>
      <c r="AGB33" s="47"/>
      <c r="AGC33" s="47"/>
      <c r="AGD33" s="47"/>
      <c r="AGE33" s="47"/>
      <c r="AGF33" s="47"/>
      <c r="AGG33" s="47"/>
      <c r="AGH33" s="47"/>
      <c r="AGI33" s="47"/>
      <c r="AGJ33" s="47"/>
      <c r="AGK33" s="47"/>
      <c r="AGL33" s="47"/>
      <c r="AGM33" s="47"/>
      <c r="AGN33" s="47"/>
      <c r="AGO33" s="47"/>
      <c r="AGP33" s="47"/>
      <c r="AGQ33" s="47"/>
      <c r="AGR33" s="47"/>
      <c r="AGS33" s="47"/>
      <c r="AGT33" s="47"/>
      <c r="AGU33" s="47"/>
      <c r="AGV33" s="47"/>
      <c r="AGW33" s="47"/>
      <c r="AGX33" s="47"/>
      <c r="AGY33" s="47"/>
      <c r="AGZ33" s="47"/>
      <c r="AHA33" s="47"/>
      <c r="AHB33" s="47"/>
      <c r="AHC33" s="47"/>
      <c r="AHD33" s="47"/>
      <c r="AHE33" s="47"/>
      <c r="AHF33" s="47"/>
      <c r="AHG33" s="47"/>
      <c r="AHH33" s="47"/>
      <c r="AHI33" s="47"/>
      <c r="AHJ33" s="47"/>
      <c r="AHK33" s="47"/>
      <c r="AHL33" s="47"/>
      <c r="AHM33" s="47"/>
      <c r="AHN33" s="47"/>
      <c r="AHO33" s="47"/>
      <c r="AHP33" s="47"/>
      <c r="AHQ33" s="47"/>
      <c r="AHR33" s="47"/>
      <c r="AHS33" s="47"/>
      <c r="AHT33" s="47"/>
      <c r="AHU33" s="47"/>
      <c r="AHV33" s="47"/>
      <c r="AHW33" s="47"/>
      <c r="AHX33" s="47"/>
      <c r="AHY33" s="47"/>
      <c r="AHZ33" s="47"/>
      <c r="AIA33" s="47"/>
      <c r="AIB33" s="47"/>
      <c r="AIC33" s="47"/>
      <c r="AID33" s="47"/>
      <c r="AIE33" s="47"/>
      <c r="AIF33" s="47"/>
      <c r="AIG33" s="47"/>
      <c r="AIH33" s="47"/>
      <c r="AII33" s="47"/>
      <c r="AIJ33" s="47"/>
      <c r="AIK33" s="47"/>
      <c r="AIL33" s="47"/>
      <c r="AIM33" s="47"/>
      <c r="AIN33" s="47"/>
      <c r="AIO33" s="47"/>
      <c r="AIP33" s="47"/>
      <c r="AIQ33" s="47"/>
      <c r="AIR33" s="47"/>
      <c r="AIS33" s="47"/>
      <c r="AIT33" s="47"/>
      <c r="AIU33" s="47"/>
      <c r="AIV33" s="47"/>
      <c r="AIW33" s="47"/>
      <c r="AIX33" s="47"/>
      <c r="AIY33" s="47"/>
      <c r="AIZ33" s="47"/>
      <c r="AJA33" s="47"/>
      <c r="AJB33" s="47"/>
      <c r="AJC33" s="47"/>
      <c r="AJD33" s="47"/>
      <c r="AJE33" s="47"/>
      <c r="AJF33" s="47"/>
      <c r="AJG33" s="47"/>
      <c r="AJH33" s="47"/>
      <c r="AJI33" s="47"/>
      <c r="AJJ33" s="47"/>
      <c r="AJK33" s="47"/>
      <c r="AJL33" s="47"/>
      <c r="AJM33" s="47"/>
      <c r="AJN33" s="47"/>
      <c r="AJO33" s="47"/>
      <c r="AJP33" s="47"/>
      <c r="AJQ33" s="47"/>
      <c r="AJR33" s="47"/>
      <c r="AJS33" s="47"/>
      <c r="AJT33" s="47"/>
      <c r="AJU33" s="47"/>
      <c r="AJV33" s="47"/>
      <c r="AJW33" s="47"/>
      <c r="AJX33" s="47"/>
      <c r="AJY33" s="47"/>
      <c r="AJZ33" s="47"/>
      <c r="AKA33" s="47"/>
      <c r="AKB33" s="47"/>
      <c r="AKC33" s="47"/>
      <c r="AKD33" s="47"/>
      <c r="AKE33" s="47"/>
      <c r="AKF33" s="47"/>
      <c r="AKG33" s="47"/>
      <c r="AKH33" s="47"/>
      <c r="AKI33" s="47"/>
      <c r="AKJ33" s="47"/>
      <c r="AKK33" s="47"/>
      <c r="AKL33" s="47"/>
      <c r="AKM33" s="47"/>
      <c r="AKN33" s="47"/>
      <c r="AKO33" s="47"/>
      <c r="AKP33" s="47"/>
      <c r="AKQ33" s="47"/>
      <c r="AKR33" s="47"/>
      <c r="AKS33" s="47"/>
      <c r="AKT33" s="47"/>
      <c r="AKU33" s="47"/>
      <c r="AKV33" s="47"/>
      <c r="AKW33" s="47"/>
      <c r="AKX33" s="47"/>
      <c r="AKY33" s="47"/>
      <c r="AKZ33" s="47"/>
      <c r="ALA33" s="47"/>
      <c r="ALB33" s="47"/>
      <c r="ALC33" s="47"/>
      <c r="ALD33" s="47"/>
      <c r="ALE33" s="47"/>
      <c r="ALF33" s="47"/>
      <c r="ALG33" s="47"/>
      <c r="ALH33" s="47"/>
      <c r="ALI33" s="47"/>
      <c r="ALJ33" s="47"/>
      <c r="ALK33" s="47"/>
      <c r="ALL33" s="47"/>
      <c r="ALM33" s="47"/>
      <c r="ALN33" s="47"/>
      <c r="ALO33" s="47"/>
      <c r="ALP33" s="47"/>
      <c r="ALQ33" s="47"/>
      <c r="ALR33" s="47"/>
      <c r="ALS33" s="47"/>
      <c r="ALT33" s="47"/>
      <c r="ALU33" s="47"/>
      <c r="ALV33" s="47"/>
      <c r="ALW33" s="47"/>
      <c r="ALX33" s="47"/>
      <c r="ALY33" s="47"/>
      <c r="ALZ33" s="47"/>
      <c r="AMA33" s="47"/>
      <c r="AMB33" s="47"/>
      <c r="AMC33" s="47"/>
      <c r="AMD33" s="47"/>
      <c r="AME33" s="47"/>
      <c r="AMF33" s="47"/>
      <c r="AMG33" s="47"/>
      <c r="AMH33" s="47"/>
      <c r="AMI33" s="47"/>
      <c r="AMJ33" s="47"/>
      <c r="AMK33" s="47"/>
      <c r="AML33" s="47"/>
      <c r="AMM33" s="47"/>
      <c r="AMN33" s="47"/>
      <c r="AMO33" s="47"/>
      <c r="AMP33" s="47"/>
      <c r="AMQ33" s="47"/>
      <c r="AMR33" s="47"/>
      <c r="AMS33" s="47"/>
      <c r="AMT33" s="47"/>
      <c r="AMU33" s="47"/>
      <c r="AMV33" s="47"/>
      <c r="AMW33" s="47"/>
      <c r="AMX33" s="47"/>
      <c r="AMY33" s="47"/>
      <c r="AMZ33" s="47"/>
      <c r="ANA33" s="47"/>
      <c r="ANB33" s="47"/>
      <c r="ANC33" s="47"/>
      <c r="AND33" s="47"/>
      <c r="ANE33" s="47"/>
      <c r="ANF33" s="47"/>
      <c r="ANG33" s="47"/>
      <c r="ANH33" s="47"/>
      <c r="ANI33" s="47"/>
      <c r="ANJ33" s="47"/>
      <c r="ANK33" s="47"/>
      <c r="ANL33" s="47"/>
      <c r="ANM33" s="47"/>
      <c r="ANN33" s="47"/>
      <c r="ANO33" s="47"/>
      <c r="ANP33" s="47"/>
      <c r="ANQ33" s="47"/>
      <c r="ANR33" s="47"/>
      <c r="ANS33" s="47"/>
      <c r="ANT33" s="47"/>
      <c r="ANU33" s="47"/>
      <c r="ANV33" s="47"/>
      <c r="ANW33" s="47"/>
      <c r="ANX33" s="47"/>
      <c r="ANY33" s="47"/>
      <c r="ANZ33" s="47"/>
      <c r="AOA33" s="47"/>
      <c r="AOB33" s="47"/>
      <c r="AOC33" s="47"/>
      <c r="AOD33" s="47"/>
      <c r="AOE33" s="47"/>
      <c r="AOF33" s="47"/>
      <c r="AOG33" s="47"/>
      <c r="AOH33" s="47"/>
      <c r="AOI33" s="47"/>
      <c r="AOJ33" s="47"/>
      <c r="AOK33" s="47"/>
      <c r="AOL33" s="47"/>
      <c r="AOM33" s="47"/>
      <c r="AON33" s="47"/>
      <c r="AOO33" s="47"/>
      <c r="AOP33" s="47"/>
      <c r="AOQ33" s="47"/>
      <c r="AOR33" s="47"/>
      <c r="AOS33" s="47"/>
      <c r="AOT33" s="47"/>
      <c r="AOU33" s="47"/>
      <c r="AOV33" s="47"/>
      <c r="AOW33" s="47"/>
      <c r="AOX33" s="47"/>
      <c r="AOY33" s="47"/>
      <c r="AOZ33" s="47"/>
      <c r="APA33" s="47"/>
      <c r="APB33" s="47"/>
      <c r="APC33" s="47"/>
      <c r="APD33" s="47"/>
      <c r="APE33" s="47"/>
      <c r="APF33" s="47"/>
      <c r="APG33" s="47"/>
      <c r="APH33" s="47"/>
      <c r="API33" s="47"/>
      <c r="APJ33" s="47"/>
      <c r="APK33" s="47"/>
      <c r="APL33" s="47"/>
      <c r="APM33" s="47"/>
      <c r="APN33" s="47"/>
      <c r="APO33" s="47"/>
      <c r="APP33" s="47"/>
      <c r="APQ33" s="47"/>
      <c r="APR33" s="47"/>
      <c r="APS33" s="47"/>
      <c r="APT33" s="47"/>
      <c r="APU33" s="47"/>
      <c r="APV33" s="47"/>
      <c r="APW33" s="47"/>
      <c r="APX33" s="47"/>
      <c r="APY33" s="47"/>
      <c r="APZ33" s="47"/>
      <c r="AQA33" s="47"/>
      <c r="AQB33" s="47"/>
      <c r="AQC33" s="47"/>
      <c r="AQD33" s="47"/>
      <c r="AQE33" s="47"/>
      <c r="AQF33" s="47"/>
      <c r="AQG33" s="47"/>
      <c r="AQH33" s="47"/>
      <c r="AQI33" s="47"/>
      <c r="AQJ33" s="47"/>
      <c r="AQK33" s="47"/>
      <c r="AQL33" s="47"/>
      <c r="AQM33" s="47"/>
      <c r="AQN33" s="47"/>
      <c r="AQO33" s="47"/>
      <c r="AQP33" s="47"/>
      <c r="AQQ33" s="47"/>
      <c r="AQR33" s="47"/>
      <c r="AQS33" s="47"/>
      <c r="AQT33" s="47"/>
      <c r="AQU33" s="47"/>
      <c r="AQV33" s="47"/>
      <c r="AQW33" s="47"/>
      <c r="AQX33" s="47"/>
      <c r="AQY33" s="47"/>
      <c r="AQZ33" s="47"/>
      <c r="ARA33" s="47"/>
      <c r="ARB33" s="47"/>
      <c r="ARC33" s="47"/>
      <c r="ARD33" s="47"/>
      <c r="ARE33" s="47"/>
      <c r="ARF33" s="47"/>
      <c r="ARG33" s="47"/>
      <c r="ARH33" s="47"/>
      <c r="ARI33" s="47"/>
      <c r="ARJ33" s="47"/>
      <c r="ARK33" s="47"/>
      <c r="ARL33" s="47"/>
      <c r="ARM33" s="47"/>
      <c r="ARN33" s="47"/>
      <c r="ARO33" s="47"/>
      <c r="ARP33" s="47"/>
      <c r="ARQ33" s="47"/>
      <c r="ARR33" s="47"/>
      <c r="ARS33" s="47"/>
      <c r="ART33" s="47"/>
      <c r="ARU33" s="47"/>
      <c r="ARV33" s="47"/>
      <c r="ARW33" s="47"/>
      <c r="ARX33" s="47"/>
      <c r="ARY33" s="47"/>
      <c r="ARZ33" s="47"/>
      <c r="ASA33" s="47"/>
      <c r="ASB33" s="47"/>
      <c r="ASC33" s="47"/>
      <c r="ASD33" s="47"/>
      <c r="ASE33" s="47"/>
      <c r="ASF33" s="47"/>
      <c r="ASG33" s="47"/>
      <c r="ASH33" s="47"/>
      <c r="ASI33" s="47"/>
      <c r="ASJ33" s="47"/>
      <c r="ASK33" s="47"/>
      <c r="ASL33" s="47"/>
      <c r="ASM33" s="47"/>
      <c r="ASN33" s="47"/>
      <c r="ASO33" s="47"/>
      <c r="ASP33" s="47"/>
      <c r="ASQ33" s="47"/>
      <c r="ASR33" s="47"/>
      <c r="ASS33" s="47"/>
      <c r="AST33" s="47"/>
      <c r="ASU33" s="47"/>
      <c r="ASV33" s="47"/>
      <c r="ASW33" s="47"/>
      <c r="ASX33" s="47"/>
      <c r="ASY33" s="47"/>
      <c r="ASZ33" s="47"/>
      <c r="ATA33" s="47"/>
      <c r="ATB33" s="47"/>
      <c r="ATC33" s="47"/>
      <c r="ATD33" s="47"/>
      <c r="ATE33" s="47"/>
      <c r="ATF33" s="47"/>
      <c r="ATG33" s="47"/>
      <c r="ATH33" s="47"/>
      <c r="ATI33" s="47"/>
      <c r="ATJ33" s="47"/>
      <c r="ATK33" s="47"/>
      <c r="ATL33" s="47"/>
      <c r="ATM33" s="47"/>
      <c r="ATN33" s="47"/>
      <c r="ATO33" s="47"/>
      <c r="ATP33" s="47"/>
      <c r="ATQ33" s="47"/>
      <c r="ATR33" s="47"/>
      <c r="ATS33" s="47"/>
      <c r="ATT33" s="47"/>
      <c r="ATU33" s="47"/>
      <c r="ATV33" s="47"/>
      <c r="ATW33" s="47"/>
      <c r="ATX33" s="47"/>
      <c r="ATY33" s="47"/>
      <c r="ATZ33" s="47"/>
      <c r="AUA33" s="47"/>
      <c r="AUB33" s="47"/>
      <c r="AUC33" s="47"/>
      <c r="AUD33" s="47"/>
      <c r="AUE33" s="47"/>
      <c r="AUF33" s="47"/>
      <c r="AUG33" s="47"/>
      <c r="AUH33" s="47"/>
      <c r="AUI33" s="47"/>
      <c r="AUJ33" s="47"/>
      <c r="AUK33" s="47"/>
      <c r="AUL33" s="47"/>
      <c r="AUM33" s="47"/>
      <c r="AUN33" s="47"/>
      <c r="AUO33" s="47"/>
      <c r="AUP33" s="47"/>
      <c r="AUQ33" s="47"/>
      <c r="AUR33" s="47"/>
      <c r="AUS33" s="47"/>
    </row>
    <row r="34" spans="1:1241" x14ac:dyDescent="0.25">
      <c r="A34" s="15">
        <v>16</v>
      </c>
      <c r="C34" s="78" t="str">
        <f t="shared" si="2096"/>
        <v/>
      </c>
      <c r="D34" s="5"/>
      <c r="E34" s="61"/>
      <c r="F34" s="112">
        <f t="shared" si="2097"/>
        <v>0</v>
      </c>
      <c r="G34" s="112">
        <f t="shared" si="2098"/>
        <v>0</v>
      </c>
      <c r="H34" s="112">
        <f t="shared" si="2098"/>
        <v>0</v>
      </c>
      <c r="I34" s="112">
        <f t="shared" si="2098"/>
        <v>0</v>
      </c>
      <c r="J34" s="112">
        <f t="shared" si="2098"/>
        <v>0</v>
      </c>
      <c r="K34" s="112">
        <f t="shared" si="2098"/>
        <v>0</v>
      </c>
      <c r="L34" s="112">
        <f t="shared" si="2098"/>
        <v>0</v>
      </c>
      <c r="M34" s="112">
        <f t="shared" si="2098"/>
        <v>0</v>
      </c>
      <c r="N34" s="112">
        <f t="shared" si="2098"/>
        <v>0</v>
      </c>
      <c r="O34" s="112">
        <f t="shared" si="2098"/>
        <v>0</v>
      </c>
      <c r="P34" s="112">
        <f t="shared" si="2098"/>
        <v>0</v>
      </c>
      <c r="Q34" s="72">
        <f t="shared" si="2098"/>
        <v>0</v>
      </c>
      <c r="R34" s="111">
        <f t="shared" si="2099"/>
        <v>0</v>
      </c>
      <c r="S34" s="111">
        <f t="shared" si="2100"/>
        <v>0</v>
      </c>
      <c r="T34" s="111">
        <f t="shared" si="2101"/>
        <v>0</v>
      </c>
      <c r="U34" s="111">
        <f t="shared" si="2102"/>
        <v>0</v>
      </c>
      <c r="V34" s="111">
        <f t="shared" si="2103"/>
        <v>0</v>
      </c>
      <c r="W34" s="111">
        <f t="shared" si="2104"/>
        <v>0</v>
      </c>
      <c r="X34" s="111">
        <f t="shared" si="2105"/>
        <v>0</v>
      </c>
      <c r="Y34" s="111">
        <f t="shared" si="2106"/>
        <v>0</v>
      </c>
      <c r="Z34" s="111">
        <f t="shared" si="2107"/>
        <v>0</v>
      </c>
      <c r="AA34" s="111">
        <f t="shared" si="2108"/>
        <v>0</v>
      </c>
      <c r="AB34" s="111">
        <f t="shared" si="2109"/>
        <v>0</v>
      </c>
      <c r="AC34" s="111">
        <f t="shared" si="2110"/>
        <v>0</v>
      </c>
      <c r="AD34" s="70">
        <f t="shared" si="2111"/>
        <v>0</v>
      </c>
      <c r="AE34" s="58">
        <f t="shared" si="2112"/>
        <v>0</v>
      </c>
      <c r="AF34" s="58">
        <f t="shared" si="2113"/>
        <v>0</v>
      </c>
      <c r="AG34" s="58">
        <f t="shared" si="2114"/>
        <v>0</v>
      </c>
      <c r="AH34" s="58">
        <f t="shared" si="2115"/>
        <v>0</v>
      </c>
      <c r="AI34" s="58">
        <f t="shared" si="2116"/>
        <v>0</v>
      </c>
      <c r="AJ34" s="58">
        <f t="shared" si="2117"/>
        <v>0</v>
      </c>
      <c r="AK34" s="58">
        <f t="shared" si="2118"/>
        <v>0</v>
      </c>
      <c r="AL34" s="58">
        <f t="shared" si="2119"/>
        <v>0</v>
      </c>
      <c r="AM34" s="58">
        <f t="shared" si="2120"/>
        <v>0</v>
      </c>
      <c r="AN34" s="58">
        <f t="shared" si="2121"/>
        <v>0</v>
      </c>
      <c r="AO34" s="58">
        <f t="shared" si="2122"/>
        <v>0</v>
      </c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/>
      <c r="EM34" s="50"/>
      <c r="EN34" s="50"/>
      <c r="EO34" s="50"/>
      <c r="EP34" s="50"/>
      <c r="EQ34" s="50"/>
      <c r="ER34" s="50"/>
      <c r="ES34" s="50"/>
      <c r="ET34" s="50"/>
      <c r="EU34" s="50"/>
      <c r="EV34" s="50"/>
      <c r="EW34" s="50"/>
      <c r="EX34" s="50"/>
      <c r="EY34" s="50"/>
      <c r="EZ34" s="50"/>
      <c r="FA34" s="50"/>
      <c r="FB34" s="50"/>
      <c r="FC34" s="50"/>
      <c r="FD34" s="50"/>
      <c r="FE34" s="50"/>
      <c r="FF34" s="47"/>
      <c r="FG34" s="47"/>
      <c r="FH34" s="47"/>
      <c r="FI34" s="47"/>
      <c r="FJ34" s="47"/>
      <c r="FK34" s="47"/>
      <c r="FL34" s="47"/>
      <c r="FM34" s="47"/>
      <c r="FN34" s="47"/>
      <c r="FO34" s="47"/>
      <c r="FP34" s="47"/>
      <c r="FQ34" s="47"/>
      <c r="FR34" s="47"/>
      <c r="FS34" s="47"/>
      <c r="FT34" s="47"/>
      <c r="FU34" s="47"/>
      <c r="FV34" s="47"/>
      <c r="FW34" s="47"/>
      <c r="FX34" s="47"/>
      <c r="FY34" s="47"/>
      <c r="FZ34" s="47"/>
      <c r="GA34" s="47"/>
      <c r="GB34" s="47"/>
      <c r="GC34" s="47"/>
      <c r="GD34" s="47"/>
      <c r="GE34" s="47"/>
      <c r="GF34" s="47"/>
      <c r="GG34" s="47"/>
      <c r="GH34" s="47"/>
      <c r="GI34" s="47"/>
      <c r="GJ34" s="47"/>
      <c r="GK34" s="47"/>
      <c r="GL34" s="47"/>
      <c r="GM34" s="47"/>
      <c r="GN34" s="47"/>
      <c r="GO34" s="47"/>
      <c r="GP34" s="47"/>
      <c r="GQ34" s="47"/>
      <c r="GR34" s="47"/>
      <c r="GS34" s="47"/>
      <c r="GT34" s="47"/>
      <c r="GU34" s="47"/>
      <c r="GV34" s="47"/>
      <c r="GW34" s="47"/>
      <c r="GX34" s="47"/>
      <c r="GY34" s="47"/>
      <c r="GZ34" s="47"/>
      <c r="HA34" s="47"/>
      <c r="HB34" s="47"/>
      <c r="HC34" s="47"/>
      <c r="HD34" s="47"/>
      <c r="HE34" s="47"/>
      <c r="HF34" s="47"/>
      <c r="HG34" s="47"/>
      <c r="HH34" s="47"/>
      <c r="HI34" s="47"/>
      <c r="HJ34" s="47"/>
      <c r="HK34" s="47"/>
      <c r="HL34" s="47"/>
      <c r="HM34" s="47"/>
      <c r="HN34" s="47"/>
      <c r="HO34" s="47"/>
      <c r="HP34" s="47"/>
      <c r="HQ34" s="47"/>
      <c r="HR34" s="47"/>
      <c r="HS34" s="47"/>
      <c r="HT34" s="47"/>
      <c r="HU34" s="47"/>
      <c r="HV34" s="47"/>
      <c r="HW34" s="47"/>
      <c r="HX34" s="47"/>
      <c r="HY34" s="47"/>
      <c r="HZ34" s="47"/>
      <c r="IA34" s="47"/>
      <c r="IB34" s="47"/>
      <c r="IC34" s="47"/>
      <c r="ID34" s="47"/>
      <c r="IE34" s="47"/>
      <c r="IF34" s="47"/>
      <c r="IG34" s="47"/>
      <c r="IH34" s="47"/>
      <c r="II34" s="47"/>
      <c r="IJ34" s="47"/>
      <c r="IK34" s="47"/>
      <c r="IL34" s="47"/>
      <c r="IM34" s="47"/>
      <c r="IN34" s="47"/>
      <c r="IO34" s="47"/>
      <c r="IP34" s="47"/>
      <c r="IQ34" s="47"/>
      <c r="IR34" s="47"/>
      <c r="IS34" s="47"/>
      <c r="IT34" s="47"/>
      <c r="IU34" s="47"/>
      <c r="IV34" s="47"/>
      <c r="IW34" s="47"/>
      <c r="IX34" s="47"/>
      <c r="IY34" s="47"/>
      <c r="IZ34" s="47"/>
      <c r="JA34" s="47"/>
      <c r="JB34" s="47"/>
      <c r="JC34" s="47"/>
      <c r="JD34" s="47"/>
      <c r="JE34" s="47"/>
      <c r="JF34" s="47"/>
      <c r="JG34" s="47"/>
      <c r="JH34" s="47"/>
      <c r="JI34" s="47"/>
      <c r="JJ34" s="47"/>
      <c r="JK34" s="47"/>
      <c r="JL34" s="47"/>
      <c r="JM34" s="47"/>
      <c r="JN34" s="47"/>
      <c r="JO34" s="47"/>
      <c r="JP34" s="47"/>
      <c r="JQ34" s="47"/>
      <c r="JR34" s="47"/>
      <c r="JS34" s="47"/>
      <c r="JT34" s="47"/>
      <c r="JU34" s="47"/>
      <c r="JV34" s="47"/>
      <c r="JW34" s="47"/>
      <c r="JX34" s="47"/>
      <c r="JY34" s="47"/>
      <c r="JZ34" s="47"/>
      <c r="KA34" s="47"/>
      <c r="KB34" s="47"/>
      <c r="KC34" s="47"/>
      <c r="KD34" s="47"/>
      <c r="KE34" s="47"/>
      <c r="KF34" s="47"/>
      <c r="KG34" s="47"/>
      <c r="KH34" s="47"/>
      <c r="KI34" s="47"/>
      <c r="KJ34" s="47"/>
      <c r="KK34" s="47"/>
      <c r="KL34" s="47"/>
      <c r="KM34" s="47"/>
      <c r="KN34" s="47"/>
      <c r="KO34" s="47"/>
      <c r="KP34" s="47"/>
      <c r="KQ34" s="47"/>
      <c r="KR34" s="47"/>
      <c r="KS34" s="47"/>
      <c r="KT34" s="47"/>
      <c r="KU34" s="47"/>
      <c r="KV34" s="47"/>
      <c r="KW34" s="47"/>
      <c r="KX34" s="47"/>
      <c r="KY34" s="47"/>
      <c r="KZ34" s="47"/>
      <c r="LA34" s="47"/>
      <c r="LB34" s="47"/>
      <c r="LC34" s="47"/>
      <c r="LD34" s="47"/>
      <c r="LE34" s="47"/>
      <c r="LF34" s="47"/>
      <c r="LG34" s="47"/>
      <c r="LH34" s="47"/>
      <c r="LI34" s="47"/>
      <c r="LJ34" s="47"/>
      <c r="LK34" s="47"/>
      <c r="LL34" s="47"/>
      <c r="LM34" s="47"/>
      <c r="LN34" s="47"/>
      <c r="LO34" s="47"/>
      <c r="LP34" s="47"/>
      <c r="LQ34" s="47"/>
      <c r="LR34" s="47"/>
      <c r="LS34" s="47"/>
      <c r="LT34" s="47"/>
      <c r="LU34" s="47"/>
      <c r="LV34" s="47"/>
      <c r="LW34" s="47"/>
      <c r="LX34" s="47"/>
      <c r="LY34" s="47"/>
      <c r="LZ34" s="47"/>
      <c r="MA34" s="47"/>
      <c r="MB34" s="47"/>
      <c r="MC34" s="47"/>
      <c r="MD34" s="47"/>
      <c r="ME34" s="47"/>
      <c r="MF34" s="47"/>
      <c r="MG34" s="47"/>
      <c r="MH34" s="47"/>
      <c r="MI34" s="47"/>
      <c r="MJ34" s="47"/>
      <c r="MK34" s="47"/>
      <c r="ML34" s="47"/>
      <c r="MM34" s="47"/>
      <c r="MN34" s="47"/>
      <c r="MO34" s="47"/>
      <c r="MP34" s="47"/>
      <c r="MQ34" s="47"/>
      <c r="MR34" s="47"/>
      <c r="MS34" s="47"/>
      <c r="MT34" s="47"/>
      <c r="MU34" s="47"/>
      <c r="MV34" s="47"/>
      <c r="MW34" s="47"/>
      <c r="MX34" s="47"/>
      <c r="MY34" s="47"/>
      <c r="MZ34" s="47"/>
      <c r="NA34" s="47"/>
      <c r="NB34" s="47"/>
      <c r="NC34" s="47"/>
      <c r="ND34" s="47"/>
      <c r="NE34" s="47"/>
      <c r="NF34" s="47"/>
      <c r="NG34" s="47"/>
      <c r="NH34" s="47"/>
      <c r="NI34" s="47"/>
      <c r="NJ34" s="47"/>
      <c r="NK34" s="47"/>
      <c r="NL34" s="47"/>
      <c r="NM34" s="47"/>
      <c r="NN34" s="47"/>
      <c r="NO34" s="47"/>
      <c r="NP34" s="47"/>
      <c r="NQ34" s="47"/>
      <c r="NR34" s="47"/>
      <c r="NS34" s="47"/>
      <c r="NT34" s="47"/>
      <c r="NU34" s="47"/>
      <c r="NV34" s="47"/>
      <c r="NW34" s="47"/>
      <c r="NX34" s="47"/>
      <c r="NY34" s="47"/>
      <c r="NZ34" s="47"/>
      <c r="OA34" s="47"/>
      <c r="OB34" s="47"/>
      <c r="OC34" s="47"/>
      <c r="OD34" s="47"/>
      <c r="OE34" s="47"/>
      <c r="OF34" s="47"/>
      <c r="OG34" s="47"/>
      <c r="OH34" s="47"/>
      <c r="OI34" s="47"/>
      <c r="OJ34" s="47"/>
      <c r="OK34" s="47"/>
      <c r="OL34" s="47"/>
      <c r="OM34" s="47"/>
      <c r="ON34" s="47"/>
      <c r="OO34" s="47"/>
      <c r="OP34" s="47"/>
      <c r="OQ34" s="47"/>
      <c r="OR34" s="47"/>
      <c r="OS34" s="47"/>
      <c r="OT34" s="47"/>
      <c r="OU34" s="47"/>
      <c r="OV34" s="47"/>
      <c r="OW34" s="47"/>
      <c r="OX34" s="47"/>
      <c r="OY34" s="47"/>
      <c r="OZ34" s="47"/>
      <c r="PA34" s="47"/>
      <c r="PB34" s="47"/>
      <c r="PC34" s="47"/>
      <c r="PD34" s="47"/>
      <c r="PE34" s="47"/>
      <c r="PF34" s="47"/>
      <c r="PG34" s="47"/>
      <c r="PH34" s="47"/>
      <c r="PI34" s="47"/>
      <c r="PJ34" s="47"/>
      <c r="PK34" s="47"/>
      <c r="PL34" s="47"/>
      <c r="PM34" s="47"/>
      <c r="PN34" s="47"/>
      <c r="PO34" s="47"/>
      <c r="PP34" s="47"/>
      <c r="PQ34" s="47"/>
      <c r="PR34" s="47"/>
      <c r="PS34" s="47"/>
      <c r="PT34" s="47"/>
      <c r="PU34" s="47"/>
      <c r="PV34" s="47"/>
      <c r="PW34" s="47"/>
      <c r="PX34" s="47"/>
      <c r="PY34" s="47"/>
      <c r="PZ34" s="47"/>
      <c r="QA34" s="47"/>
      <c r="QB34" s="47"/>
      <c r="QC34" s="47"/>
      <c r="QD34" s="47"/>
      <c r="QE34" s="47"/>
      <c r="QF34" s="47"/>
      <c r="QG34" s="47"/>
      <c r="QH34" s="47"/>
      <c r="QI34" s="47"/>
      <c r="QJ34" s="47"/>
      <c r="QK34" s="47"/>
      <c r="QL34" s="47"/>
      <c r="QM34" s="47"/>
      <c r="QN34" s="47"/>
      <c r="QO34" s="47"/>
      <c r="QP34" s="47"/>
      <c r="QQ34" s="47"/>
      <c r="QR34" s="47"/>
      <c r="QS34" s="47"/>
      <c r="QT34" s="47"/>
      <c r="QU34" s="47"/>
      <c r="QV34" s="47"/>
      <c r="QW34" s="47"/>
      <c r="QX34" s="47"/>
      <c r="QY34" s="47"/>
      <c r="QZ34" s="47"/>
      <c r="RA34" s="47"/>
      <c r="RB34" s="47"/>
      <c r="RC34" s="47"/>
      <c r="RD34" s="47"/>
      <c r="RE34" s="47"/>
      <c r="RF34" s="47"/>
      <c r="RG34" s="47"/>
      <c r="RH34" s="47"/>
      <c r="RI34" s="47"/>
      <c r="RJ34" s="47"/>
      <c r="RK34" s="47"/>
      <c r="RL34" s="47"/>
      <c r="RM34" s="47"/>
      <c r="RN34" s="47"/>
      <c r="RO34" s="47"/>
      <c r="RP34" s="47"/>
      <c r="RQ34" s="47"/>
      <c r="RR34" s="47"/>
      <c r="RS34" s="47"/>
      <c r="RT34" s="47"/>
      <c r="RU34" s="47"/>
      <c r="RV34" s="47"/>
      <c r="RW34" s="47"/>
      <c r="RX34" s="47"/>
      <c r="RY34" s="47"/>
      <c r="RZ34" s="47"/>
      <c r="SA34" s="47"/>
      <c r="SB34" s="47"/>
      <c r="SC34" s="47"/>
      <c r="SD34" s="47"/>
      <c r="SE34" s="47"/>
      <c r="SF34" s="47"/>
      <c r="SG34" s="47"/>
      <c r="SH34" s="47"/>
      <c r="SI34" s="47"/>
      <c r="SJ34" s="47"/>
      <c r="SK34" s="47"/>
      <c r="SL34" s="47"/>
      <c r="SM34" s="47"/>
      <c r="SN34" s="47"/>
      <c r="SO34" s="47"/>
      <c r="SP34" s="47"/>
      <c r="SQ34" s="47"/>
      <c r="SR34" s="47"/>
      <c r="SS34" s="47"/>
      <c r="ST34" s="47"/>
      <c r="SU34" s="47"/>
      <c r="SV34" s="47"/>
      <c r="SW34" s="47"/>
      <c r="SX34" s="47"/>
      <c r="SY34" s="47"/>
      <c r="SZ34" s="47"/>
      <c r="TA34" s="47"/>
      <c r="TB34" s="47"/>
      <c r="TC34" s="47"/>
      <c r="TD34" s="47"/>
      <c r="TE34" s="47"/>
      <c r="TF34" s="47"/>
      <c r="TG34" s="47"/>
      <c r="TH34" s="47"/>
      <c r="TI34" s="47"/>
      <c r="TJ34" s="47"/>
      <c r="TK34" s="47"/>
      <c r="TL34" s="47"/>
      <c r="TM34" s="47"/>
      <c r="TN34" s="47"/>
      <c r="TO34" s="47"/>
      <c r="TP34" s="47"/>
      <c r="TQ34" s="47"/>
      <c r="TR34" s="47"/>
      <c r="TS34" s="47"/>
      <c r="TT34" s="47"/>
      <c r="TU34" s="47"/>
      <c r="TV34" s="47"/>
      <c r="TW34" s="47"/>
      <c r="TX34" s="47"/>
      <c r="TY34" s="47"/>
      <c r="TZ34" s="47"/>
      <c r="UA34" s="47"/>
      <c r="UB34" s="47"/>
      <c r="UC34" s="47"/>
      <c r="UD34" s="47"/>
      <c r="UE34" s="47"/>
      <c r="UF34" s="47"/>
      <c r="UG34" s="47"/>
      <c r="UH34" s="47"/>
      <c r="UI34" s="47"/>
      <c r="UJ34" s="47"/>
      <c r="UK34" s="47"/>
      <c r="UL34" s="47"/>
      <c r="UM34" s="47"/>
      <c r="UN34" s="47"/>
      <c r="UO34" s="47"/>
      <c r="UP34" s="47"/>
      <c r="UQ34" s="47"/>
      <c r="UR34" s="47"/>
      <c r="US34" s="47"/>
      <c r="UT34" s="47"/>
      <c r="UU34" s="47"/>
      <c r="UV34" s="47"/>
      <c r="UW34" s="47"/>
      <c r="UX34" s="47"/>
      <c r="UY34" s="47"/>
      <c r="UZ34" s="47"/>
      <c r="VA34" s="47"/>
      <c r="VB34" s="47"/>
      <c r="VC34" s="47"/>
      <c r="VD34" s="47"/>
      <c r="VE34" s="47"/>
      <c r="VF34" s="47"/>
      <c r="VG34" s="47"/>
      <c r="VH34" s="47"/>
      <c r="VI34" s="47"/>
      <c r="VJ34" s="47"/>
      <c r="VK34" s="47"/>
      <c r="VL34" s="47"/>
      <c r="VM34" s="47"/>
      <c r="VN34" s="47"/>
      <c r="VO34" s="47"/>
      <c r="VP34" s="47"/>
      <c r="VQ34" s="47"/>
      <c r="VR34" s="47"/>
      <c r="VS34" s="47"/>
      <c r="VT34" s="47"/>
      <c r="VU34" s="47"/>
      <c r="VV34" s="47"/>
      <c r="VW34" s="47"/>
      <c r="VX34" s="47"/>
      <c r="VY34" s="47"/>
      <c r="VZ34" s="47"/>
      <c r="WA34" s="47"/>
      <c r="WB34" s="47"/>
      <c r="WC34" s="47"/>
      <c r="WD34" s="47"/>
      <c r="WE34" s="47"/>
      <c r="WF34" s="47"/>
      <c r="WG34" s="47"/>
      <c r="WH34" s="47"/>
      <c r="WI34" s="47"/>
      <c r="WJ34" s="47"/>
      <c r="WK34" s="47"/>
      <c r="WL34" s="47"/>
      <c r="WM34" s="47"/>
      <c r="WN34" s="47"/>
      <c r="WO34" s="47"/>
      <c r="WP34" s="47"/>
      <c r="WQ34" s="47"/>
      <c r="WR34" s="47"/>
      <c r="WS34" s="47"/>
      <c r="WT34" s="47"/>
      <c r="WU34" s="47"/>
      <c r="WV34" s="47"/>
      <c r="WW34" s="47"/>
      <c r="WX34" s="47"/>
      <c r="WY34" s="47"/>
      <c r="WZ34" s="47"/>
      <c r="XA34" s="47"/>
      <c r="XB34" s="47"/>
      <c r="XC34" s="47"/>
      <c r="XD34" s="47"/>
      <c r="XE34" s="47"/>
      <c r="XF34" s="47"/>
      <c r="XG34" s="47"/>
      <c r="XH34" s="47"/>
      <c r="XI34" s="47"/>
      <c r="XJ34" s="47"/>
      <c r="XK34" s="47"/>
      <c r="XL34" s="47"/>
      <c r="XM34" s="47"/>
      <c r="XN34" s="47"/>
      <c r="XO34" s="47"/>
      <c r="XP34" s="47"/>
      <c r="XQ34" s="47"/>
      <c r="XR34" s="47"/>
      <c r="XS34" s="47"/>
      <c r="XT34" s="47"/>
      <c r="XU34" s="47"/>
      <c r="XV34" s="47"/>
      <c r="XW34" s="47"/>
      <c r="XX34" s="47"/>
      <c r="XY34" s="47"/>
      <c r="XZ34" s="47"/>
      <c r="YA34" s="47"/>
      <c r="YB34" s="47"/>
      <c r="YC34" s="47"/>
      <c r="YD34" s="47"/>
      <c r="YE34" s="47"/>
      <c r="YF34" s="47"/>
      <c r="YG34" s="47"/>
      <c r="YH34" s="47"/>
      <c r="YI34" s="47"/>
      <c r="YJ34" s="47"/>
      <c r="YK34" s="47"/>
      <c r="YL34" s="47"/>
      <c r="YM34" s="47"/>
      <c r="YN34" s="47"/>
      <c r="YO34" s="47"/>
      <c r="YP34" s="47"/>
      <c r="YQ34" s="47"/>
      <c r="YR34" s="47"/>
      <c r="YS34" s="47"/>
      <c r="YT34" s="47"/>
      <c r="YU34" s="47"/>
      <c r="YV34" s="47"/>
      <c r="YW34" s="47"/>
      <c r="YX34" s="47"/>
      <c r="YY34" s="47"/>
      <c r="YZ34" s="47"/>
      <c r="ZA34" s="47"/>
      <c r="ZB34" s="47"/>
      <c r="ZC34" s="47"/>
      <c r="ZD34" s="47"/>
      <c r="ZE34" s="47"/>
      <c r="ZF34" s="47"/>
      <c r="ZG34" s="47"/>
      <c r="ZH34" s="47"/>
      <c r="ZI34" s="47"/>
      <c r="ZJ34" s="47"/>
      <c r="ZK34" s="47"/>
      <c r="ZL34" s="47"/>
      <c r="ZM34" s="47"/>
      <c r="ZN34" s="47"/>
      <c r="ZO34" s="47"/>
      <c r="ZP34" s="47"/>
      <c r="ZQ34" s="47"/>
      <c r="ZR34" s="47"/>
      <c r="ZS34" s="47"/>
      <c r="ZT34" s="47"/>
      <c r="ZU34" s="47"/>
      <c r="ZV34" s="47"/>
      <c r="ZW34" s="47"/>
      <c r="ZX34" s="47"/>
      <c r="ZY34" s="47"/>
      <c r="ZZ34" s="47"/>
      <c r="AAA34" s="47"/>
      <c r="AAB34" s="47"/>
      <c r="AAC34" s="47"/>
      <c r="AAD34" s="47"/>
      <c r="AAE34" s="47"/>
      <c r="AAF34" s="47"/>
      <c r="AAG34" s="47"/>
      <c r="AAH34" s="47"/>
      <c r="AAI34" s="47"/>
      <c r="AAJ34" s="47"/>
      <c r="AAK34" s="47"/>
      <c r="AAL34" s="47"/>
      <c r="AAM34" s="47"/>
      <c r="AAN34" s="47"/>
      <c r="AAO34" s="47"/>
      <c r="AAP34" s="47"/>
      <c r="AAQ34" s="47"/>
      <c r="AAR34" s="47"/>
      <c r="AAS34" s="47"/>
      <c r="AAT34" s="47"/>
      <c r="AAU34" s="47"/>
      <c r="AAV34" s="47"/>
      <c r="AAW34" s="47"/>
      <c r="AAX34" s="47"/>
      <c r="AAY34" s="47"/>
      <c r="AAZ34" s="47"/>
      <c r="ABA34" s="47"/>
      <c r="ABB34" s="47"/>
      <c r="ABC34" s="47"/>
      <c r="ABD34" s="47"/>
      <c r="ABE34" s="47"/>
      <c r="ABF34" s="47"/>
      <c r="ABG34" s="47"/>
      <c r="ABH34" s="47"/>
      <c r="ABI34" s="47"/>
      <c r="ABJ34" s="47"/>
      <c r="ABK34" s="47"/>
      <c r="ABL34" s="47"/>
      <c r="ABM34" s="47"/>
      <c r="ABN34" s="47"/>
      <c r="ABO34" s="47"/>
      <c r="ABP34" s="47"/>
      <c r="ABQ34" s="47"/>
      <c r="ABR34" s="47"/>
      <c r="ABS34" s="47"/>
      <c r="ABT34" s="47"/>
      <c r="ABU34" s="47"/>
      <c r="ABV34" s="47"/>
      <c r="ABW34" s="47"/>
      <c r="ABX34" s="47"/>
      <c r="ABY34" s="47"/>
      <c r="ABZ34" s="47"/>
      <c r="ACA34" s="47"/>
      <c r="ACB34" s="47"/>
      <c r="ACC34" s="47"/>
      <c r="ACD34" s="47"/>
      <c r="ACE34" s="47"/>
      <c r="ACF34" s="47"/>
      <c r="ACG34" s="47"/>
      <c r="ACH34" s="47"/>
      <c r="ACI34" s="47"/>
      <c r="ACJ34" s="47"/>
      <c r="ACK34" s="47"/>
      <c r="ACL34" s="47"/>
      <c r="ACM34" s="47"/>
      <c r="ACN34" s="47"/>
      <c r="ACO34" s="47"/>
      <c r="ACP34" s="47"/>
      <c r="ACQ34" s="47"/>
      <c r="ACR34" s="47"/>
      <c r="ACS34" s="47"/>
      <c r="ACT34" s="47"/>
      <c r="ACU34" s="47"/>
      <c r="ACV34" s="47"/>
      <c r="ACW34" s="47"/>
      <c r="ACX34" s="47"/>
      <c r="ACY34" s="47"/>
      <c r="ACZ34" s="47"/>
      <c r="ADA34" s="47"/>
      <c r="ADB34" s="47"/>
      <c r="ADC34" s="47"/>
      <c r="ADD34" s="47"/>
      <c r="ADE34" s="47"/>
      <c r="ADF34" s="47"/>
      <c r="ADG34" s="47"/>
      <c r="ADH34" s="47"/>
      <c r="ADI34" s="47"/>
      <c r="ADJ34" s="47"/>
      <c r="ADK34" s="47"/>
      <c r="ADL34" s="47"/>
      <c r="ADM34" s="47"/>
      <c r="ADN34" s="47"/>
      <c r="ADO34" s="47"/>
      <c r="ADP34" s="47"/>
      <c r="ADQ34" s="47"/>
      <c r="ADR34" s="47"/>
      <c r="ADS34" s="47"/>
      <c r="ADT34" s="47"/>
      <c r="ADU34" s="47"/>
      <c r="ADV34" s="47"/>
      <c r="ADW34" s="47"/>
      <c r="ADX34" s="47"/>
      <c r="ADY34" s="47"/>
      <c r="ADZ34" s="47"/>
      <c r="AEA34" s="47"/>
      <c r="AEB34" s="47"/>
      <c r="AEC34" s="47"/>
      <c r="AED34" s="47"/>
      <c r="AEE34" s="47"/>
      <c r="AEF34" s="47"/>
      <c r="AEG34" s="47"/>
      <c r="AEH34" s="47"/>
      <c r="AEI34" s="47"/>
      <c r="AEJ34" s="47"/>
      <c r="AEK34" s="47"/>
      <c r="AEL34" s="47"/>
      <c r="AEM34" s="47"/>
      <c r="AEN34" s="47"/>
      <c r="AEO34" s="47"/>
      <c r="AEP34" s="47"/>
      <c r="AEQ34" s="47"/>
      <c r="AER34" s="47"/>
      <c r="AES34" s="47"/>
      <c r="AET34" s="47"/>
      <c r="AEU34" s="47"/>
      <c r="AEV34" s="47"/>
      <c r="AEW34" s="47"/>
      <c r="AEX34" s="47"/>
      <c r="AEY34" s="47"/>
      <c r="AEZ34" s="47"/>
      <c r="AFA34" s="47"/>
      <c r="AFB34" s="47"/>
      <c r="AFC34" s="47"/>
      <c r="AFD34" s="47"/>
      <c r="AFE34" s="47"/>
      <c r="AFF34" s="47"/>
      <c r="AFG34" s="47"/>
      <c r="AFH34" s="47"/>
      <c r="AFI34" s="47"/>
      <c r="AFJ34" s="47"/>
      <c r="AFK34" s="47"/>
      <c r="AFL34" s="47"/>
      <c r="AFM34" s="47"/>
      <c r="AFN34" s="47"/>
      <c r="AFO34" s="47"/>
      <c r="AFP34" s="47"/>
      <c r="AFQ34" s="47"/>
      <c r="AFR34" s="47"/>
      <c r="AFS34" s="47"/>
      <c r="AFT34" s="47"/>
      <c r="AFU34" s="47"/>
      <c r="AFV34" s="47"/>
      <c r="AFW34" s="47"/>
      <c r="AFX34" s="47"/>
      <c r="AFY34" s="47"/>
      <c r="AFZ34" s="47"/>
      <c r="AGA34" s="47"/>
      <c r="AGB34" s="47"/>
      <c r="AGC34" s="47"/>
      <c r="AGD34" s="47"/>
      <c r="AGE34" s="47"/>
      <c r="AGF34" s="47"/>
      <c r="AGG34" s="47"/>
      <c r="AGH34" s="47"/>
      <c r="AGI34" s="47"/>
      <c r="AGJ34" s="47"/>
      <c r="AGK34" s="47"/>
      <c r="AGL34" s="47"/>
      <c r="AGM34" s="47"/>
      <c r="AGN34" s="47"/>
      <c r="AGO34" s="47"/>
      <c r="AGP34" s="47"/>
      <c r="AGQ34" s="47"/>
      <c r="AGR34" s="47"/>
      <c r="AGS34" s="47"/>
      <c r="AGT34" s="47"/>
      <c r="AGU34" s="47"/>
      <c r="AGV34" s="47"/>
      <c r="AGW34" s="47"/>
      <c r="AGX34" s="47"/>
      <c r="AGY34" s="47"/>
      <c r="AGZ34" s="47"/>
      <c r="AHA34" s="47"/>
      <c r="AHB34" s="47"/>
      <c r="AHC34" s="47"/>
      <c r="AHD34" s="47"/>
      <c r="AHE34" s="47"/>
      <c r="AHF34" s="47"/>
      <c r="AHG34" s="47"/>
      <c r="AHH34" s="47"/>
      <c r="AHI34" s="47"/>
      <c r="AHJ34" s="47"/>
      <c r="AHK34" s="47"/>
      <c r="AHL34" s="47"/>
      <c r="AHM34" s="47"/>
      <c r="AHN34" s="47"/>
      <c r="AHO34" s="47"/>
      <c r="AHP34" s="47"/>
      <c r="AHQ34" s="47"/>
      <c r="AHR34" s="47"/>
      <c r="AHS34" s="47"/>
      <c r="AHT34" s="47"/>
      <c r="AHU34" s="47"/>
      <c r="AHV34" s="47"/>
      <c r="AHW34" s="47"/>
      <c r="AHX34" s="47"/>
      <c r="AHY34" s="47"/>
      <c r="AHZ34" s="47"/>
      <c r="AIA34" s="47"/>
      <c r="AIB34" s="47"/>
      <c r="AIC34" s="47"/>
      <c r="AID34" s="47"/>
      <c r="AIE34" s="47"/>
      <c r="AIF34" s="47"/>
      <c r="AIG34" s="47"/>
      <c r="AIH34" s="47"/>
      <c r="AII34" s="47"/>
      <c r="AIJ34" s="47"/>
      <c r="AIK34" s="47"/>
      <c r="AIL34" s="47"/>
      <c r="AIM34" s="47"/>
      <c r="AIN34" s="47"/>
      <c r="AIO34" s="47"/>
      <c r="AIP34" s="47"/>
      <c r="AIQ34" s="47"/>
      <c r="AIR34" s="47"/>
      <c r="AIS34" s="47"/>
      <c r="AIT34" s="47"/>
      <c r="AIU34" s="47"/>
      <c r="AIV34" s="47"/>
      <c r="AIW34" s="47"/>
      <c r="AIX34" s="47"/>
      <c r="AIY34" s="47"/>
      <c r="AIZ34" s="47"/>
      <c r="AJA34" s="47"/>
      <c r="AJB34" s="47"/>
      <c r="AJC34" s="47"/>
      <c r="AJD34" s="47"/>
      <c r="AJE34" s="47"/>
      <c r="AJF34" s="47"/>
      <c r="AJG34" s="47"/>
      <c r="AJH34" s="47"/>
      <c r="AJI34" s="47"/>
      <c r="AJJ34" s="47"/>
      <c r="AJK34" s="47"/>
      <c r="AJL34" s="47"/>
      <c r="AJM34" s="47"/>
      <c r="AJN34" s="47"/>
      <c r="AJO34" s="47"/>
      <c r="AJP34" s="47"/>
      <c r="AJQ34" s="47"/>
      <c r="AJR34" s="47"/>
      <c r="AJS34" s="47"/>
      <c r="AJT34" s="47"/>
      <c r="AJU34" s="47"/>
      <c r="AJV34" s="47"/>
      <c r="AJW34" s="47"/>
      <c r="AJX34" s="47"/>
      <c r="AJY34" s="47"/>
      <c r="AJZ34" s="47"/>
      <c r="AKA34" s="47"/>
      <c r="AKB34" s="47"/>
      <c r="AKC34" s="47"/>
      <c r="AKD34" s="47"/>
      <c r="AKE34" s="47"/>
      <c r="AKF34" s="47"/>
      <c r="AKG34" s="47"/>
      <c r="AKH34" s="47"/>
      <c r="AKI34" s="47"/>
      <c r="AKJ34" s="47"/>
      <c r="AKK34" s="47"/>
      <c r="AKL34" s="47"/>
      <c r="AKM34" s="47"/>
      <c r="AKN34" s="47"/>
      <c r="AKO34" s="47"/>
      <c r="AKP34" s="47"/>
      <c r="AKQ34" s="47"/>
      <c r="AKR34" s="47"/>
      <c r="AKS34" s="47"/>
      <c r="AKT34" s="47"/>
      <c r="AKU34" s="47"/>
      <c r="AKV34" s="47"/>
      <c r="AKW34" s="47"/>
      <c r="AKX34" s="47"/>
      <c r="AKY34" s="47"/>
      <c r="AKZ34" s="47"/>
      <c r="ALA34" s="47"/>
      <c r="ALB34" s="47"/>
      <c r="ALC34" s="47"/>
      <c r="ALD34" s="47"/>
      <c r="ALE34" s="47"/>
      <c r="ALF34" s="47"/>
      <c r="ALG34" s="47"/>
      <c r="ALH34" s="47"/>
      <c r="ALI34" s="47"/>
      <c r="ALJ34" s="47"/>
      <c r="ALK34" s="47"/>
      <c r="ALL34" s="47"/>
      <c r="ALM34" s="47"/>
      <c r="ALN34" s="47"/>
      <c r="ALO34" s="47"/>
      <c r="ALP34" s="47"/>
      <c r="ALQ34" s="47"/>
      <c r="ALR34" s="47"/>
      <c r="ALS34" s="47"/>
      <c r="ALT34" s="47"/>
      <c r="ALU34" s="47"/>
      <c r="ALV34" s="47"/>
      <c r="ALW34" s="47"/>
      <c r="ALX34" s="47"/>
      <c r="ALY34" s="47"/>
      <c r="ALZ34" s="47"/>
      <c r="AMA34" s="47"/>
      <c r="AMB34" s="47"/>
      <c r="AMC34" s="47"/>
      <c r="AMD34" s="47"/>
      <c r="AME34" s="47"/>
      <c r="AMF34" s="47"/>
      <c r="AMG34" s="47"/>
      <c r="AMH34" s="47"/>
      <c r="AMI34" s="47"/>
      <c r="AMJ34" s="47"/>
      <c r="AMK34" s="47"/>
      <c r="AML34" s="47"/>
      <c r="AMM34" s="47"/>
      <c r="AMN34" s="47"/>
      <c r="AMO34" s="47"/>
      <c r="AMP34" s="47"/>
      <c r="AMQ34" s="47"/>
      <c r="AMR34" s="47"/>
      <c r="AMS34" s="47"/>
      <c r="AMT34" s="47"/>
      <c r="AMU34" s="47"/>
      <c r="AMV34" s="47"/>
      <c r="AMW34" s="47"/>
      <c r="AMX34" s="47"/>
      <c r="AMY34" s="47"/>
      <c r="AMZ34" s="47"/>
      <c r="ANA34" s="47"/>
      <c r="ANB34" s="47"/>
      <c r="ANC34" s="47"/>
      <c r="AND34" s="47"/>
      <c r="ANE34" s="47"/>
      <c r="ANF34" s="47"/>
      <c r="ANG34" s="47"/>
      <c r="ANH34" s="47"/>
      <c r="ANI34" s="47"/>
      <c r="ANJ34" s="47"/>
      <c r="ANK34" s="47"/>
      <c r="ANL34" s="47"/>
      <c r="ANM34" s="47"/>
      <c r="ANN34" s="47"/>
      <c r="ANO34" s="47"/>
      <c r="ANP34" s="47"/>
      <c r="ANQ34" s="47"/>
      <c r="ANR34" s="47"/>
      <c r="ANS34" s="47"/>
      <c r="ANT34" s="47"/>
      <c r="ANU34" s="47"/>
      <c r="ANV34" s="47"/>
      <c r="ANW34" s="47"/>
      <c r="ANX34" s="47"/>
      <c r="ANY34" s="47"/>
      <c r="ANZ34" s="47"/>
      <c r="AOA34" s="47"/>
      <c r="AOB34" s="47"/>
      <c r="AOC34" s="47"/>
      <c r="AOD34" s="47"/>
      <c r="AOE34" s="47"/>
      <c r="AOF34" s="47"/>
      <c r="AOG34" s="47"/>
      <c r="AOH34" s="47"/>
      <c r="AOI34" s="47"/>
      <c r="AOJ34" s="47"/>
      <c r="AOK34" s="47"/>
      <c r="AOL34" s="47"/>
      <c r="AOM34" s="47"/>
      <c r="AON34" s="47"/>
      <c r="AOO34" s="47"/>
      <c r="AOP34" s="47"/>
      <c r="AOQ34" s="47"/>
      <c r="AOR34" s="47"/>
      <c r="AOS34" s="47"/>
      <c r="AOT34" s="47"/>
      <c r="AOU34" s="47"/>
      <c r="AOV34" s="47"/>
      <c r="AOW34" s="47"/>
      <c r="AOX34" s="47"/>
      <c r="AOY34" s="47"/>
      <c r="AOZ34" s="47"/>
      <c r="APA34" s="47"/>
      <c r="APB34" s="47"/>
      <c r="APC34" s="47"/>
      <c r="APD34" s="47"/>
      <c r="APE34" s="47"/>
      <c r="APF34" s="47"/>
      <c r="APG34" s="47"/>
      <c r="APH34" s="47"/>
      <c r="API34" s="47"/>
      <c r="APJ34" s="47"/>
      <c r="APK34" s="47"/>
      <c r="APL34" s="47"/>
      <c r="APM34" s="47"/>
      <c r="APN34" s="47"/>
      <c r="APO34" s="47"/>
      <c r="APP34" s="47"/>
      <c r="APQ34" s="47"/>
      <c r="APR34" s="47"/>
      <c r="APS34" s="47"/>
      <c r="APT34" s="47"/>
      <c r="APU34" s="47"/>
      <c r="APV34" s="47"/>
      <c r="APW34" s="47"/>
      <c r="APX34" s="47"/>
      <c r="APY34" s="47"/>
      <c r="APZ34" s="47"/>
      <c r="AQA34" s="47"/>
      <c r="AQB34" s="47"/>
      <c r="AQC34" s="47"/>
      <c r="AQD34" s="47"/>
      <c r="AQE34" s="47"/>
      <c r="AQF34" s="47"/>
      <c r="AQG34" s="47"/>
      <c r="AQH34" s="47"/>
      <c r="AQI34" s="47"/>
      <c r="AQJ34" s="47"/>
      <c r="AQK34" s="47"/>
      <c r="AQL34" s="47"/>
      <c r="AQM34" s="47"/>
      <c r="AQN34" s="47"/>
      <c r="AQO34" s="47"/>
      <c r="AQP34" s="47"/>
      <c r="AQQ34" s="47"/>
      <c r="AQR34" s="47"/>
      <c r="AQS34" s="47"/>
      <c r="AQT34" s="47"/>
      <c r="AQU34" s="47"/>
      <c r="AQV34" s="47"/>
      <c r="AQW34" s="47"/>
      <c r="AQX34" s="47"/>
      <c r="AQY34" s="47"/>
      <c r="AQZ34" s="47"/>
      <c r="ARA34" s="47"/>
      <c r="ARB34" s="47"/>
      <c r="ARC34" s="47"/>
      <c r="ARD34" s="47"/>
      <c r="ARE34" s="47"/>
      <c r="ARF34" s="47"/>
      <c r="ARG34" s="47"/>
      <c r="ARH34" s="47"/>
      <c r="ARI34" s="47"/>
      <c r="ARJ34" s="47"/>
      <c r="ARK34" s="47"/>
      <c r="ARL34" s="47"/>
      <c r="ARM34" s="47"/>
      <c r="ARN34" s="47"/>
      <c r="ARO34" s="47"/>
      <c r="ARP34" s="47"/>
      <c r="ARQ34" s="47"/>
      <c r="ARR34" s="47"/>
      <c r="ARS34" s="47"/>
      <c r="ART34" s="47"/>
      <c r="ARU34" s="47"/>
      <c r="ARV34" s="47"/>
      <c r="ARW34" s="47"/>
      <c r="ARX34" s="47"/>
      <c r="ARY34" s="47"/>
      <c r="ARZ34" s="47"/>
      <c r="ASA34" s="47"/>
      <c r="ASB34" s="47"/>
      <c r="ASC34" s="47"/>
      <c r="ASD34" s="47"/>
      <c r="ASE34" s="47"/>
      <c r="ASF34" s="47"/>
      <c r="ASG34" s="47"/>
      <c r="ASH34" s="47"/>
      <c r="ASI34" s="47"/>
      <c r="ASJ34" s="47"/>
      <c r="ASK34" s="47"/>
      <c r="ASL34" s="47"/>
      <c r="ASM34" s="47"/>
      <c r="ASN34" s="47"/>
      <c r="ASO34" s="47"/>
      <c r="ASP34" s="47"/>
      <c r="ASQ34" s="47"/>
      <c r="ASR34" s="47"/>
      <c r="ASS34" s="47"/>
      <c r="AST34" s="47"/>
      <c r="ASU34" s="47"/>
      <c r="ASV34" s="47"/>
      <c r="ASW34" s="47"/>
      <c r="ASX34" s="47"/>
      <c r="ASY34" s="47"/>
      <c r="ASZ34" s="47"/>
      <c r="ATA34" s="47"/>
      <c r="ATB34" s="47"/>
      <c r="ATC34" s="47"/>
      <c r="ATD34" s="47"/>
      <c r="ATE34" s="47"/>
      <c r="ATF34" s="47"/>
      <c r="ATG34" s="47"/>
      <c r="ATH34" s="47"/>
      <c r="ATI34" s="47"/>
      <c r="ATJ34" s="47"/>
      <c r="ATK34" s="47"/>
      <c r="ATL34" s="47"/>
      <c r="ATM34" s="47"/>
      <c r="ATN34" s="47"/>
      <c r="ATO34" s="47"/>
      <c r="ATP34" s="47"/>
      <c r="ATQ34" s="47"/>
      <c r="ATR34" s="47"/>
      <c r="ATS34" s="47"/>
      <c r="ATT34" s="47"/>
      <c r="ATU34" s="47"/>
      <c r="ATV34" s="47"/>
      <c r="ATW34" s="47"/>
      <c r="ATX34" s="47"/>
      <c r="ATY34" s="47"/>
      <c r="ATZ34" s="47"/>
      <c r="AUA34" s="47"/>
      <c r="AUB34" s="47"/>
      <c r="AUC34" s="47"/>
      <c r="AUD34" s="47"/>
      <c r="AUE34" s="47"/>
      <c r="AUF34" s="47"/>
      <c r="AUG34" s="47"/>
      <c r="AUH34" s="47"/>
      <c r="AUI34" s="47"/>
      <c r="AUJ34" s="47"/>
      <c r="AUK34" s="47"/>
      <c r="AUL34" s="47"/>
      <c r="AUM34" s="47"/>
      <c r="AUN34" s="47"/>
      <c r="AUO34" s="47"/>
      <c r="AUP34" s="47"/>
      <c r="AUQ34" s="47"/>
      <c r="AUR34" s="47"/>
      <c r="AUS34" s="47"/>
    </row>
    <row r="35" spans="1:1241" x14ac:dyDescent="0.25">
      <c r="A35" s="15">
        <v>17</v>
      </c>
      <c r="C35" s="78" t="str">
        <f t="shared" si="2096"/>
        <v/>
      </c>
      <c r="D35" s="5"/>
      <c r="E35" s="61"/>
      <c r="F35" s="112">
        <f t="shared" si="2097"/>
        <v>0</v>
      </c>
      <c r="G35" s="112">
        <f t="shared" si="2097"/>
        <v>0</v>
      </c>
      <c r="H35" s="112">
        <f t="shared" si="2097"/>
        <v>0</v>
      </c>
      <c r="I35" s="112">
        <f t="shared" si="2097"/>
        <v>0</v>
      </c>
      <c r="J35" s="112">
        <f t="shared" si="2097"/>
        <v>0</v>
      </c>
      <c r="K35" s="112">
        <f t="shared" si="2097"/>
        <v>0</v>
      </c>
      <c r="L35" s="112">
        <f t="shared" si="2097"/>
        <v>0</v>
      </c>
      <c r="M35" s="112">
        <f t="shared" si="2097"/>
        <v>0</v>
      </c>
      <c r="N35" s="112">
        <f t="shared" si="2097"/>
        <v>0</v>
      </c>
      <c r="O35" s="112">
        <f t="shared" si="2097"/>
        <v>0</v>
      </c>
      <c r="P35" s="112">
        <f t="shared" si="2097"/>
        <v>0</v>
      </c>
      <c r="Q35" s="72">
        <f t="shared" si="2097"/>
        <v>0</v>
      </c>
      <c r="R35" s="111">
        <f t="shared" si="2099"/>
        <v>0</v>
      </c>
      <c r="S35" s="111">
        <f t="shared" si="2100"/>
        <v>0</v>
      </c>
      <c r="T35" s="111">
        <f t="shared" si="2101"/>
        <v>0</v>
      </c>
      <c r="U35" s="111">
        <f t="shared" si="2102"/>
        <v>0</v>
      </c>
      <c r="V35" s="111">
        <f t="shared" si="2103"/>
        <v>0</v>
      </c>
      <c r="W35" s="111">
        <f t="shared" si="2104"/>
        <v>0</v>
      </c>
      <c r="X35" s="111">
        <f t="shared" si="2105"/>
        <v>0</v>
      </c>
      <c r="Y35" s="111">
        <f t="shared" si="2106"/>
        <v>0</v>
      </c>
      <c r="Z35" s="111">
        <f t="shared" si="2107"/>
        <v>0</v>
      </c>
      <c r="AA35" s="111">
        <f t="shared" si="2108"/>
        <v>0</v>
      </c>
      <c r="AB35" s="111">
        <f t="shared" si="2109"/>
        <v>0</v>
      </c>
      <c r="AC35" s="111">
        <f t="shared" si="2110"/>
        <v>0</v>
      </c>
      <c r="AD35" s="70">
        <f t="shared" si="2111"/>
        <v>0</v>
      </c>
      <c r="AE35" s="58">
        <f t="shared" si="2112"/>
        <v>0</v>
      </c>
      <c r="AF35" s="58">
        <f t="shared" si="2113"/>
        <v>0</v>
      </c>
      <c r="AG35" s="58">
        <f t="shared" si="2114"/>
        <v>0</v>
      </c>
      <c r="AH35" s="58">
        <f t="shared" si="2115"/>
        <v>0</v>
      </c>
      <c r="AI35" s="58">
        <f t="shared" si="2116"/>
        <v>0</v>
      </c>
      <c r="AJ35" s="58">
        <f t="shared" si="2117"/>
        <v>0</v>
      </c>
      <c r="AK35" s="58">
        <f t="shared" si="2118"/>
        <v>0</v>
      </c>
      <c r="AL35" s="58">
        <f t="shared" si="2119"/>
        <v>0</v>
      </c>
      <c r="AM35" s="58">
        <f t="shared" si="2120"/>
        <v>0</v>
      </c>
      <c r="AN35" s="58">
        <f t="shared" si="2121"/>
        <v>0</v>
      </c>
      <c r="AO35" s="58">
        <f t="shared" si="2122"/>
        <v>0</v>
      </c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/>
      <c r="EN35" s="50"/>
      <c r="EO35" s="50"/>
      <c r="EP35" s="50"/>
      <c r="EQ35" s="50"/>
      <c r="ER35" s="50"/>
      <c r="ES35" s="50"/>
      <c r="ET35" s="50"/>
      <c r="EU35" s="50"/>
      <c r="EV35" s="50"/>
      <c r="EW35" s="50"/>
      <c r="EX35" s="50"/>
      <c r="EY35" s="50"/>
      <c r="EZ35" s="50"/>
      <c r="FA35" s="50"/>
      <c r="FB35" s="50"/>
      <c r="FC35" s="50"/>
      <c r="FD35" s="50"/>
      <c r="FE35" s="50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47"/>
      <c r="GG35" s="47"/>
      <c r="GH35" s="47"/>
      <c r="GI35" s="47"/>
      <c r="GJ35" s="47"/>
      <c r="GK35" s="47"/>
      <c r="GL35" s="47"/>
      <c r="GM35" s="47"/>
      <c r="GN35" s="47"/>
      <c r="GO35" s="47"/>
      <c r="GP35" s="47"/>
      <c r="GQ35" s="47"/>
      <c r="GR35" s="47"/>
      <c r="GS35" s="47"/>
      <c r="GT35" s="47"/>
      <c r="GU35" s="47"/>
      <c r="GV35" s="47"/>
      <c r="GW35" s="47"/>
      <c r="GX35" s="47"/>
      <c r="GY35" s="47"/>
      <c r="GZ35" s="47"/>
      <c r="HA35" s="47"/>
      <c r="HB35" s="47"/>
      <c r="HC35" s="47"/>
      <c r="HD35" s="47"/>
      <c r="HE35" s="47"/>
      <c r="HF35" s="47"/>
      <c r="HG35" s="47"/>
      <c r="HH35" s="47"/>
      <c r="HI35" s="47"/>
      <c r="HJ35" s="47"/>
      <c r="HK35" s="47"/>
      <c r="HL35" s="47"/>
      <c r="HM35" s="47"/>
      <c r="HN35" s="47"/>
      <c r="HO35" s="47"/>
      <c r="HP35" s="47"/>
      <c r="HQ35" s="47"/>
      <c r="HR35" s="47"/>
      <c r="HS35" s="47"/>
      <c r="HT35" s="47"/>
      <c r="HU35" s="47"/>
      <c r="HV35" s="47"/>
      <c r="HW35" s="47"/>
      <c r="HX35" s="47"/>
      <c r="HY35" s="47"/>
      <c r="HZ35" s="47"/>
      <c r="IA35" s="47"/>
      <c r="IB35" s="47"/>
      <c r="IC35" s="47"/>
      <c r="ID35" s="47"/>
      <c r="IE35" s="47"/>
      <c r="IF35" s="47"/>
      <c r="IG35" s="47"/>
      <c r="IH35" s="47"/>
      <c r="II35" s="47"/>
      <c r="IJ35" s="47"/>
      <c r="IK35" s="47"/>
      <c r="IL35" s="47"/>
      <c r="IM35" s="47"/>
      <c r="IN35" s="47"/>
      <c r="IO35" s="47"/>
      <c r="IP35" s="47"/>
      <c r="IQ35" s="47"/>
      <c r="IR35" s="47"/>
      <c r="IS35" s="47"/>
      <c r="IT35" s="47"/>
      <c r="IU35" s="47"/>
      <c r="IV35" s="47"/>
      <c r="IW35" s="47"/>
      <c r="IX35" s="47"/>
      <c r="IY35" s="47"/>
      <c r="IZ35" s="47"/>
      <c r="JA35" s="47"/>
      <c r="JB35" s="47"/>
      <c r="JC35" s="47"/>
      <c r="JD35" s="47"/>
      <c r="JE35" s="47"/>
      <c r="JF35" s="47"/>
      <c r="JG35" s="47"/>
      <c r="JH35" s="47"/>
      <c r="JI35" s="47"/>
      <c r="JJ35" s="47"/>
      <c r="JK35" s="47"/>
      <c r="JL35" s="47"/>
      <c r="JM35" s="47"/>
      <c r="JN35" s="47"/>
      <c r="JO35" s="47"/>
      <c r="JP35" s="47"/>
      <c r="JQ35" s="47"/>
      <c r="JR35" s="47"/>
      <c r="JS35" s="47"/>
      <c r="JT35" s="47"/>
      <c r="JU35" s="47"/>
      <c r="JV35" s="47"/>
      <c r="JW35" s="47"/>
      <c r="JX35" s="47"/>
      <c r="JY35" s="47"/>
      <c r="JZ35" s="47"/>
      <c r="KA35" s="47"/>
      <c r="KB35" s="47"/>
      <c r="KC35" s="47"/>
      <c r="KD35" s="47"/>
      <c r="KE35" s="47"/>
      <c r="KF35" s="47"/>
      <c r="KG35" s="47"/>
      <c r="KH35" s="47"/>
      <c r="KI35" s="47"/>
      <c r="KJ35" s="47"/>
      <c r="KK35" s="47"/>
      <c r="KL35" s="47"/>
      <c r="KM35" s="47"/>
      <c r="KN35" s="47"/>
      <c r="KO35" s="47"/>
      <c r="KP35" s="47"/>
      <c r="KQ35" s="47"/>
      <c r="KR35" s="47"/>
      <c r="KS35" s="47"/>
      <c r="KT35" s="47"/>
      <c r="KU35" s="47"/>
      <c r="KV35" s="47"/>
      <c r="KW35" s="47"/>
      <c r="KX35" s="47"/>
      <c r="KY35" s="47"/>
      <c r="KZ35" s="47"/>
      <c r="LA35" s="47"/>
      <c r="LB35" s="47"/>
      <c r="LC35" s="47"/>
      <c r="LD35" s="47"/>
      <c r="LE35" s="47"/>
      <c r="LF35" s="47"/>
      <c r="LG35" s="47"/>
      <c r="LH35" s="47"/>
      <c r="LI35" s="47"/>
      <c r="LJ35" s="47"/>
      <c r="LK35" s="47"/>
      <c r="LL35" s="47"/>
      <c r="LM35" s="47"/>
      <c r="LN35" s="47"/>
      <c r="LO35" s="47"/>
      <c r="LP35" s="47"/>
      <c r="LQ35" s="47"/>
      <c r="LR35" s="47"/>
      <c r="LS35" s="47"/>
      <c r="LT35" s="47"/>
      <c r="LU35" s="47"/>
      <c r="LV35" s="47"/>
      <c r="LW35" s="47"/>
      <c r="LX35" s="47"/>
      <c r="LY35" s="47"/>
      <c r="LZ35" s="47"/>
      <c r="MA35" s="47"/>
      <c r="MB35" s="47"/>
      <c r="MC35" s="47"/>
      <c r="MD35" s="47"/>
      <c r="ME35" s="47"/>
      <c r="MF35" s="47"/>
      <c r="MG35" s="47"/>
      <c r="MH35" s="47"/>
      <c r="MI35" s="47"/>
      <c r="MJ35" s="47"/>
      <c r="MK35" s="47"/>
      <c r="ML35" s="47"/>
      <c r="MM35" s="47"/>
      <c r="MN35" s="47"/>
      <c r="MO35" s="47"/>
      <c r="MP35" s="47"/>
      <c r="MQ35" s="47"/>
      <c r="MR35" s="47"/>
      <c r="MS35" s="47"/>
      <c r="MT35" s="47"/>
      <c r="MU35" s="47"/>
      <c r="MV35" s="47"/>
      <c r="MW35" s="47"/>
      <c r="MX35" s="47"/>
      <c r="MY35" s="47"/>
      <c r="MZ35" s="47"/>
      <c r="NA35" s="47"/>
      <c r="NB35" s="47"/>
      <c r="NC35" s="47"/>
      <c r="ND35" s="47"/>
      <c r="NE35" s="47"/>
      <c r="NF35" s="47"/>
      <c r="NG35" s="47"/>
      <c r="NH35" s="47"/>
      <c r="NI35" s="47"/>
      <c r="NJ35" s="47"/>
      <c r="NK35" s="47"/>
      <c r="NL35" s="47"/>
      <c r="NM35" s="47"/>
      <c r="NN35" s="47"/>
      <c r="NO35" s="47"/>
      <c r="NP35" s="47"/>
      <c r="NQ35" s="47"/>
      <c r="NR35" s="47"/>
      <c r="NS35" s="47"/>
      <c r="NT35" s="47"/>
      <c r="NU35" s="47"/>
      <c r="NV35" s="47"/>
      <c r="NW35" s="47"/>
      <c r="NX35" s="47"/>
      <c r="NY35" s="47"/>
      <c r="NZ35" s="47"/>
      <c r="OA35" s="47"/>
      <c r="OB35" s="47"/>
      <c r="OC35" s="47"/>
      <c r="OD35" s="47"/>
      <c r="OE35" s="47"/>
      <c r="OF35" s="47"/>
      <c r="OG35" s="47"/>
      <c r="OH35" s="47"/>
      <c r="OI35" s="47"/>
      <c r="OJ35" s="47"/>
      <c r="OK35" s="47"/>
      <c r="OL35" s="47"/>
      <c r="OM35" s="47"/>
      <c r="ON35" s="47"/>
      <c r="OO35" s="47"/>
      <c r="OP35" s="47"/>
      <c r="OQ35" s="47"/>
      <c r="OR35" s="47"/>
      <c r="OS35" s="47"/>
      <c r="OT35" s="47"/>
      <c r="OU35" s="47"/>
      <c r="OV35" s="47"/>
      <c r="OW35" s="47"/>
      <c r="OX35" s="47"/>
      <c r="OY35" s="47"/>
      <c r="OZ35" s="47"/>
      <c r="PA35" s="47"/>
      <c r="PB35" s="47"/>
      <c r="PC35" s="47"/>
      <c r="PD35" s="47"/>
      <c r="PE35" s="47"/>
      <c r="PF35" s="47"/>
      <c r="PG35" s="47"/>
      <c r="PH35" s="47"/>
      <c r="PI35" s="47"/>
      <c r="PJ35" s="47"/>
      <c r="PK35" s="47"/>
      <c r="PL35" s="47"/>
      <c r="PM35" s="47"/>
      <c r="PN35" s="47"/>
      <c r="PO35" s="47"/>
      <c r="PP35" s="47"/>
      <c r="PQ35" s="47"/>
      <c r="PR35" s="47"/>
      <c r="PS35" s="47"/>
      <c r="PT35" s="47"/>
      <c r="PU35" s="47"/>
      <c r="PV35" s="47"/>
      <c r="PW35" s="47"/>
      <c r="PX35" s="47"/>
      <c r="PY35" s="47"/>
      <c r="PZ35" s="47"/>
      <c r="QA35" s="47"/>
      <c r="QB35" s="47"/>
      <c r="QC35" s="47"/>
      <c r="QD35" s="47"/>
      <c r="QE35" s="47"/>
      <c r="QF35" s="47"/>
      <c r="QG35" s="47"/>
      <c r="QH35" s="47"/>
      <c r="QI35" s="47"/>
      <c r="QJ35" s="47"/>
      <c r="QK35" s="47"/>
      <c r="QL35" s="47"/>
      <c r="QM35" s="47"/>
      <c r="QN35" s="47"/>
      <c r="QO35" s="47"/>
      <c r="QP35" s="47"/>
      <c r="QQ35" s="47"/>
      <c r="QR35" s="47"/>
      <c r="QS35" s="47"/>
      <c r="QT35" s="47"/>
      <c r="QU35" s="47"/>
      <c r="QV35" s="47"/>
      <c r="QW35" s="47"/>
      <c r="QX35" s="47"/>
      <c r="QY35" s="47"/>
      <c r="QZ35" s="47"/>
      <c r="RA35" s="47"/>
      <c r="RB35" s="47"/>
      <c r="RC35" s="47"/>
      <c r="RD35" s="47"/>
      <c r="RE35" s="47"/>
      <c r="RF35" s="47"/>
      <c r="RG35" s="47"/>
      <c r="RH35" s="47"/>
      <c r="RI35" s="47"/>
      <c r="RJ35" s="47"/>
      <c r="RK35" s="47"/>
      <c r="RL35" s="47"/>
      <c r="RM35" s="47"/>
      <c r="RN35" s="47"/>
      <c r="RO35" s="47"/>
      <c r="RP35" s="47"/>
      <c r="RQ35" s="47"/>
      <c r="RR35" s="47"/>
      <c r="RS35" s="47"/>
      <c r="RT35" s="47"/>
      <c r="RU35" s="47"/>
      <c r="RV35" s="47"/>
      <c r="RW35" s="47"/>
      <c r="RX35" s="47"/>
      <c r="RY35" s="47"/>
      <c r="RZ35" s="47"/>
      <c r="SA35" s="47"/>
      <c r="SB35" s="47"/>
      <c r="SC35" s="47"/>
      <c r="SD35" s="47"/>
      <c r="SE35" s="47"/>
      <c r="SF35" s="47"/>
      <c r="SG35" s="47"/>
      <c r="SH35" s="47"/>
      <c r="SI35" s="47"/>
      <c r="SJ35" s="47"/>
      <c r="SK35" s="47"/>
      <c r="SL35" s="47"/>
      <c r="SM35" s="47"/>
      <c r="SN35" s="47"/>
      <c r="SO35" s="47"/>
      <c r="SP35" s="47"/>
      <c r="SQ35" s="47"/>
      <c r="SR35" s="47"/>
      <c r="SS35" s="47"/>
      <c r="ST35" s="47"/>
      <c r="SU35" s="47"/>
      <c r="SV35" s="47"/>
      <c r="SW35" s="47"/>
      <c r="SX35" s="47"/>
      <c r="SY35" s="47"/>
      <c r="SZ35" s="47"/>
      <c r="TA35" s="47"/>
      <c r="TB35" s="47"/>
      <c r="TC35" s="47"/>
      <c r="TD35" s="47"/>
      <c r="TE35" s="47"/>
      <c r="TF35" s="47"/>
      <c r="TG35" s="47"/>
      <c r="TH35" s="47"/>
      <c r="TI35" s="47"/>
      <c r="TJ35" s="47"/>
      <c r="TK35" s="47"/>
      <c r="TL35" s="47"/>
      <c r="TM35" s="47"/>
      <c r="TN35" s="47"/>
      <c r="TO35" s="47"/>
      <c r="TP35" s="47"/>
      <c r="TQ35" s="47"/>
      <c r="TR35" s="47"/>
      <c r="TS35" s="47"/>
      <c r="TT35" s="47"/>
      <c r="TU35" s="47"/>
      <c r="TV35" s="47"/>
      <c r="TW35" s="47"/>
      <c r="TX35" s="47"/>
      <c r="TY35" s="47"/>
      <c r="TZ35" s="47"/>
      <c r="UA35" s="47"/>
      <c r="UB35" s="47"/>
      <c r="UC35" s="47"/>
      <c r="UD35" s="47"/>
      <c r="UE35" s="47"/>
      <c r="UF35" s="47"/>
      <c r="UG35" s="47"/>
      <c r="UH35" s="47"/>
      <c r="UI35" s="47"/>
      <c r="UJ35" s="47"/>
      <c r="UK35" s="47"/>
      <c r="UL35" s="47"/>
      <c r="UM35" s="47"/>
      <c r="UN35" s="47"/>
      <c r="UO35" s="47"/>
      <c r="UP35" s="47"/>
      <c r="UQ35" s="47"/>
      <c r="UR35" s="47"/>
      <c r="US35" s="47"/>
      <c r="UT35" s="47"/>
      <c r="UU35" s="47"/>
      <c r="UV35" s="47"/>
      <c r="UW35" s="47"/>
      <c r="UX35" s="47"/>
      <c r="UY35" s="47"/>
      <c r="UZ35" s="47"/>
      <c r="VA35" s="47"/>
      <c r="VB35" s="47"/>
      <c r="VC35" s="47"/>
      <c r="VD35" s="47"/>
      <c r="VE35" s="47"/>
      <c r="VF35" s="47"/>
      <c r="VG35" s="47"/>
      <c r="VH35" s="47"/>
      <c r="VI35" s="47"/>
      <c r="VJ35" s="47"/>
      <c r="VK35" s="47"/>
      <c r="VL35" s="47"/>
      <c r="VM35" s="47"/>
      <c r="VN35" s="47"/>
      <c r="VO35" s="47"/>
      <c r="VP35" s="47"/>
      <c r="VQ35" s="47"/>
      <c r="VR35" s="47"/>
      <c r="VS35" s="47"/>
      <c r="VT35" s="47"/>
      <c r="VU35" s="47"/>
      <c r="VV35" s="47"/>
      <c r="VW35" s="47"/>
      <c r="VX35" s="47"/>
      <c r="VY35" s="47"/>
      <c r="VZ35" s="47"/>
      <c r="WA35" s="47"/>
      <c r="WB35" s="47"/>
      <c r="WC35" s="47"/>
      <c r="WD35" s="47"/>
      <c r="WE35" s="47"/>
      <c r="WF35" s="47"/>
      <c r="WG35" s="47"/>
      <c r="WH35" s="47"/>
      <c r="WI35" s="47"/>
      <c r="WJ35" s="47"/>
      <c r="WK35" s="47"/>
      <c r="WL35" s="47"/>
      <c r="WM35" s="47"/>
      <c r="WN35" s="47"/>
      <c r="WO35" s="47"/>
      <c r="WP35" s="47"/>
      <c r="WQ35" s="47"/>
      <c r="WR35" s="47"/>
      <c r="WS35" s="47"/>
      <c r="WT35" s="47"/>
      <c r="WU35" s="47"/>
      <c r="WV35" s="47"/>
      <c r="WW35" s="47"/>
      <c r="WX35" s="47"/>
      <c r="WY35" s="47"/>
      <c r="WZ35" s="47"/>
      <c r="XA35" s="47"/>
      <c r="XB35" s="47"/>
      <c r="XC35" s="47"/>
      <c r="XD35" s="47"/>
      <c r="XE35" s="47"/>
      <c r="XF35" s="47"/>
      <c r="XG35" s="47"/>
      <c r="XH35" s="47"/>
      <c r="XI35" s="47"/>
      <c r="XJ35" s="47"/>
      <c r="XK35" s="47"/>
      <c r="XL35" s="47"/>
      <c r="XM35" s="47"/>
      <c r="XN35" s="47"/>
      <c r="XO35" s="47"/>
      <c r="XP35" s="47"/>
      <c r="XQ35" s="47"/>
      <c r="XR35" s="47"/>
      <c r="XS35" s="47"/>
      <c r="XT35" s="47"/>
      <c r="XU35" s="47"/>
      <c r="XV35" s="47"/>
      <c r="XW35" s="47"/>
      <c r="XX35" s="47"/>
      <c r="XY35" s="47"/>
      <c r="XZ35" s="47"/>
      <c r="YA35" s="47"/>
      <c r="YB35" s="47"/>
      <c r="YC35" s="47"/>
      <c r="YD35" s="47"/>
      <c r="YE35" s="47"/>
      <c r="YF35" s="47"/>
      <c r="YG35" s="47"/>
      <c r="YH35" s="47"/>
      <c r="YI35" s="47"/>
      <c r="YJ35" s="47"/>
      <c r="YK35" s="47"/>
      <c r="YL35" s="47"/>
      <c r="YM35" s="47"/>
      <c r="YN35" s="47"/>
      <c r="YO35" s="47"/>
      <c r="YP35" s="47"/>
      <c r="YQ35" s="47"/>
      <c r="YR35" s="47"/>
      <c r="YS35" s="47"/>
      <c r="YT35" s="47"/>
      <c r="YU35" s="47"/>
      <c r="YV35" s="47"/>
      <c r="YW35" s="47"/>
      <c r="YX35" s="47"/>
      <c r="YY35" s="47"/>
      <c r="YZ35" s="47"/>
      <c r="ZA35" s="47"/>
      <c r="ZB35" s="47"/>
      <c r="ZC35" s="47"/>
      <c r="ZD35" s="47"/>
      <c r="ZE35" s="47"/>
      <c r="ZF35" s="47"/>
      <c r="ZG35" s="47"/>
      <c r="ZH35" s="47"/>
      <c r="ZI35" s="47"/>
      <c r="ZJ35" s="47"/>
      <c r="ZK35" s="47"/>
      <c r="ZL35" s="47"/>
      <c r="ZM35" s="47"/>
      <c r="ZN35" s="47"/>
      <c r="ZO35" s="47"/>
      <c r="ZP35" s="47"/>
      <c r="ZQ35" s="47"/>
      <c r="ZR35" s="47"/>
      <c r="ZS35" s="47"/>
      <c r="ZT35" s="47"/>
      <c r="ZU35" s="47"/>
      <c r="ZV35" s="47"/>
      <c r="ZW35" s="47"/>
      <c r="ZX35" s="47"/>
      <c r="ZY35" s="47"/>
      <c r="ZZ35" s="47"/>
      <c r="AAA35" s="47"/>
      <c r="AAB35" s="47"/>
      <c r="AAC35" s="47"/>
      <c r="AAD35" s="47"/>
      <c r="AAE35" s="47"/>
      <c r="AAF35" s="47"/>
      <c r="AAG35" s="47"/>
      <c r="AAH35" s="47"/>
      <c r="AAI35" s="47"/>
      <c r="AAJ35" s="47"/>
      <c r="AAK35" s="47"/>
      <c r="AAL35" s="47"/>
      <c r="AAM35" s="47"/>
      <c r="AAN35" s="47"/>
      <c r="AAO35" s="47"/>
      <c r="AAP35" s="47"/>
      <c r="AAQ35" s="47"/>
      <c r="AAR35" s="47"/>
      <c r="AAS35" s="47"/>
      <c r="AAT35" s="47"/>
      <c r="AAU35" s="47"/>
      <c r="AAV35" s="47"/>
      <c r="AAW35" s="47"/>
      <c r="AAX35" s="47"/>
      <c r="AAY35" s="47"/>
      <c r="AAZ35" s="47"/>
      <c r="ABA35" s="47"/>
      <c r="ABB35" s="47"/>
      <c r="ABC35" s="47"/>
      <c r="ABD35" s="47"/>
      <c r="ABE35" s="47"/>
      <c r="ABF35" s="47"/>
      <c r="ABG35" s="47"/>
      <c r="ABH35" s="47"/>
      <c r="ABI35" s="47"/>
      <c r="ABJ35" s="47"/>
      <c r="ABK35" s="47"/>
      <c r="ABL35" s="47"/>
      <c r="ABM35" s="47"/>
      <c r="ABN35" s="47"/>
      <c r="ABO35" s="47"/>
      <c r="ABP35" s="47"/>
      <c r="ABQ35" s="47"/>
      <c r="ABR35" s="47"/>
      <c r="ABS35" s="47"/>
      <c r="ABT35" s="47"/>
      <c r="ABU35" s="47"/>
      <c r="ABV35" s="47"/>
      <c r="ABW35" s="47"/>
      <c r="ABX35" s="47"/>
      <c r="ABY35" s="47"/>
      <c r="ABZ35" s="47"/>
      <c r="ACA35" s="47"/>
      <c r="ACB35" s="47"/>
      <c r="ACC35" s="47"/>
      <c r="ACD35" s="47"/>
      <c r="ACE35" s="47"/>
      <c r="ACF35" s="47"/>
      <c r="ACG35" s="47"/>
      <c r="ACH35" s="47"/>
      <c r="ACI35" s="47"/>
      <c r="ACJ35" s="47"/>
      <c r="ACK35" s="47"/>
      <c r="ACL35" s="47"/>
      <c r="ACM35" s="47"/>
      <c r="ACN35" s="47"/>
      <c r="ACO35" s="47"/>
      <c r="ACP35" s="47"/>
      <c r="ACQ35" s="47"/>
      <c r="ACR35" s="47"/>
      <c r="ACS35" s="47"/>
      <c r="ACT35" s="47"/>
      <c r="ACU35" s="47"/>
      <c r="ACV35" s="47"/>
      <c r="ACW35" s="47"/>
      <c r="ACX35" s="47"/>
      <c r="ACY35" s="47"/>
      <c r="ACZ35" s="47"/>
      <c r="ADA35" s="47"/>
      <c r="ADB35" s="47"/>
      <c r="ADC35" s="47"/>
      <c r="ADD35" s="47"/>
      <c r="ADE35" s="47"/>
      <c r="ADF35" s="47"/>
      <c r="ADG35" s="47"/>
      <c r="ADH35" s="47"/>
      <c r="ADI35" s="47"/>
      <c r="ADJ35" s="47"/>
      <c r="ADK35" s="47"/>
      <c r="ADL35" s="47"/>
      <c r="ADM35" s="47"/>
      <c r="ADN35" s="47"/>
      <c r="ADO35" s="47"/>
      <c r="ADP35" s="47"/>
      <c r="ADQ35" s="47"/>
      <c r="ADR35" s="47"/>
      <c r="ADS35" s="47"/>
      <c r="ADT35" s="47"/>
      <c r="ADU35" s="47"/>
      <c r="ADV35" s="47"/>
      <c r="ADW35" s="47"/>
      <c r="ADX35" s="47"/>
      <c r="ADY35" s="47"/>
      <c r="ADZ35" s="47"/>
      <c r="AEA35" s="47"/>
      <c r="AEB35" s="47"/>
      <c r="AEC35" s="47"/>
      <c r="AED35" s="47"/>
      <c r="AEE35" s="47"/>
      <c r="AEF35" s="47"/>
      <c r="AEG35" s="47"/>
      <c r="AEH35" s="47"/>
      <c r="AEI35" s="47"/>
      <c r="AEJ35" s="47"/>
      <c r="AEK35" s="47"/>
      <c r="AEL35" s="47"/>
      <c r="AEM35" s="47"/>
      <c r="AEN35" s="47"/>
      <c r="AEO35" s="47"/>
      <c r="AEP35" s="47"/>
      <c r="AEQ35" s="47"/>
      <c r="AER35" s="47"/>
      <c r="AES35" s="47"/>
      <c r="AET35" s="47"/>
      <c r="AEU35" s="47"/>
      <c r="AEV35" s="47"/>
      <c r="AEW35" s="47"/>
      <c r="AEX35" s="47"/>
      <c r="AEY35" s="47"/>
      <c r="AEZ35" s="47"/>
      <c r="AFA35" s="47"/>
      <c r="AFB35" s="47"/>
      <c r="AFC35" s="47"/>
      <c r="AFD35" s="47"/>
      <c r="AFE35" s="47"/>
      <c r="AFF35" s="47"/>
      <c r="AFG35" s="47"/>
      <c r="AFH35" s="47"/>
      <c r="AFI35" s="47"/>
      <c r="AFJ35" s="47"/>
      <c r="AFK35" s="47"/>
      <c r="AFL35" s="47"/>
      <c r="AFM35" s="47"/>
      <c r="AFN35" s="47"/>
      <c r="AFO35" s="47"/>
      <c r="AFP35" s="47"/>
      <c r="AFQ35" s="47"/>
      <c r="AFR35" s="47"/>
      <c r="AFS35" s="47"/>
      <c r="AFT35" s="47"/>
      <c r="AFU35" s="47"/>
      <c r="AFV35" s="47"/>
      <c r="AFW35" s="47"/>
      <c r="AFX35" s="47"/>
      <c r="AFY35" s="47"/>
      <c r="AFZ35" s="47"/>
      <c r="AGA35" s="47"/>
      <c r="AGB35" s="47"/>
      <c r="AGC35" s="47"/>
      <c r="AGD35" s="47"/>
      <c r="AGE35" s="47"/>
      <c r="AGF35" s="47"/>
      <c r="AGG35" s="47"/>
      <c r="AGH35" s="47"/>
      <c r="AGI35" s="47"/>
      <c r="AGJ35" s="47"/>
      <c r="AGK35" s="47"/>
      <c r="AGL35" s="47"/>
      <c r="AGM35" s="47"/>
      <c r="AGN35" s="47"/>
      <c r="AGO35" s="47"/>
      <c r="AGP35" s="47"/>
      <c r="AGQ35" s="47"/>
      <c r="AGR35" s="47"/>
      <c r="AGS35" s="47"/>
      <c r="AGT35" s="47"/>
      <c r="AGU35" s="47"/>
      <c r="AGV35" s="47"/>
      <c r="AGW35" s="47"/>
      <c r="AGX35" s="47"/>
      <c r="AGY35" s="47"/>
      <c r="AGZ35" s="47"/>
      <c r="AHA35" s="47"/>
      <c r="AHB35" s="47"/>
      <c r="AHC35" s="47"/>
      <c r="AHD35" s="47"/>
      <c r="AHE35" s="47"/>
      <c r="AHF35" s="47"/>
      <c r="AHG35" s="47"/>
      <c r="AHH35" s="47"/>
      <c r="AHI35" s="47"/>
      <c r="AHJ35" s="47"/>
      <c r="AHK35" s="47"/>
      <c r="AHL35" s="47"/>
      <c r="AHM35" s="47"/>
      <c r="AHN35" s="47"/>
      <c r="AHO35" s="47"/>
      <c r="AHP35" s="47"/>
      <c r="AHQ35" s="47"/>
      <c r="AHR35" s="47"/>
      <c r="AHS35" s="47"/>
      <c r="AHT35" s="47"/>
      <c r="AHU35" s="47"/>
      <c r="AHV35" s="47"/>
      <c r="AHW35" s="47"/>
      <c r="AHX35" s="47"/>
      <c r="AHY35" s="47"/>
      <c r="AHZ35" s="47"/>
      <c r="AIA35" s="47"/>
      <c r="AIB35" s="47"/>
      <c r="AIC35" s="47"/>
      <c r="AID35" s="47"/>
      <c r="AIE35" s="47"/>
      <c r="AIF35" s="47"/>
      <c r="AIG35" s="47"/>
      <c r="AIH35" s="47"/>
      <c r="AII35" s="47"/>
      <c r="AIJ35" s="47"/>
      <c r="AIK35" s="47"/>
      <c r="AIL35" s="47"/>
      <c r="AIM35" s="47"/>
      <c r="AIN35" s="47"/>
      <c r="AIO35" s="47"/>
      <c r="AIP35" s="47"/>
      <c r="AIQ35" s="47"/>
      <c r="AIR35" s="47"/>
      <c r="AIS35" s="47"/>
      <c r="AIT35" s="47"/>
      <c r="AIU35" s="47"/>
      <c r="AIV35" s="47"/>
      <c r="AIW35" s="47"/>
      <c r="AIX35" s="47"/>
      <c r="AIY35" s="47"/>
      <c r="AIZ35" s="47"/>
      <c r="AJA35" s="47"/>
      <c r="AJB35" s="47"/>
      <c r="AJC35" s="47"/>
      <c r="AJD35" s="47"/>
      <c r="AJE35" s="47"/>
      <c r="AJF35" s="47"/>
      <c r="AJG35" s="47"/>
      <c r="AJH35" s="47"/>
      <c r="AJI35" s="47"/>
      <c r="AJJ35" s="47"/>
      <c r="AJK35" s="47"/>
      <c r="AJL35" s="47"/>
      <c r="AJM35" s="47"/>
      <c r="AJN35" s="47"/>
      <c r="AJO35" s="47"/>
      <c r="AJP35" s="47"/>
      <c r="AJQ35" s="47"/>
      <c r="AJR35" s="47"/>
      <c r="AJS35" s="47"/>
      <c r="AJT35" s="47"/>
      <c r="AJU35" s="47"/>
      <c r="AJV35" s="47"/>
      <c r="AJW35" s="47"/>
      <c r="AJX35" s="47"/>
      <c r="AJY35" s="47"/>
      <c r="AJZ35" s="47"/>
      <c r="AKA35" s="47"/>
      <c r="AKB35" s="47"/>
      <c r="AKC35" s="47"/>
      <c r="AKD35" s="47"/>
      <c r="AKE35" s="47"/>
      <c r="AKF35" s="47"/>
      <c r="AKG35" s="47"/>
      <c r="AKH35" s="47"/>
      <c r="AKI35" s="47"/>
      <c r="AKJ35" s="47"/>
      <c r="AKK35" s="47"/>
      <c r="AKL35" s="47"/>
      <c r="AKM35" s="47"/>
      <c r="AKN35" s="47"/>
      <c r="AKO35" s="47"/>
      <c r="AKP35" s="47"/>
      <c r="AKQ35" s="47"/>
      <c r="AKR35" s="47"/>
      <c r="AKS35" s="47"/>
      <c r="AKT35" s="47"/>
      <c r="AKU35" s="47"/>
      <c r="AKV35" s="47"/>
      <c r="AKW35" s="47"/>
      <c r="AKX35" s="47"/>
      <c r="AKY35" s="47"/>
      <c r="AKZ35" s="47"/>
      <c r="ALA35" s="47"/>
      <c r="ALB35" s="47"/>
      <c r="ALC35" s="47"/>
      <c r="ALD35" s="47"/>
      <c r="ALE35" s="47"/>
      <c r="ALF35" s="47"/>
      <c r="ALG35" s="47"/>
      <c r="ALH35" s="47"/>
      <c r="ALI35" s="47"/>
      <c r="ALJ35" s="47"/>
      <c r="ALK35" s="47"/>
      <c r="ALL35" s="47"/>
      <c r="ALM35" s="47"/>
      <c r="ALN35" s="47"/>
      <c r="ALO35" s="47"/>
      <c r="ALP35" s="47"/>
      <c r="ALQ35" s="47"/>
      <c r="ALR35" s="47"/>
      <c r="ALS35" s="47"/>
      <c r="ALT35" s="47"/>
      <c r="ALU35" s="47"/>
      <c r="ALV35" s="47"/>
      <c r="ALW35" s="47"/>
      <c r="ALX35" s="47"/>
      <c r="ALY35" s="47"/>
      <c r="ALZ35" s="47"/>
      <c r="AMA35" s="47"/>
      <c r="AMB35" s="47"/>
      <c r="AMC35" s="47"/>
      <c r="AMD35" s="47"/>
      <c r="AME35" s="47"/>
      <c r="AMF35" s="47"/>
      <c r="AMG35" s="47"/>
      <c r="AMH35" s="47"/>
      <c r="AMI35" s="47"/>
      <c r="AMJ35" s="47"/>
      <c r="AMK35" s="47"/>
      <c r="AML35" s="47"/>
      <c r="AMM35" s="47"/>
      <c r="AMN35" s="47"/>
      <c r="AMO35" s="47"/>
      <c r="AMP35" s="47"/>
      <c r="AMQ35" s="47"/>
      <c r="AMR35" s="47"/>
      <c r="AMS35" s="47"/>
      <c r="AMT35" s="47"/>
      <c r="AMU35" s="47"/>
      <c r="AMV35" s="47"/>
      <c r="AMW35" s="47"/>
      <c r="AMX35" s="47"/>
      <c r="AMY35" s="47"/>
      <c r="AMZ35" s="47"/>
      <c r="ANA35" s="47"/>
      <c r="ANB35" s="47"/>
      <c r="ANC35" s="47"/>
      <c r="AND35" s="47"/>
      <c r="ANE35" s="47"/>
      <c r="ANF35" s="47"/>
      <c r="ANG35" s="47"/>
      <c r="ANH35" s="47"/>
      <c r="ANI35" s="47"/>
      <c r="ANJ35" s="47"/>
      <c r="ANK35" s="47"/>
      <c r="ANL35" s="47"/>
      <c r="ANM35" s="47"/>
      <c r="ANN35" s="47"/>
      <c r="ANO35" s="47"/>
      <c r="ANP35" s="47"/>
      <c r="ANQ35" s="47"/>
      <c r="ANR35" s="47"/>
      <c r="ANS35" s="47"/>
      <c r="ANT35" s="47"/>
      <c r="ANU35" s="47"/>
      <c r="ANV35" s="47"/>
      <c r="ANW35" s="47"/>
      <c r="ANX35" s="47"/>
      <c r="ANY35" s="47"/>
      <c r="ANZ35" s="47"/>
      <c r="AOA35" s="47"/>
      <c r="AOB35" s="47"/>
      <c r="AOC35" s="47"/>
      <c r="AOD35" s="47"/>
      <c r="AOE35" s="47"/>
      <c r="AOF35" s="47"/>
      <c r="AOG35" s="47"/>
      <c r="AOH35" s="47"/>
      <c r="AOI35" s="47"/>
      <c r="AOJ35" s="47"/>
      <c r="AOK35" s="47"/>
      <c r="AOL35" s="47"/>
      <c r="AOM35" s="47"/>
      <c r="AON35" s="47"/>
      <c r="AOO35" s="47"/>
      <c r="AOP35" s="47"/>
      <c r="AOQ35" s="47"/>
      <c r="AOR35" s="47"/>
      <c r="AOS35" s="47"/>
      <c r="AOT35" s="47"/>
      <c r="AOU35" s="47"/>
      <c r="AOV35" s="47"/>
      <c r="AOW35" s="47"/>
      <c r="AOX35" s="47"/>
      <c r="AOY35" s="47"/>
      <c r="AOZ35" s="47"/>
      <c r="APA35" s="47"/>
      <c r="APB35" s="47"/>
      <c r="APC35" s="47"/>
      <c r="APD35" s="47"/>
      <c r="APE35" s="47"/>
      <c r="APF35" s="47"/>
      <c r="APG35" s="47"/>
      <c r="APH35" s="47"/>
      <c r="API35" s="47"/>
      <c r="APJ35" s="47"/>
      <c r="APK35" s="47"/>
      <c r="APL35" s="47"/>
      <c r="APM35" s="47"/>
      <c r="APN35" s="47"/>
      <c r="APO35" s="47"/>
      <c r="APP35" s="47"/>
      <c r="APQ35" s="47"/>
      <c r="APR35" s="47"/>
      <c r="APS35" s="47"/>
      <c r="APT35" s="47"/>
      <c r="APU35" s="47"/>
      <c r="APV35" s="47"/>
      <c r="APW35" s="47"/>
      <c r="APX35" s="47"/>
      <c r="APY35" s="47"/>
      <c r="APZ35" s="47"/>
      <c r="AQA35" s="47"/>
      <c r="AQB35" s="47"/>
      <c r="AQC35" s="47"/>
      <c r="AQD35" s="47"/>
      <c r="AQE35" s="47"/>
      <c r="AQF35" s="47"/>
      <c r="AQG35" s="47"/>
      <c r="AQH35" s="47"/>
      <c r="AQI35" s="47"/>
      <c r="AQJ35" s="47"/>
      <c r="AQK35" s="47"/>
      <c r="AQL35" s="47"/>
      <c r="AQM35" s="47"/>
      <c r="AQN35" s="47"/>
      <c r="AQO35" s="47"/>
      <c r="AQP35" s="47"/>
      <c r="AQQ35" s="47"/>
      <c r="AQR35" s="47"/>
      <c r="AQS35" s="47"/>
      <c r="AQT35" s="47"/>
      <c r="AQU35" s="47"/>
      <c r="AQV35" s="47"/>
      <c r="AQW35" s="47"/>
      <c r="AQX35" s="47"/>
      <c r="AQY35" s="47"/>
      <c r="AQZ35" s="47"/>
      <c r="ARA35" s="47"/>
      <c r="ARB35" s="47"/>
      <c r="ARC35" s="47"/>
      <c r="ARD35" s="47"/>
      <c r="ARE35" s="47"/>
      <c r="ARF35" s="47"/>
      <c r="ARG35" s="47"/>
      <c r="ARH35" s="47"/>
      <c r="ARI35" s="47"/>
      <c r="ARJ35" s="47"/>
      <c r="ARK35" s="47"/>
      <c r="ARL35" s="47"/>
      <c r="ARM35" s="47"/>
      <c r="ARN35" s="47"/>
      <c r="ARO35" s="47"/>
      <c r="ARP35" s="47"/>
      <c r="ARQ35" s="47"/>
      <c r="ARR35" s="47"/>
      <c r="ARS35" s="47"/>
      <c r="ART35" s="47"/>
      <c r="ARU35" s="47"/>
      <c r="ARV35" s="47"/>
      <c r="ARW35" s="47"/>
      <c r="ARX35" s="47"/>
      <c r="ARY35" s="47"/>
      <c r="ARZ35" s="47"/>
      <c r="ASA35" s="47"/>
      <c r="ASB35" s="47"/>
      <c r="ASC35" s="47"/>
      <c r="ASD35" s="47"/>
      <c r="ASE35" s="47"/>
      <c r="ASF35" s="47"/>
      <c r="ASG35" s="47"/>
      <c r="ASH35" s="47"/>
      <c r="ASI35" s="47"/>
      <c r="ASJ35" s="47"/>
      <c r="ASK35" s="47"/>
      <c r="ASL35" s="47"/>
      <c r="ASM35" s="47"/>
      <c r="ASN35" s="47"/>
      <c r="ASO35" s="47"/>
      <c r="ASP35" s="47"/>
      <c r="ASQ35" s="47"/>
      <c r="ASR35" s="47"/>
      <c r="ASS35" s="47"/>
      <c r="AST35" s="47"/>
      <c r="ASU35" s="47"/>
      <c r="ASV35" s="47"/>
      <c r="ASW35" s="47"/>
      <c r="ASX35" s="47"/>
      <c r="ASY35" s="47"/>
      <c r="ASZ35" s="47"/>
      <c r="ATA35" s="47"/>
      <c r="ATB35" s="47"/>
      <c r="ATC35" s="47"/>
      <c r="ATD35" s="47"/>
      <c r="ATE35" s="47"/>
      <c r="ATF35" s="47"/>
      <c r="ATG35" s="47"/>
      <c r="ATH35" s="47"/>
      <c r="ATI35" s="47"/>
      <c r="ATJ35" s="47"/>
      <c r="ATK35" s="47"/>
      <c r="ATL35" s="47"/>
      <c r="ATM35" s="47"/>
      <c r="ATN35" s="47"/>
      <c r="ATO35" s="47"/>
      <c r="ATP35" s="47"/>
      <c r="ATQ35" s="47"/>
      <c r="ATR35" s="47"/>
      <c r="ATS35" s="47"/>
      <c r="ATT35" s="47"/>
      <c r="ATU35" s="47"/>
      <c r="ATV35" s="47"/>
      <c r="ATW35" s="47"/>
      <c r="ATX35" s="47"/>
      <c r="ATY35" s="47"/>
      <c r="ATZ35" s="47"/>
      <c r="AUA35" s="47"/>
      <c r="AUB35" s="47"/>
      <c r="AUC35" s="47"/>
      <c r="AUD35" s="47"/>
      <c r="AUE35" s="47"/>
      <c r="AUF35" s="47"/>
      <c r="AUG35" s="47"/>
      <c r="AUH35" s="47"/>
      <c r="AUI35" s="47"/>
      <c r="AUJ35" s="47"/>
      <c r="AUK35" s="47"/>
      <c r="AUL35" s="47"/>
      <c r="AUM35" s="47"/>
      <c r="AUN35" s="47"/>
      <c r="AUO35" s="47"/>
      <c r="AUP35" s="47"/>
      <c r="AUQ35" s="47"/>
      <c r="AUR35" s="47"/>
      <c r="AUS35" s="47"/>
    </row>
    <row r="36" spans="1:1241" x14ac:dyDescent="0.25">
      <c r="A36" s="15">
        <v>18</v>
      </c>
      <c r="C36" s="78" t="str">
        <f t="shared" si="2096"/>
        <v/>
      </c>
      <c r="D36" s="5"/>
      <c r="E36" s="61"/>
      <c r="F36" s="112">
        <f t="shared" si="2097"/>
        <v>0</v>
      </c>
      <c r="G36" s="112">
        <f t="shared" si="2097"/>
        <v>0</v>
      </c>
      <c r="H36" s="112">
        <f t="shared" si="2097"/>
        <v>0</v>
      </c>
      <c r="I36" s="112">
        <f t="shared" si="2097"/>
        <v>0</v>
      </c>
      <c r="J36" s="112">
        <f t="shared" si="2097"/>
        <v>0</v>
      </c>
      <c r="K36" s="112">
        <f t="shared" si="2097"/>
        <v>0</v>
      </c>
      <c r="L36" s="112">
        <f t="shared" si="2097"/>
        <v>0</v>
      </c>
      <c r="M36" s="112">
        <f t="shared" si="2097"/>
        <v>0</v>
      </c>
      <c r="N36" s="112">
        <f t="shared" si="2097"/>
        <v>0</v>
      </c>
      <c r="O36" s="112">
        <f t="shared" si="2097"/>
        <v>0</v>
      </c>
      <c r="P36" s="112">
        <f t="shared" si="2097"/>
        <v>0</v>
      </c>
      <c r="Q36" s="72">
        <f t="shared" si="2097"/>
        <v>0</v>
      </c>
      <c r="R36" s="111">
        <f t="shared" si="2099"/>
        <v>0</v>
      </c>
      <c r="S36" s="111">
        <f t="shared" si="2100"/>
        <v>0</v>
      </c>
      <c r="T36" s="111">
        <f t="shared" si="2101"/>
        <v>0</v>
      </c>
      <c r="U36" s="111">
        <f t="shared" si="2102"/>
        <v>0</v>
      </c>
      <c r="V36" s="111">
        <f t="shared" si="2103"/>
        <v>0</v>
      </c>
      <c r="W36" s="111">
        <f t="shared" si="2104"/>
        <v>0</v>
      </c>
      <c r="X36" s="111">
        <f t="shared" si="2105"/>
        <v>0</v>
      </c>
      <c r="Y36" s="111">
        <f t="shared" si="2106"/>
        <v>0</v>
      </c>
      <c r="Z36" s="111">
        <f t="shared" si="2107"/>
        <v>0</v>
      </c>
      <c r="AA36" s="111">
        <f t="shared" si="2108"/>
        <v>0</v>
      </c>
      <c r="AB36" s="111">
        <f t="shared" si="2109"/>
        <v>0</v>
      </c>
      <c r="AC36" s="111">
        <f t="shared" si="2110"/>
        <v>0</v>
      </c>
      <c r="AD36" s="70">
        <f t="shared" si="2111"/>
        <v>0</v>
      </c>
      <c r="AE36" s="58">
        <f t="shared" si="2112"/>
        <v>0</v>
      </c>
      <c r="AF36" s="58">
        <f t="shared" si="2113"/>
        <v>0</v>
      </c>
      <c r="AG36" s="58">
        <f t="shared" si="2114"/>
        <v>0</v>
      </c>
      <c r="AH36" s="58">
        <f t="shared" si="2115"/>
        <v>0</v>
      </c>
      <c r="AI36" s="58">
        <f t="shared" si="2116"/>
        <v>0</v>
      </c>
      <c r="AJ36" s="58">
        <f t="shared" si="2117"/>
        <v>0</v>
      </c>
      <c r="AK36" s="58">
        <f t="shared" si="2118"/>
        <v>0</v>
      </c>
      <c r="AL36" s="58">
        <f t="shared" si="2119"/>
        <v>0</v>
      </c>
      <c r="AM36" s="58">
        <f t="shared" si="2120"/>
        <v>0</v>
      </c>
      <c r="AN36" s="58">
        <f t="shared" si="2121"/>
        <v>0</v>
      </c>
      <c r="AO36" s="58">
        <f t="shared" si="2122"/>
        <v>0</v>
      </c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0"/>
      <c r="EY36" s="50"/>
      <c r="EZ36" s="50"/>
      <c r="FA36" s="50"/>
      <c r="FB36" s="50"/>
      <c r="FC36" s="50"/>
      <c r="FD36" s="50"/>
      <c r="FE36" s="50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47"/>
      <c r="GG36" s="47"/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  <c r="HG36" s="47"/>
      <c r="HH36" s="47"/>
      <c r="HI36" s="47"/>
      <c r="HJ36" s="47"/>
      <c r="HK36" s="47"/>
      <c r="HL36" s="47"/>
      <c r="HM36" s="47"/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C36" s="47"/>
      <c r="ID36" s="47"/>
      <c r="IE36" s="47"/>
      <c r="IF36" s="47"/>
      <c r="IG36" s="47"/>
      <c r="IH36" s="47"/>
      <c r="II36" s="47"/>
      <c r="IJ36" s="47"/>
      <c r="IK36" s="47"/>
      <c r="IL36" s="47"/>
      <c r="IM36" s="47"/>
      <c r="IN36" s="47"/>
      <c r="IO36" s="47"/>
      <c r="IP36" s="47"/>
      <c r="IQ36" s="47"/>
      <c r="IR36" s="47"/>
      <c r="IS36" s="47"/>
      <c r="IT36" s="47"/>
      <c r="IU36" s="47"/>
      <c r="IV36" s="47"/>
      <c r="IW36" s="47"/>
      <c r="IX36" s="47"/>
      <c r="IY36" s="47"/>
      <c r="IZ36" s="47"/>
      <c r="JA36" s="47"/>
      <c r="JB36" s="47"/>
      <c r="JC36" s="47"/>
      <c r="JD36" s="47"/>
      <c r="JE36" s="47"/>
      <c r="JF36" s="47"/>
      <c r="JG36" s="47"/>
      <c r="JH36" s="47"/>
      <c r="JI36" s="47"/>
      <c r="JJ36" s="47"/>
      <c r="JK36" s="47"/>
      <c r="JL36" s="47"/>
      <c r="JM36" s="47"/>
      <c r="JN36" s="47"/>
      <c r="JO36" s="47"/>
      <c r="JP36" s="47"/>
      <c r="JQ36" s="47"/>
      <c r="JR36" s="47"/>
      <c r="JS36" s="47"/>
      <c r="JT36" s="47"/>
      <c r="JU36" s="47"/>
      <c r="JV36" s="47"/>
      <c r="JW36" s="47"/>
      <c r="JX36" s="47"/>
      <c r="JY36" s="47"/>
      <c r="JZ36" s="47"/>
      <c r="KA36" s="47"/>
      <c r="KB36" s="47"/>
      <c r="KC36" s="47"/>
      <c r="KD36" s="47"/>
      <c r="KE36" s="47"/>
      <c r="KF36" s="47"/>
      <c r="KG36" s="47"/>
      <c r="KH36" s="47"/>
      <c r="KI36" s="47"/>
      <c r="KJ36" s="47"/>
      <c r="KK36" s="47"/>
      <c r="KL36" s="47"/>
      <c r="KM36" s="47"/>
      <c r="KN36" s="47"/>
      <c r="KO36" s="47"/>
      <c r="KP36" s="47"/>
      <c r="KQ36" s="47"/>
      <c r="KR36" s="47"/>
      <c r="KS36" s="47"/>
      <c r="KT36" s="47"/>
      <c r="KU36" s="47"/>
      <c r="KV36" s="47"/>
      <c r="KW36" s="47"/>
      <c r="KX36" s="47"/>
      <c r="KY36" s="47"/>
      <c r="KZ36" s="47"/>
      <c r="LA36" s="47"/>
      <c r="LB36" s="47"/>
      <c r="LC36" s="47"/>
      <c r="LD36" s="47"/>
      <c r="LE36" s="47"/>
      <c r="LF36" s="47"/>
      <c r="LG36" s="47"/>
      <c r="LH36" s="47"/>
      <c r="LI36" s="47"/>
      <c r="LJ36" s="47"/>
      <c r="LK36" s="47"/>
      <c r="LL36" s="47"/>
      <c r="LM36" s="47"/>
      <c r="LN36" s="47"/>
      <c r="LO36" s="47"/>
      <c r="LP36" s="47"/>
      <c r="LQ36" s="47"/>
      <c r="LR36" s="47"/>
      <c r="LS36" s="47"/>
      <c r="LT36" s="47"/>
      <c r="LU36" s="47"/>
      <c r="LV36" s="47"/>
      <c r="LW36" s="47"/>
      <c r="LX36" s="47"/>
      <c r="LY36" s="47"/>
      <c r="LZ36" s="47"/>
      <c r="MA36" s="47"/>
      <c r="MB36" s="47"/>
      <c r="MC36" s="47"/>
      <c r="MD36" s="47"/>
      <c r="ME36" s="47"/>
      <c r="MF36" s="47"/>
      <c r="MG36" s="47"/>
      <c r="MH36" s="47"/>
      <c r="MI36" s="47"/>
      <c r="MJ36" s="47"/>
      <c r="MK36" s="47"/>
      <c r="ML36" s="47"/>
      <c r="MM36" s="47"/>
      <c r="MN36" s="47"/>
      <c r="MO36" s="47"/>
      <c r="MP36" s="47"/>
      <c r="MQ36" s="47"/>
      <c r="MR36" s="47"/>
      <c r="MS36" s="47"/>
      <c r="MT36" s="47"/>
      <c r="MU36" s="47"/>
      <c r="MV36" s="47"/>
      <c r="MW36" s="47"/>
      <c r="MX36" s="47"/>
      <c r="MY36" s="47"/>
      <c r="MZ36" s="47"/>
      <c r="NA36" s="47"/>
      <c r="NB36" s="47"/>
      <c r="NC36" s="47"/>
      <c r="ND36" s="47"/>
      <c r="NE36" s="47"/>
      <c r="NF36" s="47"/>
      <c r="NG36" s="47"/>
      <c r="NH36" s="47"/>
      <c r="NI36" s="47"/>
      <c r="NJ36" s="47"/>
      <c r="NK36" s="47"/>
      <c r="NL36" s="47"/>
      <c r="NM36" s="47"/>
      <c r="NN36" s="47"/>
      <c r="NO36" s="47"/>
      <c r="NP36" s="47"/>
      <c r="NQ36" s="47"/>
      <c r="NR36" s="47"/>
      <c r="NS36" s="47"/>
      <c r="NT36" s="47"/>
      <c r="NU36" s="47"/>
      <c r="NV36" s="47"/>
      <c r="NW36" s="47"/>
      <c r="NX36" s="47"/>
      <c r="NY36" s="47"/>
      <c r="NZ36" s="47"/>
      <c r="OA36" s="47"/>
      <c r="OB36" s="47"/>
      <c r="OC36" s="47"/>
      <c r="OD36" s="47"/>
      <c r="OE36" s="47"/>
      <c r="OF36" s="47"/>
      <c r="OG36" s="47"/>
      <c r="OH36" s="47"/>
      <c r="OI36" s="47"/>
      <c r="OJ36" s="47"/>
      <c r="OK36" s="47"/>
      <c r="OL36" s="47"/>
      <c r="OM36" s="47"/>
      <c r="ON36" s="47"/>
      <c r="OO36" s="47"/>
      <c r="OP36" s="47"/>
      <c r="OQ36" s="47"/>
      <c r="OR36" s="47"/>
      <c r="OS36" s="47"/>
      <c r="OT36" s="47"/>
      <c r="OU36" s="47"/>
      <c r="OV36" s="47"/>
      <c r="OW36" s="47"/>
      <c r="OX36" s="47"/>
      <c r="OY36" s="47"/>
      <c r="OZ36" s="47"/>
      <c r="PA36" s="47"/>
      <c r="PB36" s="47"/>
      <c r="PC36" s="47"/>
      <c r="PD36" s="47"/>
      <c r="PE36" s="47"/>
      <c r="PF36" s="47"/>
      <c r="PG36" s="47"/>
      <c r="PH36" s="47"/>
      <c r="PI36" s="47"/>
      <c r="PJ36" s="47"/>
      <c r="PK36" s="47"/>
      <c r="PL36" s="47"/>
      <c r="PM36" s="47"/>
      <c r="PN36" s="47"/>
      <c r="PO36" s="47"/>
      <c r="PP36" s="47"/>
      <c r="PQ36" s="47"/>
      <c r="PR36" s="47"/>
      <c r="PS36" s="47"/>
      <c r="PT36" s="47"/>
      <c r="PU36" s="47"/>
      <c r="PV36" s="47"/>
      <c r="PW36" s="47"/>
      <c r="PX36" s="47"/>
      <c r="PY36" s="47"/>
      <c r="PZ36" s="47"/>
      <c r="QA36" s="47"/>
      <c r="QB36" s="47"/>
      <c r="QC36" s="47"/>
      <c r="QD36" s="47"/>
      <c r="QE36" s="47"/>
      <c r="QF36" s="47"/>
      <c r="QG36" s="47"/>
      <c r="QH36" s="47"/>
      <c r="QI36" s="47"/>
      <c r="QJ36" s="47"/>
      <c r="QK36" s="47"/>
      <c r="QL36" s="47"/>
      <c r="QM36" s="47"/>
      <c r="QN36" s="47"/>
      <c r="QO36" s="47"/>
      <c r="QP36" s="47"/>
      <c r="QQ36" s="47"/>
      <c r="QR36" s="47"/>
      <c r="QS36" s="47"/>
      <c r="QT36" s="47"/>
      <c r="QU36" s="47"/>
      <c r="QV36" s="47"/>
      <c r="QW36" s="47"/>
      <c r="QX36" s="47"/>
      <c r="QY36" s="47"/>
      <c r="QZ36" s="47"/>
      <c r="RA36" s="47"/>
      <c r="RB36" s="47"/>
      <c r="RC36" s="47"/>
      <c r="RD36" s="47"/>
      <c r="RE36" s="47"/>
      <c r="RF36" s="47"/>
      <c r="RG36" s="47"/>
      <c r="RH36" s="47"/>
      <c r="RI36" s="47"/>
      <c r="RJ36" s="47"/>
      <c r="RK36" s="47"/>
      <c r="RL36" s="47"/>
      <c r="RM36" s="47"/>
      <c r="RN36" s="47"/>
      <c r="RO36" s="47"/>
      <c r="RP36" s="47"/>
      <c r="RQ36" s="47"/>
      <c r="RR36" s="47"/>
      <c r="RS36" s="47"/>
      <c r="RT36" s="47"/>
      <c r="RU36" s="47"/>
      <c r="RV36" s="47"/>
      <c r="RW36" s="47"/>
      <c r="RX36" s="47"/>
      <c r="RY36" s="47"/>
      <c r="RZ36" s="47"/>
      <c r="SA36" s="47"/>
      <c r="SB36" s="47"/>
      <c r="SC36" s="47"/>
      <c r="SD36" s="47"/>
      <c r="SE36" s="47"/>
      <c r="SF36" s="47"/>
      <c r="SG36" s="47"/>
      <c r="SH36" s="47"/>
      <c r="SI36" s="47"/>
      <c r="SJ36" s="47"/>
      <c r="SK36" s="47"/>
      <c r="SL36" s="47"/>
      <c r="SM36" s="47"/>
      <c r="SN36" s="47"/>
      <c r="SO36" s="47"/>
      <c r="SP36" s="47"/>
      <c r="SQ36" s="47"/>
      <c r="SR36" s="47"/>
      <c r="SS36" s="47"/>
      <c r="ST36" s="47"/>
      <c r="SU36" s="47"/>
      <c r="SV36" s="47"/>
      <c r="SW36" s="47"/>
      <c r="SX36" s="47"/>
      <c r="SY36" s="47"/>
      <c r="SZ36" s="47"/>
      <c r="TA36" s="47"/>
      <c r="TB36" s="47"/>
      <c r="TC36" s="47"/>
      <c r="TD36" s="47"/>
      <c r="TE36" s="47"/>
      <c r="TF36" s="47"/>
      <c r="TG36" s="47"/>
      <c r="TH36" s="47"/>
      <c r="TI36" s="47"/>
      <c r="TJ36" s="47"/>
      <c r="TK36" s="47"/>
      <c r="TL36" s="47"/>
      <c r="TM36" s="47"/>
      <c r="TN36" s="47"/>
      <c r="TO36" s="47"/>
      <c r="TP36" s="47"/>
      <c r="TQ36" s="47"/>
      <c r="TR36" s="47"/>
      <c r="TS36" s="47"/>
      <c r="TT36" s="47"/>
      <c r="TU36" s="47"/>
      <c r="TV36" s="47"/>
      <c r="TW36" s="47"/>
      <c r="TX36" s="47"/>
      <c r="TY36" s="47"/>
      <c r="TZ36" s="47"/>
      <c r="UA36" s="47"/>
      <c r="UB36" s="47"/>
      <c r="UC36" s="47"/>
      <c r="UD36" s="47"/>
      <c r="UE36" s="47"/>
      <c r="UF36" s="47"/>
      <c r="UG36" s="47"/>
      <c r="UH36" s="47"/>
      <c r="UI36" s="47"/>
      <c r="UJ36" s="47"/>
      <c r="UK36" s="47"/>
      <c r="UL36" s="47"/>
      <c r="UM36" s="47"/>
      <c r="UN36" s="47"/>
      <c r="UO36" s="47"/>
      <c r="UP36" s="47"/>
      <c r="UQ36" s="47"/>
      <c r="UR36" s="47"/>
      <c r="US36" s="47"/>
      <c r="UT36" s="47"/>
      <c r="UU36" s="47"/>
      <c r="UV36" s="47"/>
      <c r="UW36" s="47"/>
      <c r="UX36" s="47"/>
      <c r="UY36" s="47"/>
      <c r="UZ36" s="47"/>
      <c r="VA36" s="47"/>
      <c r="VB36" s="47"/>
      <c r="VC36" s="47"/>
      <c r="VD36" s="47"/>
      <c r="VE36" s="47"/>
      <c r="VF36" s="47"/>
      <c r="VG36" s="47"/>
      <c r="VH36" s="47"/>
      <c r="VI36" s="47"/>
      <c r="VJ36" s="47"/>
      <c r="VK36" s="47"/>
      <c r="VL36" s="47"/>
      <c r="VM36" s="47"/>
      <c r="VN36" s="47"/>
      <c r="VO36" s="47"/>
      <c r="VP36" s="47"/>
      <c r="VQ36" s="47"/>
      <c r="VR36" s="47"/>
      <c r="VS36" s="47"/>
      <c r="VT36" s="47"/>
      <c r="VU36" s="47"/>
      <c r="VV36" s="47"/>
      <c r="VW36" s="47"/>
      <c r="VX36" s="47"/>
      <c r="VY36" s="47"/>
      <c r="VZ36" s="47"/>
      <c r="WA36" s="47"/>
      <c r="WB36" s="47"/>
      <c r="WC36" s="47"/>
      <c r="WD36" s="47"/>
      <c r="WE36" s="47"/>
      <c r="WF36" s="47"/>
      <c r="WG36" s="47"/>
      <c r="WH36" s="47"/>
      <c r="WI36" s="47"/>
      <c r="WJ36" s="47"/>
      <c r="WK36" s="47"/>
      <c r="WL36" s="47"/>
      <c r="WM36" s="47"/>
      <c r="WN36" s="47"/>
      <c r="WO36" s="47"/>
      <c r="WP36" s="47"/>
      <c r="WQ36" s="47"/>
      <c r="WR36" s="47"/>
      <c r="WS36" s="47"/>
      <c r="WT36" s="47"/>
      <c r="WU36" s="47"/>
      <c r="WV36" s="47"/>
      <c r="WW36" s="47"/>
      <c r="WX36" s="47"/>
      <c r="WY36" s="47"/>
      <c r="WZ36" s="47"/>
      <c r="XA36" s="47"/>
      <c r="XB36" s="47"/>
      <c r="XC36" s="47"/>
      <c r="XD36" s="47"/>
      <c r="XE36" s="47"/>
      <c r="XF36" s="47"/>
      <c r="XG36" s="47"/>
      <c r="XH36" s="47"/>
      <c r="XI36" s="47"/>
      <c r="XJ36" s="47"/>
      <c r="XK36" s="47"/>
      <c r="XL36" s="47"/>
      <c r="XM36" s="47"/>
      <c r="XN36" s="47"/>
      <c r="XO36" s="47"/>
      <c r="XP36" s="47"/>
      <c r="XQ36" s="47"/>
      <c r="XR36" s="47"/>
      <c r="XS36" s="47"/>
      <c r="XT36" s="47"/>
      <c r="XU36" s="47"/>
      <c r="XV36" s="47"/>
      <c r="XW36" s="47"/>
      <c r="XX36" s="47"/>
      <c r="XY36" s="47"/>
      <c r="XZ36" s="47"/>
      <c r="YA36" s="47"/>
      <c r="YB36" s="47"/>
      <c r="YC36" s="47"/>
      <c r="YD36" s="47"/>
      <c r="YE36" s="47"/>
      <c r="YF36" s="47"/>
      <c r="YG36" s="47"/>
      <c r="YH36" s="47"/>
      <c r="YI36" s="47"/>
      <c r="YJ36" s="47"/>
      <c r="YK36" s="47"/>
      <c r="YL36" s="47"/>
      <c r="YM36" s="47"/>
      <c r="YN36" s="47"/>
      <c r="YO36" s="47"/>
      <c r="YP36" s="47"/>
      <c r="YQ36" s="47"/>
      <c r="YR36" s="47"/>
      <c r="YS36" s="47"/>
      <c r="YT36" s="47"/>
      <c r="YU36" s="47"/>
      <c r="YV36" s="47"/>
      <c r="YW36" s="47"/>
      <c r="YX36" s="47"/>
      <c r="YY36" s="47"/>
      <c r="YZ36" s="47"/>
      <c r="ZA36" s="47"/>
      <c r="ZB36" s="47"/>
      <c r="ZC36" s="47"/>
      <c r="ZD36" s="47"/>
      <c r="ZE36" s="47"/>
      <c r="ZF36" s="47"/>
      <c r="ZG36" s="47"/>
      <c r="ZH36" s="47"/>
      <c r="ZI36" s="47"/>
      <c r="ZJ36" s="47"/>
      <c r="ZK36" s="47"/>
      <c r="ZL36" s="47"/>
      <c r="ZM36" s="47"/>
      <c r="ZN36" s="47"/>
      <c r="ZO36" s="47"/>
      <c r="ZP36" s="47"/>
      <c r="ZQ36" s="47"/>
      <c r="ZR36" s="47"/>
      <c r="ZS36" s="47"/>
      <c r="ZT36" s="47"/>
      <c r="ZU36" s="47"/>
      <c r="ZV36" s="47"/>
      <c r="ZW36" s="47"/>
      <c r="ZX36" s="47"/>
      <c r="ZY36" s="47"/>
      <c r="ZZ36" s="47"/>
      <c r="AAA36" s="47"/>
      <c r="AAB36" s="47"/>
      <c r="AAC36" s="47"/>
      <c r="AAD36" s="47"/>
      <c r="AAE36" s="47"/>
      <c r="AAF36" s="47"/>
      <c r="AAG36" s="47"/>
      <c r="AAH36" s="47"/>
      <c r="AAI36" s="47"/>
      <c r="AAJ36" s="47"/>
      <c r="AAK36" s="47"/>
      <c r="AAL36" s="47"/>
      <c r="AAM36" s="47"/>
      <c r="AAN36" s="47"/>
      <c r="AAO36" s="47"/>
      <c r="AAP36" s="47"/>
      <c r="AAQ36" s="47"/>
      <c r="AAR36" s="47"/>
      <c r="AAS36" s="47"/>
      <c r="AAT36" s="47"/>
      <c r="AAU36" s="47"/>
      <c r="AAV36" s="47"/>
      <c r="AAW36" s="47"/>
      <c r="AAX36" s="47"/>
      <c r="AAY36" s="47"/>
      <c r="AAZ36" s="47"/>
      <c r="ABA36" s="47"/>
      <c r="ABB36" s="47"/>
      <c r="ABC36" s="47"/>
      <c r="ABD36" s="47"/>
      <c r="ABE36" s="47"/>
      <c r="ABF36" s="47"/>
      <c r="ABG36" s="47"/>
      <c r="ABH36" s="47"/>
      <c r="ABI36" s="47"/>
      <c r="ABJ36" s="47"/>
      <c r="ABK36" s="47"/>
      <c r="ABL36" s="47"/>
      <c r="ABM36" s="47"/>
      <c r="ABN36" s="47"/>
      <c r="ABO36" s="47"/>
      <c r="ABP36" s="47"/>
      <c r="ABQ36" s="47"/>
      <c r="ABR36" s="47"/>
      <c r="ABS36" s="47"/>
      <c r="ABT36" s="47"/>
      <c r="ABU36" s="47"/>
      <c r="ABV36" s="47"/>
      <c r="ABW36" s="47"/>
      <c r="ABX36" s="47"/>
      <c r="ABY36" s="47"/>
      <c r="ABZ36" s="47"/>
      <c r="ACA36" s="47"/>
      <c r="ACB36" s="47"/>
      <c r="ACC36" s="47"/>
      <c r="ACD36" s="47"/>
      <c r="ACE36" s="47"/>
      <c r="ACF36" s="47"/>
      <c r="ACG36" s="47"/>
      <c r="ACH36" s="47"/>
      <c r="ACI36" s="47"/>
      <c r="ACJ36" s="47"/>
      <c r="ACK36" s="47"/>
      <c r="ACL36" s="47"/>
      <c r="ACM36" s="47"/>
      <c r="ACN36" s="47"/>
      <c r="ACO36" s="47"/>
      <c r="ACP36" s="47"/>
      <c r="ACQ36" s="47"/>
      <c r="ACR36" s="47"/>
      <c r="ACS36" s="47"/>
      <c r="ACT36" s="47"/>
      <c r="ACU36" s="47"/>
      <c r="ACV36" s="47"/>
      <c r="ACW36" s="47"/>
      <c r="ACX36" s="47"/>
      <c r="ACY36" s="47"/>
      <c r="ACZ36" s="47"/>
      <c r="ADA36" s="47"/>
      <c r="ADB36" s="47"/>
      <c r="ADC36" s="47"/>
      <c r="ADD36" s="47"/>
      <c r="ADE36" s="47"/>
      <c r="ADF36" s="47"/>
      <c r="ADG36" s="47"/>
      <c r="ADH36" s="47"/>
      <c r="ADI36" s="47"/>
      <c r="ADJ36" s="47"/>
      <c r="ADK36" s="47"/>
      <c r="ADL36" s="47"/>
      <c r="ADM36" s="47"/>
      <c r="ADN36" s="47"/>
      <c r="ADO36" s="47"/>
      <c r="ADP36" s="47"/>
      <c r="ADQ36" s="47"/>
      <c r="ADR36" s="47"/>
      <c r="ADS36" s="47"/>
      <c r="ADT36" s="47"/>
      <c r="ADU36" s="47"/>
      <c r="ADV36" s="47"/>
      <c r="ADW36" s="47"/>
      <c r="ADX36" s="47"/>
      <c r="ADY36" s="47"/>
      <c r="ADZ36" s="47"/>
      <c r="AEA36" s="47"/>
      <c r="AEB36" s="47"/>
      <c r="AEC36" s="47"/>
      <c r="AED36" s="47"/>
      <c r="AEE36" s="47"/>
      <c r="AEF36" s="47"/>
      <c r="AEG36" s="47"/>
      <c r="AEH36" s="47"/>
      <c r="AEI36" s="47"/>
      <c r="AEJ36" s="47"/>
      <c r="AEK36" s="47"/>
      <c r="AEL36" s="47"/>
      <c r="AEM36" s="47"/>
      <c r="AEN36" s="47"/>
      <c r="AEO36" s="47"/>
      <c r="AEP36" s="47"/>
      <c r="AEQ36" s="47"/>
      <c r="AER36" s="47"/>
      <c r="AES36" s="47"/>
      <c r="AET36" s="47"/>
      <c r="AEU36" s="47"/>
      <c r="AEV36" s="47"/>
      <c r="AEW36" s="47"/>
      <c r="AEX36" s="47"/>
      <c r="AEY36" s="47"/>
      <c r="AEZ36" s="47"/>
      <c r="AFA36" s="47"/>
      <c r="AFB36" s="47"/>
      <c r="AFC36" s="47"/>
      <c r="AFD36" s="47"/>
      <c r="AFE36" s="47"/>
      <c r="AFF36" s="47"/>
      <c r="AFG36" s="47"/>
      <c r="AFH36" s="47"/>
      <c r="AFI36" s="47"/>
      <c r="AFJ36" s="47"/>
      <c r="AFK36" s="47"/>
      <c r="AFL36" s="47"/>
      <c r="AFM36" s="47"/>
      <c r="AFN36" s="47"/>
      <c r="AFO36" s="47"/>
      <c r="AFP36" s="47"/>
      <c r="AFQ36" s="47"/>
      <c r="AFR36" s="47"/>
      <c r="AFS36" s="47"/>
      <c r="AFT36" s="47"/>
      <c r="AFU36" s="47"/>
      <c r="AFV36" s="47"/>
      <c r="AFW36" s="47"/>
      <c r="AFX36" s="47"/>
      <c r="AFY36" s="47"/>
      <c r="AFZ36" s="47"/>
      <c r="AGA36" s="47"/>
      <c r="AGB36" s="47"/>
      <c r="AGC36" s="47"/>
      <c r="AGD36" s="47"/>
      <c r="AGE36" s="47"/>
      <c r="AGF36" s="47"/>
      <c r="AGG36" s="47"/>
      <c r="AGH36" s="47"/>
      <c r="AGI36" s="47"/>
      <c r="AGJ36" s="47"/>
      <c r="AGK36" s="47"/>
      <c r="AGL36" s="47"/>
      <c r="AGM36" s="47"/>
      <c r="AGN36" s="47"/>
      <c r="AGO36" s="47"/>
      <c r="AGP36" s="47"/>
      <c r="AGQ36" s="47"/>
      <c r="AGR36" s="47"/>
      <c r="AGS36" s="47"/>
      <c r="AGT36" s="47"/>
      <c r="AGU36" s="47"/>
      <c r="AGV36" s="47"/>
      <c r="AGW36" s="47"/>
      <c r="AGX36" s="47"/>
      <c r="AGY36" s="47"/>
      <c r="AGZ36" s="47"/>
      <c r="AHA36" s="47"/>
      <c r="AHB36" s="47"/>
      <c r="AHC36" s="47"/>
      <c r="AHD36" s="47"/>
      <c r="AHE36" s="47"/>
      <c r="AHF36" s="47"/>
      <c r="AHG36" s="47"/>
      <c r="AHH36" s="47"/>
      <c r="AHI36" s="47"/>
      <c r="AHJ36" s="47"/>
      <c r="AHK36" s="47"/>
      <c r="AHL36" s="47"/>
      <c r="AHM36" s="47"/>
      <c r="AHN36" s="47"/>
      <c r="AHO36" s="47"/>
      <c r="AHP36" s="47"/>
      <c r="AHQ36" s="47"/>
      <c r="AHR36" s="47"/>
      <c r="AHS36" s="47"/>
      <c r="AHT36" s="47"/>
      <c r="AHU36" s="47"/>
      <c r="AHV36" s="47"/>
      <c r="AHW36" s="47"/>
      <c r="AHX36" s="47"/>
      <c r="AHY36" s="47"/>
      <c r="AHZ36" s="47"/>
      <c r="AIA36" s="47"/>
      <c r="AIB36" s="47"/>
      <c r="AIC36" s="47"/>
      <c r="AID36" s="47"/>
      <c r="AIE36" s="47"/>
      <c r="AIF36" s="47"/>
      <c r="AIG36" s="47"/>
      <c r="AIH36" s="47"/>
      <c r="AII36" s="47"/>
      <c r="AIJ36" s="47"/>
      <c r="AIK36" s="47"/>
      <c r="AIL36" s="47"/>
      <c r="AIM36" s="47"/>
      <c r="AIN36" s="47"/>
      <c r="AIO36" s="47"/>
      <c r="AIP36" s="47"/>
      <c r="AIQ36" s="47"/>
      <c r="AIR36" s="47"/>
      <c r="AIS36" s="47"/>
      <c r="AIT36" s="47"/>
      <c r="AIU36" s="47"/>
      <c r="AIV36" s="47"/>
      <c r="AIW36" s="47"/>
      <c r="AIX36" s="47"/>
      <c r="AIY36" s="47"/>
      <c r="AIZ36" s="47"/>
      <c r="AJA36" s="47"/>
      <c r="AJB36" s="47"/>
      <c r="AJC36" s="47"/>
      <c r="AJD36" s="47"/>
      <c r="AJE36" s="47"/>
      <c r="AJF36" s="47"/>
      <c r="AJG36" s="47"/>
      <c r="AJH36" s="47"/>
      <c r="AJI36" s="47"/>
      <c r="AJJ36" s="47"/>
      <c r="AJK36" s="47"/>
      <c r="AJL36" s="47"/>
      <c r="AJM36" s="47"/>
      <c r="AJN36" s="47"/>
      <c r="AJO36" s="47"/>
      <c r="AJP36" s="47"/>
      <c r="AJQ36" s="47"/>
      <c r="AJR36" s="47"/>
      <c r="AJS36" s="47"/>
      <c r="AJT36" s="47"/>
      <c r="AJU36" s="47"/>
      <c r="AJV36" s="47"/>
      <c r="AJW36" s="47"/>
      <c r="AJX36" s="47"/>
      <c r="AJY36" s="47"/>
      <c r="AJZ36" s="47"/>
      <c r="AKA36" s="47"/>
      <c r="AKB36" s="47"/>
      <c r="AKC36" s="47"/>
      <c r="AKD36" s="47"/>
      <c r="AKE36" s="47"/>
      <c r="AKF36" s="47"/>
      <c r="AKG36" s="47"/>
      <c r="AKH36" s="47"/>
      <c r="AKI36" s="47"/>
      <c r="AKJ36" s="47"/>
      <c r="AKK36" s="47"/>
      <c r="AKL36" s="47"/>
      <c r="AKM36" s="47"/>
      <c r="AKN36" s="47"/>
      <c r="AKO36" s="47"/>
      <c r="AKP36" s="47"/>
      <c r="AKQ36" s="47"/>
      <c r="AKR36" s="47"/>
      <c r="AKS36" s="47"/>
      <c r="AKT36" s="47"/>
      <c r="AKU36" s="47"/>
      <c r="AKV36" s="47"/>
      <c r="AKW36" s="47"/>
      <c r="AKX36" s="47"/>
      <c r="AKY36" s="47"/>
      <c r="AKZ36" s="47"/>
      <c r="ALA36" s="47"/>
      <c r="ALB36" s="47"/>
      <c r="ALC36" s="47"/>
      <c r="ALD36" s="47"/>
      <c r="ALE36" s="47"/>
      <c r="ALF36" s="47"/>
      <c r="ALG36" s="47"/>
      <c r="ALH36" s="47"/>
      <c r="ALI36" s="47"/>
      <c r="ALJ36" s="47"/>
      <c r="ALK36" s="47"/>
      <c r="ALL36" s="47"/>
      <c r="ALM36" s="47"/>
      <c r="ALN36" s="47"/>
      <c r="ALO36" s="47"/>
      <c r="ALP36" s="47"/>
      <c r="ALQ36" s="47"/>
      <c r="ALR36" s="47"/>
      <c r="ALS36" s="47"/>
      <c r="ALT36" s="47"/>
      <c r="ALU36" s="47"/>
      <c r="ALV36" s="47"/>
      <c r="ALW36" s="47"/>
      <c r="ALX36" s="47"/>
      <c r="ALY36" s="47"/>
      <c r="ALZ36" s="47"/>
      <c r="AMA36" s="47"/>
      <c r="AMB36" s="47"/>
      <c r="AMC36" s="47"/>
      <c r="AMD36" s="47"/>
      <c r="AME36" s="47"/>
      <c r="AMF36" s="47"/>
      <c r="AMG36" s="47"/>
      <c r="AMH36" s="47"/>
      <c r="AMI36" s="47"/>
      <c r="AMJ36" s="47"/>
      <c r="AMK36" s="47"/>
      <c r="AML36" s="47"/>
      <c r="AMM36" s="47"/>
      <c r="AMN36" s="47"/>
      <c r="AMO36" s="47"/>
      <c r="AMP36" s="47"/>
      <c r="AMQ36" s="47"/>
      <c r="AMR36" s="47"/>
      <c r="AMS36" s="47"/>
      <c r="AMT36" s="47"/>
      <c r="AMU36" s="47"/>
      <c r="AMV36" s="47"/>
      <c r="AMW36" s="47"/>
      <c r="AMX36" s="47"/>
      <c r="AMY36" s="47"/>
      <c r="AMZ36" s="47"/>
      <c r="ANA36" s="47"/>
      <c r="ANB36" s="47"/>
      <c r="ANC36" s="47"/>
      <c r="AND36" s="47"/>
      <c r="ANE36" s="47"/>
      <c r="ANF36" s="47"/>
      <c r="ANG36" s="47"/>
      <c r="ANH36" s="47"/>
      <c r="ANI36" s="47"/>
      <c r="ANJ36" s="47"/>
      <c r="ANK36" s="47"/>
      <c r="ANL36" s="47"/>
      <c r="ANM36" s="47"/>
      <c r="ANN36" s="47"/>
      <c r="ANO36" s="47"/>
      <c r="ANP36" s="47"/>
      <c r="ANQ36" s="47"/>
      <c r="ANR36" s="47"/>
      <c r="ANS36" s="47"/>
      <c r="ANT36" s="47"/>
      <c r="ANU36" s="47"/>
      <c r="ANV36" s="47"/>
      <c r="ANW36" s="47"/>
      <c r="ANX36" s="47"/>
      <c r="ANY36" s="47"/>
      <c r="ANZ36" s="47"/>
      <c r="AOA36" s="47"/>
      <c r="AOB36" s="47"/>
      <c r="AOC36" s="47"/>
      <c r="AOD36" s="47"/>
      <c r="AOE36" s="47"/>
      <c r="AOF36" s="47"/>
      <c r="AOG36" s="47"/>
      <c r="AOH36" s="47"/>
      <c r="AOI36" s="47"/>
      <c r="AOJ36" s="47"/>
      <c r="AOK36" s="47"/>
      <c r="AOL36" s="47"/>
      <c r="AOM36" s="47"/>
      <c r="AON36" s="47"/>
      <c r="AOO36" s="47"/>
      <c r="AOP36" s="47"/>
      <c r="AOQ36" s="47"/>
      <c r="AOR36" s="47"/>
      <c r="AOS36" s="47"/>
      <c r="AOT36" s="47"/>
      <c r="AOU36" s="47"/>
      <c r="AOV36" s="47"/>
      <c r="AOW36" s="47"/>
      <c r="AOX36" s="47"/>
      <c r="AOY36" s="47"/>
      <c r="AOZ36" s="47"/>
      <c r="APA36" s="47"/>
      <c r="APB36" s="47"/>
      <c r="APC36" s="47"/>
      <c r="APD36" s="47"/>
      <c r="APE36" s="47"/>
      <c r="APF36" s="47"/>
      <c r="APG36" s="47"/>
      <c r="APH36" s="47"/>
      <c r="API36" s="47"/>
      <c r="APJ36" s="47"/>
      <c r="APK36" s="47"/>
      <c r="APL36" s="47"/>
      <c r="APM36" s="47"/>
      <c r="APN36" s="47"/>
      <c r="APO36" s="47"/>
      <c r="APP36" s="47"/>
      <c r="APQ36" s="47"/>
      <c r="APR36" s="47"/>
      <c r="APS36" s="47"/>
      <c r="APT36" s="47"/>
      <c r="APU36" s="47"/>
      <c r="APV36" s="47"/>
      <c r="APW36" s="47"/>
      <c r="APX36" s="47"/>
      <c r="APY36" s="47"/>
      <c r="APZ36" s="47"/>
      <c r="AQA36" s="47"/>
      <c r="AQB36" s="47"/>
      <c r="AQC36" s="47"/>
      <c r="AQD36" s="47"/>
      <c r="AQE36" s="47"/>
      <c r="AQF36" s="47"/>
      <c r="AQG36" s="47"/>
      <c r="AQH36" s="47"/>
      <c r="AQI36" s="47"/>
      <c r="AQJ36" s="47"/>
      <c r="AQK36" s="47"/>
      <c r="AQL36" s="47"/>
      <c r="AQM36" s="47"/>
      <c r="AQN36" s="47"/>
      <c r="AQO36" s="47"/>
      <c r="AQP36" s="47"/>
      <c r="AQQ36" s="47"/>
      <c r="AQR36" s="47"/>
      <c r="AQS36" s="47"/>
      <c r="AQT36" s="47"/>
      <c r="AQU36" s="47"/>
      <c r="AQV36" s="47"/>
      <c r="AQW36" s="47"/>
      <c r="AQX36" s="47"/>
      <c r="AQY36" s="47"/>
      <c r="AQZ36" s="47"/>
      <c r="ARA36" s="47"/>
      <c r="ARB36" s="47"/>
      <c r="ARC36" s="47"/>
      <c r="ARD36" s="47"/>
      <c r="ARE36" s="47"/>
      <c r="ARF36" s="47"/>
      <c r="ARG36" s="47"/>
      <c r="ARH36" s="47"/>
      <c r="ARI36" s="47"/>
      <c r="ARJ36" s="47"/>
      <c r="ARK36" s="47"/>
      <c r="ARL36" s="47"/>
      <c r="ARM36" s="47"/>
      <c r="ARN36" s="47"/>
      <c r="ARO36" s="47"/>
      <c r="ARP36" s="47"/>
      <c r="ARQ36" s="47"/>
      <c r="ARR36" s="47"/>
      <c r="ARS36" s="47"/>
      <c r="ART36" s="47"/>
      <c r="ARU36" s="47"/>
      <c r="ARV36" s="47"/>
      <c r="ARW36" s="47"/>
      <c r="ARX36" s="47"/>
      <c r="ARY36" s="47"/>
      <c r="ARZ36" s="47"/>
      <c r="ASA36" s="47"/>
      <c r="ASB36" s="47"/>
      <c r="ASC36" s="47"/>
      <c r="ASD36" s="47"/>
      <c r="ASE36" s="47"/>
      <c r="ASF36" s="47"/>
      <c r="ASG36" s="47"/>
      <c r="ASH36" s="47"/>
      <c r="ASI36" s="47"/>
      <c r="ASJ36" s="47"/>
      <c r="ASK36" s="47"/>
      <c r="ASL36" s="47"/>
      <c r="ASM36" s="47"/>
      <c r="ASN36" s="47"/>
      <c r="ASO36" s="47"/>
      <c r="ASP36" s="47"/>
      <c r="ASQ36" s="47"/>
      <c r="ASR36" s="47"/>
      <c r="ASS36" s="47"/>
      <c r="AST36" s="47"/>
      <c r="ASU36" s="47"/>
      <c r="ASV36" s="47"/>
      <c r="ASW36" s="47"/>
      <c r="ASX36" s="47"/>
      <c r="ASY36" s="47"/>
      <c r="ASZ36" s="47"/>
      <c r="ATA36" s="47"/>
      <c r="ATB36" s="47"/>
      <c r="ATC36" s="47"/>
      <c r="ATD36" s="47"/>
      <c r="ATE36" s="47"/>
      <c r="ATF36" s="47"/>
      <c r="ATG36" s="47"/>
      <c r="ATH36" s="47"/>
      <c r="ATI36" s="47"/>
      <c r="ATJ36" s="47"/>
      <c r="ATK36" s="47"/>
      <c r="ATL36" s="47"/>
      <c r="ATM36" s="47"/>
      <c r="ATN36" s="47"/>
      <c r="ATO36" s="47"/>
      <c r="ATP36" s="47"/>
      <c r="ATQ36" s="47"/>
      <c r="ATR36" s="47"/>
      <c r="ATS36" s="47"/>
      <c r="ATT36" s="47"/>
      <c r="ATU36" s="47"/>
      <c r="ATV36" s="47"/>
      <c r="ATW36" s="47"/>
      <c r="ATX36" s="47"/>
      <c r="ATY36" s="47"/>
      <c r="ATZ36" s="47"/>
      <c r="AUA36" s="47"/>
      <c r="AUB36" s="47"/>
      <c r="AUC36" s="47"/>
      <c r="AUD36" s="47"/>
      <c r="AUE36" s="47"/>
      <c r="AUF36" s="47"/>
      <c r="AUG36" s="47"/>
      <c r="AUH36" s="47"/>
      <c r="AUI36" s="47"/>
      <c r="AUJ36" s="47"/>
      <c r="AUK36" s="47"/>
      <c r="AUL36" s="47"/>
      <c r="AUM36" s="47"/>
      <c r="AUN36" s="47"/>
      <c r="AUO36" s="47"/>
      <c r="AUP36" s="47"/>
      <c r="AUQ36" s="47"/>
      <c r="AUR36" s="47"/>
      <c r="AUS36" s="47"/>
    </row>
    <row r="37" spans="1:1241" x14ac:dyDescent="0.25">
      <c r="A37" s="15">
        <v>19</v>
      </c>
      <c r="C37" s="78" t="str">
        <f t="shared" si="2096"/>
        <v/>
      </c>
      <c r="D37" s="5"/>
      <c r="E37" s="61"/>
      <c r="F37" s="112">
        <f t="shared" si="2097"/>
        <v>0</v>
      </c>
      <c r="G37" s="112">
        <f t="shared" si="2097"/>
        <v>0</v>
      </c>
      <c r="H37" s="112">
        <f t="shared" si="2097"/>
        <v>0</v>
      </c>
      <c r="I37" s="112">
        <f t="shared" si="2097"/>
        <v>0</v>
      </c>
      <c r="J37" s="112">
        <f t="shared" si="2097"/>
        <v>0</v>
      </c>
      <c r="K37" s="112">
        <f t="shared" si="2097"/>
        <v>0</v>
      </c>
      <c r="L37" s="112">
        <f t="shared" si="2097"/>
        <v>0</v>
      </c>
      <c r="M37" s="112">
        <f t="shared" si="2097"/>
        <v>0</v>
      </c>
      <c r="N37" s="112">
        <f t="shared" si="2097"/>
        <v>0</v>
      </c>
      <c r="O37" s="112">
        <f t="shared" si="2097"/>
        <v>0</v>
      </c>
      <c r="P37" s="112">
        <f t="shared" si="2097"/>
        <v>0</v>
      </c>
      <c r="Q37" s="72">
        <f t="shared" si="2097"/>
        <v>0</v>
      </c>
      <c r="R37" s="111">
        <f t="shared" si="2099"/>
        <v>0</v>
      </c>
      <c r="S37" s="111">
        <f t="shared" si="2100"/>
        <v>0</v>
      </c>
      <c r="T37" s="111">
        <f t="shared" si="2101"/>
        <v>0</v>
      </c>
      <c r="U37" s="111">
        <f t="shared" si="2102"/>
        <v>0</v>
      </c>
      <c r="V37" s="111">
        <f t="shared" si="2103"/>
        <v>0</v>
      </c>
      <c r="W37" s="111">
        <f t="shared" si="2104"/>
        <v>0</v>
      </c>
      <c r="X37" s="111">
        <f t="shared" si="2105"/>
        <v>0</v>
      </c>
      <c r="Y37" s="111">
        <f t="shared" si="2106"/>
        <v>0</v>
      </c>
      <c r="Z37" s="111">
        <f t="shared" si="2107"/>
        <v>0</v>
      </c>
      <c r="AA37" s="111">
        <f t="shared" si="2108"/>
        <v>0</v>
      </c>
      <c r="AB37" s="111">
        <f t="shared" si="2109"/>
        <v>0</v>
      </c>
      <c r="AC37" s="111">
        <f t="shared" si="2110"/>
        <v>0</v>
      </c>
      <c r="AD37" s="70">
        <f t="shared" si="2111"/>
        <v>0</v>
      </c>
      <c r="AE37" s="58">
        <f t="shared" si="2112"/>
        <v>0</v>
      </c>
      <c r="AF37" s="58">
        <f t="shared" si="2113"/>
        <v>0</v>
      </c>
      <c r="AG37" s="58">
        <f t="shared" si="2114"/>
        <v>0</v>
      </c>
      <c r="AH37" s="58">
        <f t="shared" si="2115"/>
        <v>0</v>
      </c>
      <c r="AI37" s="58">
        <f t="shared" si="2116"/>
        <v>0</v>
      </c>
      <c r="AJ37" s="58">
        <f t="shared" si="2117"/>
        <v>0</v>
      </c>
      <c r="AK37" s="58">
        <f t="shared" si="2118"/>
        <v>0</v>
      </c>
      <c r="AL37" s="58">
        <f t="shared" si="2119"/>
        <v>0</v>
      </c>
      <c r="AM37" s="58">
        <f t="shared" si="2120"/>
        <v>0</v>
      </c>
      <c r="AN37" s="58">
        <f t="shared" si="2121"/>
        <v>0</v>
      </c>
      <c r="AO37" s="58">
        <f t="shared" si="2122"/>
        <v>0</v>
      </c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  <c r="EB37" s="50"/>
      <c r="EC37" s="50"/>
      <c r="ED37" s="50"/>
      <c r="EE37" s="50"/>
      <c r="EF37" s="50"/>
      <c r="EG37" s="50"/>
      <c r="EH37" s="50"/>
      <c r="EI37" s="50"/>
      <c r="EJ37" s="50"/>
      <c r="EK37" s="50"/>
      <c r="EL37" s="50"/>
      <c r="EM37" s="50"/>
      <c r="EN37" s="50"/>
      <c r="EO37" s="50"/>
      <c r="EP37" s="50"/>
      <c r="EQ37" s="50"/>
      <c r="ER37" s="50"/>
      <c r="ES37" s="50"/>
      <c r="ET37" s="50"/>
      <c r="EU37" s="50"/>
      <c r="EV37" s="50"/>
      <c r="EW37" s="50"/>
      <c r="EX37" s="50"/>
      <c r="EY37" s="50"/>
      <c r="EZ37" s="50"/>
      <c r="FA37" s="50"/>
      <c r="FB37" s="50"/>
      <c r="FC37" s="50"/>
      <c r="FD37" s="50"/>
      <c r="FE37" s="50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  <c r="IH37" s="47"/>
      <c r="II37" s="47"/>
      <c r="IJ37" s="47"/>
      <c r="IK37" s="47"/>
      <c r="IL37" s="47"/>
      <c r="IM37" s="47"/>
      <c r="IN37" s="47"/>
      <c r="IO37" s="47"/>
      <c r="IP37" s="47"/>
      <c r="IQ37" s="47"/>
      <c r="IR37" s="47"/>
      <c r="IS37" s="47"/>
      <c r="IT37" s="47"/>
      <c r="IU37" s="47"/>
      <c r="IV37" s="47"/>
      <c r="IW37" s="47"/>
      <c r="IX37" s="47"/>
      <c r="IY37" s="47"/>
      <c r="IZ37" s="47"/>
      <c r="JA37" s="47"/>
      <c r="JB37" s="47"/>
      <c r="JC37" s="47"/>
      <c r="JD37" s="47"/>
      <c r="JE37" s="47"/>
      <c r="JF37" s="47"/>
      <c r="JG37" s="47"/>
      <c r="JH37" s="47"/>
      <c r="JI37" s="47"/>
      <c r="JJ37" s="47"/>
      <c r="JK37" s="47"/>
      <c r="JL37" s="47"/>
      <c r="JM37" s="47"/>
      <c r="JN37" s="47"/>
      <c r="JO37" s="47"/>
      <c r="JP37" s="47"/>
      <c r="JQ37" s="47"/>
      <c r="JR37" s="47"/>
      <c r="JS37" s="47"/>
      <c r="JT37" s="47"/>
      <c r="JU37" s="47"/>
      <c r="JV37" s="47"/>
      <c r="JW37" s="47"/>
      <c r="JX37" s="47"/>
      <c r="JY37" s="47"/>
      <c r="JZ37" s="47"/>
      <c r="KA37" s="47"/>
      <c r="KB37" s="47"/>
      <c r="KC37" s="47"/>
      <c r="KD37" s="47"/>
      <c r="KE37" s="47"/>
      <c r="KF37" s="47"/>
      <c r="KG37" s="47"/>
      <c r="KH37" s="47"/>
      <c r="KI37" s="47"/>
      <c r="KJ37" s="47"/>
      <c r="KK37" s="47"/>
      <c r="KL37" s="47"/>
      <c r="KM37" s="47"/>
      <c r="KN37" s="47"/>
      <c r="KO37" s="47"/>
      <c r="KP37" s="47"/>
      <c r="KQ37" s="47"/>
      <c r="KR37" s="47"/>
      <c r="KS37" s="47"/>
      <c r="KT37" s="47"/>
      <c r="KU37" s="47"/>
      <c r="KV37" s="47"/>
      <c r="KW37" s="47"/>
      <c r="KX37" s="47"/>
      <c r="KY37" s="47"/>
      <c r="KZ37" s="47"/>
      <c r="LA37" s="47"/>
      <c r="LB37" s="47"/>
      <c r="LC37" s="47"/>
      <c r="LD37" s="47"/>
      <c r="LE37" s="47"/>
      <c r="LF37" s="47"/>
      <c r="LG37" s="47"/>
      <c r="LH37" s="47"/>
      <c r="LI37" s="47"/>
      <c r="LJ37" s="47"/>
      <c r="LK37" s="47"/>
      <c r="LL37" s="47"/>
      <c r="LM37" s="47"/>
      <c r="LN37" s="47"/>
      <c r="LO37" s="47"/>
      <c r="LP37" s="47"/>
      <c r="LQ37" s="47"/>
      <c r="LR37" s="47"/>
      <c r="LS37" s="47"/>
      <c r="LT37" s="47"/>
      <c r="LU37" s="47"/>
      <c r="LV37" s="47"/>
      <c r="LW37" s="47"/>
      <c r="LX37" s="47"/>
      <c r="LY37" s="47"/>
      <c r="LZ37" s="47"/>
      <c r="MA37" s="47"/>
      <c r="MB37" s="47"/>
      <c r="MC37" s="47"/>
      <c r="MD37" s="47"/>
      <c r="ME37" s="47"/>
      <c r="MF37" s="47"/>
      <c r="MG37" s="47"/>
      <c r="MH37" s="47"/>
      <c r="MI37" s="47"/>
      <c r="MJ37" s="47"/>
      <c r="MK37" s="47"/>
      <c r="ML37" s="47"/>
      <c r="MM37" s="47"/>
      <c r="MN37" s="47"/>
      <c r="MO37" s="47"/>
      <c r="MP37" s="47"/>
      <c r="MQ37" s="47"/>
      <c r="MR37" s="47"/>
      <c r="MS37" s="47"/>
      <c r="MT37" s="47"/>
      <c r="MU37" s="47"/>
      <c r="MV37" s="47"/>
      <c r="MW37" s="47"/>
      <c r="MX37" s="47"/>
      <c r="MY37" s="47"/>
      <c r="MZ37" s="47"/>
      <c r="NA37" s="47"/>
      <c r="NB37" s="47"/>
      <c r="NC37" s="47"/>
      <c r="ND37" s="47"/>
      <c r="NE37" s="47"/>
      <c r="NF37" s="47"/>
      <c r="NG37" s="47"/>
      <c r="NH37" s="47"/>
      <c r="NI37" s="47"/>
      <c r="NJ37" s="47"/>
      <c r="NK37" s="47"/>
      <c r="NL37" s="47"/>
      <c r="NM37" s="47"/>
      <c r="NN37" s="47"/>
      <c r="NO37" s="47"/>
      <c r="NP37" s="47"/>
      <c r="NQ37" s="47"/>
      <c r="NR37" s="47"/>
      <c r="NS37" s="47"/>
      <c r="NT37" s="47"/>
      <c r="NU37" s="47"/>
      <c r="NV37" s="47"/>
      <c r="NW37" s="47"/>
      <c r="NX37" s="47"/>
      <c r="NY37" s="47"/>
      <c r="NZ37" s="47"/>
      <c r="OA37" s="47"/>
      <c r="OB37" s="47"/>
      <c r="OC37" s="47"/>
      <c r="OD37" s="47"/>
      <c r="OE37" s="47"/>
      <c r="OF37" s="47"/>
      <c r="OG37" s="47"/>
      <c r="OH37" s="47"/>
      <c r="OI37" s="47"/>
      <c r="OJ37" s="47"/>
      <c r="OK37" s="47"/>
      <c r="OL37" s="47"/>
      <c r="OM37" s="47"/>
      <c r="ON37" s="47"/>
      <c r="OO37" s="47"/>
      <c r="OP37" s="47"/>
      <c r="OQ37" s="47"/>
      <c r="OR37" s="47"/>
      <c r="OS37" s="47"/>
      <c r="OT37" s="47"/>
      <c r="OU37" s="47"/>
      <c r="OV37" s="47"/>
      <c r="OW37" s="47"/>
      <c r="OX37" s="47"/>
      <c r="OY37" s="47"/>
      <c r="OZ37" s="47"/>
      <c r="PA37" s="47"/>
      <c r="PB37" s="47"/>
      <c r="PC37" s="47"/>
      <c r="PD37" s="47"/>
      <c r="PE37" s="47"/>
      <c r="PF37" s="47"/>
      <c r="PG37" s="47"/>
      <c r="PH37" s="47"/>
      <c r="PI37" s="47"/>
      <c r="PJ37" s="47"/>
      <c r="PK37" s="47"/>
      <c r="PL37" s="47"/>
      <c r="PM37" s="47"/>
      <c r="PN37" s="47"/>
      <c r="PO37" s="47"/>
      <c r="PP37" s="47"/>
      <c r="PQ37" s="47"/>
      <c r="PR37" s="47"/>
      <c r="PS37" s="47"/>
      <c r="PT37" s="47"/>
      <c r="PU37" s="47"/>
      <c r="PV37" s="47"/>
      <c r="PW37" s="47"/>
      <c r="PX37" s="47"/>
      <c r="PY37" s="47"/>
      <c r="PZ37" s="47"/>
      <c r="QA37" s="47"/>
      <c r="QB37" s="47"/>
      <c r="QC37" s="47"/>
      <c r="QD37" s="47"/>
      <c r="QE37" s="47"/>
      <c r="QF37" s="47"/>
      <c r="QG37" s="47"/>
      <c r="QH37" s="47"/>
      <c r="QI37" s="47"/>
      <c r="QJ37" s="47"/>
      <c r="QK37" s="47"/>
      <c r="QL37" s="47"/>
      <c r="QM37" s="47"/>
      <c r="QN37" s="47"/>
      <c r="QO37" s="47"/>
      <c r="QP37" s="47"/>
      <c r="QQ37" s="47"/>
      <c r="QR37" s="47"/>
      <c r="QS37" s="47"/>
      <c r="QT37" s="47"/>
      <c r="QU37" s="47"/>
      <c r="QV37" s="47"/>
      <c r="QW37" s="47"/>
      <c r="QX37" s="47"/>
      <c r="QY37" s="47"/>
      <c r="QZ37" s="47"/>
      <c r="RA37" s="47"/>
      <c r="RB37" s="47"/>
      <c r="RC37" s="47"/>
      <c r="RD37" s="47"/>
      <c r="RE37" s="47"/>
      <c r="RF37" s="47"/>
      <c r="RG37" s="47"/>
      <c r="RH37" s="47"/>
      <c r="RI37" s="47"/>
      <c r="RJ37" s="47"/>
      <c r="RK37" s="47"/>
      <c r="RL37" s="47"/>
      <c r="RM37" s="47"/>
      <c r="RN37" s="47"/>
      <c r="RO37" s="47"/>
      <c r="RP37" s="47"/>
      <c r="RQ37" s="47"/>
      <c r="RR37" s="47"/>
      <c r="RS37" s="47"/>
      <c r="RT37" s="47"/>
      <c r="RU37" s="47"/>
      <c r="RV37" s="47"/>
      <c r="RW37" s="47"/>
      <c r="RX37" s="47"/>
      <c r="RY37" s="47"/>
      <c r="RZ37" s="47"/>
      <c r="SA37" s="47"/>
      <c r="SB37" s="47"/>
      <c r="SC37" s="47"/>
      <c r="SD37" s="47"/>
      <c r="SE37" s="47"/>
      <c r="SF37" s="47"/>
      <c r="SG37" s="47"/>
      <c r="SH37" s="47"/>
      <c r="SI37" s="47"/>
      <c r="SJ37" s="47"/>
      <c r="SK37" s="47"/>
      <c r="SL37" s="47"/>
      <c r="SM37" s="47"/>
      <c r="SN37" s="47"/>
      <c r="SO37" s="47"/>
      <c r="SP37" s="47"/>
      <c r="SQ37" s="47"/>
      <c r="SR37" s="47"/>
      <c r="SS37" s="47"/>
      <c r="ST37" s="47"/>
      <c r="SU37" s="47"/>
      <c r="SV37" s="47"/>
      <c r="SW37" s="47"/>
      <c r="SX37" s="47"/>
      <c r="SY37" s="47"/>
      <c r="SZ37" s="47"/>
      <c r="TA37" s="47"/>
      <c r="TB37" s="47"/>
      <c r="TC37" s="47"/>
      <c r="TD37" s="47"/>
      <c r="TE37" s="47"/>
      <c r="TF37" s="47"/>
      <c r="TG37" s="47"/>
      <c r="TH37" s="47"/>
      <c r="TI37" s="47"/>
      <c r="TJ37" s="47"/>
      <c r="TK37" s="47"/>
      <c r="TL37" s="47"/>
      <c r="TM37" s="47"/>
      <c r="TN37" s="47"/>
      <c r="TO37" s="47"/>
      <c r="TP37" s="47"/>
      <c r="TQ37" s="47"/>
      <c r="TR37" s="47"/>
      <c r="TS37" s="47"/>
      <c r="TT37" s="47"/>
      <c r="TU37" s="47"/>
      <c r="TV37" s="47"/>
      <c r="TW37" s="47"/>
      <c r="TX37" s="47"/>
      <c r="TY37" s="47"/>
      <c r="TZ37" s="47"/>
      <c r="UA37" s="47"/>
      <c r="UB37" s="47"/>
      <c r="UC37" s="47"/>
      <c r="UD37" s="47"/>
      <c r="UE37" s="47"/>
      <c r="UF37" s="47"/>
      <c r="UG37" s="47"/>
      <c r="UH37" s="47"/>
      <c r="UI37" s="47"/>
      <c r="UJ37" s="47"/>
      <c r="UK37" s="47"/>
      <c r="UL37" s="47"/>
      <c r="UM37" s="47"/>
      <c r="UN37" s="47"/>
      <c r="UO37" s="47"/>
      <c r="UP37" s="47"/>
      <c r="UQ37" s="47"/>
      <c r="UR37" s="47"/>
      <c r="US37" s="47"/>
      <c r="UT37" s="47"/>
      <c r="UU37" s="47"/>
      <c r="UV37" s="47"/>
      <c r="UW37" s="47"/>
      <c r="UX37" s="47"/>
      <c r="UY37" s="47"/>
      <c r="UZ37" s="47"/>
      <c r="VA37" s="47"/>
      <c r="VB37" s="47"/>
      <c r="VC37" s="47"/>
      <c r="VD37" s="47"/>
      <c r="VE37" s="47"/>
      <c r="VF37" s="47"/>
      <c r="VG37" s="47"/>
      <c r="VH37" s="47"/>
      <c r="VI37" s="47"/>
      <c r="VJ37" s="47"/>
      <c r="VK37" s="47"/>
      <c r="VL37" s="47"/>
      <c r="VM37" s="47"/>
      <c r="VN37" s="47"/>
      <c r="VO37" s="47"/>
      <c r="VP37" s="47"/>
      <c r="VQ37" s="47"/>
      <c r="VR37" s="47"/>
      <c r="VS37" s="47"/>
      <c r="VT37" s="47"/>
      <c r="VU37" s="47"/>
      <c r="VV37" s="47"/>
      <c r="VW37" s="47"/>
      <c r="VX37" s="47"/>
      <c r="VY37" s="47"/>
      <c r="VZ37" s="47"/>
      <c r="WA37" s="47"/>
      <c r="WB37" s="47"/>
      <c r="WC37" s="47"/>
      <c r="WD37" s="47"/>
      <c r="WE37" s="47"/>
      <c r="WF37" s="47"/>
      <c r="WG37" s="47"/>
      <c r="WH37" s="47"/>
      <c r="WI37" s="47"/>
      <c r="WJ37" s="47"/>
      <c r="WK37" s="47"/>
      <c r="WL37" s="47"/>
      <c r="WM37" s="47"/>
      <c r="WN37" s="47"/>
      <c r="WO37" s="47"/>
      <c r="WP37" s="47"/>
      <c r="WQ37" s="47"/>
      <c r="WR37" s="47"/>
      <c r="WS37" s="47"/>
      <c r="WT37" s="47"/>
      <c r="WU37" s="47"/>
      <c r="WV37" s="47"/>
      <c r="WW37" s="47"/>
      <c r="WX37" s="47"/>
      <c r="WY37" s="47"/>
      <c r="WZ37" s="47"/>
      <c r="XA37" s="47"/>
      <c r="XB37" s="47"/>
      <c r="XC37" s="47"/>
      <c r="XD37" s="47"/>
      <c r="XE37" s="47"/>
      <c r="XF37" s="47"/>
      <c r="XG37" s="47"/>
      <c r="XH37" s="47"/>
      <c r="XI37" s="47"/>
      <c r="XJ37" s="47"/>
      <c r="XK37" s="47"/>
      <c r="XL37" s="47"/>
      <c r="XM37" s="47"/>
      <c r="XN37" s="47"/>
      <c r="XO37" s="47"/>
      <c r="XP37" s="47"/>
      <c r="XQ37" s="47"/>
      <c r="XR37" s="47"/>
      <c r="XS37" s="47"/>
      <c r="XT37" s="47"/>
      <c r="XU37" s="47"/>
      <c r="XV37" s="47"/>
      <c r="XW37" s="47"/>
      <c r="XX37" s="47"/>
      <c r="XY37" s="47"/>
      <c r="XZ37" s="47"/>
      <c r="YA37" s="47"/>
      <c r="YB37" s="47"/>
      <c r="YC37" s="47"/>
      <c r="YD37" s="47"/>
      <c r="YE37" s="47"/>
      <c r="YF37" s="47"/>
      <c r="YG37" s="47"/>
      <c r="YH37" s="47"/>
      <c r="YI37" s="47"/>
      <c r="YJ37" s="47"/>
      <c r="YK37" s="47"/>
      <c r="YL37" s="47"/>
      <c r="YM37" s="47"/>
      <c r="YN37" s="47"/>
      <c r="YO37" s="47"/>
      <c r="YP37" s="47"/>
      <c r="YQ37" s="47"/>
      <c r="YR37" s="47"/>
      <c r="YS37" s="47"/>
      <c r="YT37" s="47"/>
      <c r="YU37" s="47"/>
      <c r="YV37" s="47"/>
      <c r="YW37" s="47"/>
      <c r="YX37" s="47"/>
      <c r="YY37" s="47"/>
      <c r="YZ37" s="47"/>
      <c r="ZA37" s="47"/>
      <c r="ZB37" s="47"/>
      <c r="ZC37" s="47"/>
      <c r="ZD37" s="47"/>
      <c r="ZE37" s="47"/>
      <c r="ZF37" s="47"/>
      <c r="ZG37" s="47"/>
      <c r="ZH37" s="47"/>
      <c r="ZI37" s="47"/>
      <c r="ZJ37" s="47"/>
      <c r="ZK37" s="47"/>
      <c r="ZL37" s="47"/>
      <c r="ZM37" s="47"/>
      <c r="ZN37" s="47"/>
      <c r="ZO37" s="47"/>
      <c r="ZP37" s="47"/>
      <c r="ZQ37" s="47"/>
      <c r="ZR37" s="47"/>
      <c r="ZS37" s="47"/>
      <c r="ZT37" s="47"/>
      <c r="ZU37" s="47"/>
      <c r="ZV37" s="47"/>
      <c r="ZW37" s="47"/>
      <c r="ZX37" s="47"/>
      <c r="ZY37" s="47"/>
      <c r="ZZ37" s="47"/>
      <c r="AAA37" s="47"/>
      <c r="AAB37" s="47"/>
      <c r="AAC37" s="47"/>
      <c r="AAD37" s="47"/>
      <c r="AAE37" s="47"/>
      <c r="AAF37" s="47"/>
      <c r="AAG37" s="47"/>
      <c r="AAH37" s="47"/>
      <c r="AAI37" s="47"/>
      <c r="AAJ37" s="47"/>
      <c r="AAK37" s="47"/>
      <c r="AAL37" s="47"/>
      <c r="AAM37" s="47"/>
      <c r="AAN37" s="47"/>
      <c r="AAO37" s="47"/>
      <c r="AAP37" s="47"/>
      <c r="AAQ37" s="47"/>
      <c r="AAR37" s="47"/>
      <c r="AAS37" s="47"/>
      <c r="AAT37" s="47"/>
      <c r="AAU37" s="47"/>
      <c r="AAV37" s="47"/>
      <c r="AAW37" s="47"/>
      <c r="AAX37" s="47"/>
      <c r="AAY37" s="47"/>
      <c r="AAZ37" s="47"/>
      <c r="ABA37" s="47"/>
      <c r="ABB37" s="47"/>
      <c r="ABC37" s="47"/>
      <c r="ABD37" s="47"/>
      <c r="ABE37" s="47"/>
      <c r="ABF37" s="47"/>
      <c r="ABG37" s="47"/>
      <c r="ABH37" s="47"/>
      <c r="ABI37" s="47"/>
      <c r="ABJ37" s="47"/>
      <c r="ABK37" s="47"/>
      <c r="ABL37" s="47"/>
      <c r="ABM37" s="47"/>
      <c r="ABN37" s="47"/>
      <c r="ABO37" s="47"/>
      <c r="ABP37" s="47"/>
      <c r="ABQ37" s="47"/>
      <c r="ABR37" s="47"/>
      <c r="ABS37" s="47"/>
      <c r="ABT37" s="47"/>
      <c r="ABU37" s="47"/>
      <c r="ABV37" s="47"/>
      <c r="ABW37" s="47"/>
      <c r="ABX37" s="47"/>
      <c r="ABY37" s="47"/>
      <c r="ABZ37" s="47"/>
      <c r="ACA37" s="47"/>
      <c r="ACB37" s="47"/>
      <c r="ACC37" s="47"/>
      <c r="ACD37" s="47"/>
      <c r="ACE37" s="47"/>
      <c r="ACF37" s="47"/>
      <c r="ACG37" s="47"/>
      <c r="ACH37" s="47"/>
      <c r="ACI37" s="47"/>
      <c r="ACJ37" s="47"/>
      <c r="ACK37" s="47"/>
      <c r="ACL37" s="47"/>
      <c r="ACM37" s="47"/>
      <c r="ACN37" s="47"/>
      <c r="ACO37" s="47"/>
      <c r="ACP37" s="47"/>
      <c r="ACQ37" s="47"/>
      <c r="ACR37" s="47"/>
      <c r="ACS37" s="47"/>
      <c r="ACT37" s="47"/>
      <c r="ACU37" s="47"/>
      <c r="ACV37" s="47"/>
      <c r="ACW37" s="47"/>
      <c r="ACX37" s="47"/>
      <c r="ACY37" s="47"/>
      <c r="ACZ37" s="47"/>
      <c r="ADA37" s="47"/>
      <c r="ADB37" s="47"/>
      <c r="ADC37" s="47"/>
      <c r="ADD37" s="47"/>
      <c r="ADE37" s="47"/>
      <c r="ADF37" s="47"/>
      <c r="ADG37" s="47"/>
      <c r="ADH37" s="47"/>
      <c r="ADI37" s="47"/>
      <c r="ADJ37" s="47"/>
      <c r="ADK37" s="47"/>
      <c r="ADL37" s="47"/>
      <c r="ADM37" s="47"/>
      <c r="ADN37" s="47"/>
      <c r="ADO37" s="47"/>
      <c r="ADP37" s="47"/>
      <c r="ADQ37" s="47"/>
      <c r="ADR37" s="47"/>
      <c r="ADS37" s="47"/>
      <c r="ADT37" s="47"/>
      <c r="ADU37" s="47"/>
      <c r="ADV37" s="47"/>
      <c r="ADW37" s="47"/>
      <c r="ADX37" s="47"/>
      <c r="ADY37" s="47"/>
      <c r="ADZ37" s="47"/>
      <c r="AEA37" s="47"/>
      <c r="AEB37" s="47"/>
      <c r="AEC37" s="47"/>
      <c r="AED37" s="47"/>
      <c r="AEE37" s="47"/>
      <c r="AEF37" s="47"/>
      <c r="AEG37" s="47"/>
      <c r="AEH37" s="47"/>
      <c r="AEI37" s="47"/>
      <c r="AEJ37" s="47"/>
      <c r="AEK37" s="47"/>
      <c r="AEL37" s="47"/>
      <c r="AEM37" s="47"/>
      <c r="AEN37" s="47"/>
      <c r="AEO37" s="47"/>
      <c r="AEP37" s="47"/>
      <c r="AEQ37" s="47"/>
      <c r="AER37" s="47"/>
      <c r="AES37" s="47"/>
      <c r="AET37" s="47"/>
      <c r="AEU37" s="47"/>
      <c r="AEV37" s="47"/>
      <c r="AEW37" s="47"/>
      <c r="AEX37" s="47"/>
      <c r="AEY37" s="47"/>
      <c r="AEZ37" s="47"/>
      <c r="AFA37" s="47"/>
      <c r="AFB37" s="47"/>
      <c r="AFC37" s="47"/>
      <c r="AFD37" s="47"/>
      <c r="AFE37" s="47"/>
      <c r="AFF37" s="47"/>
      <c r="AFG37" s="47"/>
      <c r="AFH37" s="47"/>
      <c r="AFI37" s="47"/>
      <c r="AFJ37" s="47"/>
      <c r="AFK37" s="47"/>
      <c r="AFL37" s="47"/>
      <c r="AFM37" s="47"/>
      <c r="AFN37" s="47"/>
      <c r="AFO37" s="47"/>
      <c r="AFP37" s="47"/>
      <c r="AFQ37" s="47"/>
      <c r="AFR37" s="47"/>
      <c r="AFS37" s="47"/>
      <c r="AFT37" s="47"/>
      <c r="AFU37" s="47"/>
      <c r="AFV37" s="47"/>
      <c r="AFW37" s="47"/>
      <c r="AFX37" s="47"/>
      <c r="AFY37" s="47"/>
      <c r="AFZ37" s="47"/>
      <c r="AGA37" s="47"/>
      <c r="AGB37" s="47"/>
      <c r="AGC37" s="47"/>
      <c r="AGD37" s="47"/>
      <c r="AGE37" s="47"/>
      <c r="AGF37" s="47"/>
      <c r="AGG37" s="47"/>
      <c r="AGH37" s="47"/>
      <c r="AGI37" s="47"/>
      <c r="AGJ37" s="47"/>
      <c r="AGK37" s="47"/>
      <c r="AGL37" s="47"/>
      <c r="AGM37" s="47"/>
      <c r="AGN37" s="47"/>
      <c r="AGO37" s="47"/>
      <c r="AGP37" s="47"/>
      <c r="AGQ37" s="47"/>
      <c r="AGR37" s="47"/>
      <c r="AGS37" s="47"/>
      <c r="AGT37" s="47"/>
      <c r="AGU37" s="47"/>
      <c r="AGV37" s="47"/>
      <c r="AGW37" s="47"/>
      <c r="AGX37" s="47"/>
      <c r="AGY37" s="47"/>
      <c r="AGZ37" s="47"/>
      <c r="AHA37" s="47"/>
      <c r="AHB37" s="47"/>
      <c r="AHC37" s="47"/>
      <c r="AHD37" s="47"/>
      <c r="AHE37" s="47"/>
      <c r="AHF37" s="47"/>
      <c r="AHG37" s="47"/>
      <c r="AHH37" s="47"/>
      <c r="AHI37" s="47"/>
      <c r="AHJ37" s="47"/>
      <c r="AHK37" s="47"/>
      <c r="AHL37" s="47"/>
      <c r="AHM37" s="47"/>
      <c r="AHN37" s="47"/>
      <c r="AHO37" s="47"/>
      <c r="AHP37" s="47"/>
      <c r="AHQ37" s="47"/>
      <c r="AHR37" s="47"/>
      <c r="AHS37" s="47"/>
      <c r="AHT37" s="47"/>
      <c r="AHU37" s="47"/>
      <c r="AHV37" s="47"/>
      <c r="AHW37" s="47"/>
      <c r="AHX37" s="47"/>
      <c r="AHY37" s="47"/>
      <c r="AHZ37" s="47"/>
      <c r="AIA37" s="47"/>
      <c r="AIB37" s="47"/>
      <c r="AIC37" s="47"/>
      <c r="AID37" s="47"/>
      <c r="AIE37" s="47"/>
      <c r="AIF37" s="47"/>
      <c r="AIG37" s="47"/>
      <c r="AIH37" s="47"/>
      <c r="AII37" s="47"/>
      <c r="AIJ37" s="47"/>
      <c r="AIK37" s="47"/>
      <c r="AIL37" s="47"/>
      <c r="AIM37" s="47"/>
      <c r="AIN37" s="47"/>
      <c r="AIO37" s="47"/>
      <c r="AIP37" s="47"/>
      <c r="AIQ37" s="47"/>
      <c r="AIR37" s="47"/>
      <c r="AIS37" s="47"/>
      <c r="AIT37" s="47"/>
      <c r="AIU37" s="47"/>
      <c r="AIV37" s="47"/>
      <c r="AIW37" s="47"/>
      <c r="AIX37" s="47"/>
      <c r="AIY37" s="47"/>
      <c r="AIZ37" s="47"/>
      <c r="AJA37" s="47"/>
      <c r="AJB37" s="47"/>
      <c r="AJC37" s="47"/>
      <c r="AJD37" s="47"/>
      <c r="AJE37" s="47"/>
      <c r="AJF37" s="47"/>
      <c r="AJG37" s="47"/>
      <c r="AJH37" s="47"/>
      <c r="AJI37" s="47"/>
      <c r="AJJ37" s="47"/>
      <c r="AJK37" s="47"/>
      <c r="AJL37" s="47"/>
      <c r="AJM37" s="47"/>
      <c r="AJN37" s="47"/>
      <c r="AJO37" s="47"/>
      <c r="AJP37" s="47"/>
      <c r="AJQ37" s="47"/>
      <c r="AJR37" s="47"/>
      <c r="AJS37" s="47"/>
      <c r="AJT37" s="47"/>
      <c r="AJU37" s="47"/>
      <c r="AJV37" s="47"/>
      <c r="AJW37" s="47"/>
      <c r="AJX37" s="47"/>
      <c r="AJY37" s="47"/>
      <c r="AJZ37" s="47"/>
      <c r="AKA37" s="47"/>
      <c r="AKB37" s="47"/>
      <c r="AKC37" s="47"/>
      <c r="AKD37" s="47"/>
      <c r="AKE37" s="47"/>
      <c r="AKF37" s="47"/>
      <c r="AKG37" s="47"/>
      <c r="AKH37" s="47"/>
      <c r="AKI37" s="47"/>
      <c r="AKJ37" s="47"/>
      <c r="AKK37" s="47"/>
      <c r="AKL37" s="47"/>
      <c r="AKM37" s="47"/>
      <c r="AKN37" s="47"/>
      <c r="AKO37" s="47"/>
      <c r="AKP37" s="47"/>
      <c r="AKQ37" s="47"/>
      <c r="AKR37" s="47"/>
      <c r="AKS37" s="47"/>
      <c r="AKT37" s="47"/>
      <c r="AKU37" s="47"/>
      <c r="AKV37" s="47"/>
      <c r="AKW37" s="47"/>
      <c r="AKX37" s="47"/>
      <c r="AKY37" s="47"/>
      <c r="AKZ37" s="47"/>
      <c r="ALA37" s="47"/>
      <c r="ALB37" s="47"/>
      <c r="ALC37" s="47"/>
      <c r="ALD37" s="47"/>
      <c r="ALE37" s="47"/>
      <c r="ALF37" s="47"/>
      <c r="ALG37" s="47"/>
      <c r="ALH37" s="47"/>
      <c r="ALI37" s="47"/>
      <c r="ALJ37" s="47"/>
      <c r="ALK37" s="47"/>
      <c r="ALL37" s="47"/>
      <c r="ALM37" s="47"/>
      <c r="ALN37" s="47"/>
      <c r="ALO37" s="47"/>
      <c r="ALP37" s="47"/>
      <c r="ALQ37" s="47"/>
      <c r="ALR37" s="47"/>
      <c r="ALS37" s="47"/>
      <c r="ALT37" s="47"/>
      <c r="ALU37" s="47"/>
      <c r="ALV37" s="47"/>
      <c r="ALW37" s="47"/>
      <c r="ALX37" s="47"/>
      <c r="ALY37" s="47"/>
      <c r="ALZ37" s="47"/>
      <c r="AMA37" s="47"/>
      <c r="AMB37" s="47"/>
      <c r="AMC37" s="47"/>
      <c r="AMD37" s="47"/>
      <c r="AME37" s="47"/>
      <c r="AMF37" s="47"/>
      <c r="AMG37" s="47"/>
      <c r="AMH37" s="47"/>
      <c r="AMI37" s="47"/>
      <c r="AMJ37" s="47"/>
      <c r="AMK37" s="47"/>
      <c r="AML37" s="47"/>
      <c r="AMM37" s="47"/>
      <c r="AMN37" s="47"/>
      <c r="AMO37" s="47"/>
      <c r="AMP37" s="47"/>
      <c r="AMQ37" s="47"/>
      <c r="AMR37" s="47"/>
      <c r="AMS37" s="47"/>
      <c r="AMT37" s="47"/>
      <c r="AMU37" s="47"/>
      <c r="AMV37" s="47"/>
      <c r="AMW37" s="47"/>
      <c r="AMX37" s="47"/>
      <c r="AMY37" s="47"/>
      <c r="AMZ37" s="47"/>
      <c r="ANA37" s="47"/>
      <c r="ANB37" s="47"/>
      <c r="ANC37" s="47"/>
      <c r="AND37" s="47"/>
      <c r="ANE37" s="47"/>
      <c r="ANF37" s="47"/>
      <c r="ANG37" s="47"/>
      <c r="ANH37" s="47"/>
      <c r="ANI37" s="47"/>
      <c r="ANJ37" s="47"/>
      <c r="ANK37" s="47"/>
      <c r="ANL37" s="47"/>
      <c r="ANM37" s="47"/>
      <c r="ANN37" s="47"/>
      <c r="ANO37" s="47"/>
      <c r="ANP37" s="47"/>
      <c r="ANQ37" s="47"/>
      <c r="ANR37" s="47"/>
      <c r="ANS37" s="47"/>
      <c r="ANT37" s="47"/>
      <c r="ANU37" s="47"/>
      <c r="ANV37" s="47"/>
      <c r="ANW37" s="47"/>
      <c r="ANX37" s="47"/>
      <c r="ANY37" s="47"/>
      <c r="ANZ37" s="47"/>
      <c r="AOA37" s="47"/>
      <c r="AOB37" s="47"/>
      <c r="AOC37" s="47"/>
      <c r="AOD37" s="47"/>
      <c r="AOE37" s="47"/>
      <c r="AOF37" s="47"/>
      <c r="AOG37" s="47"/>
      <c r="AOH37" s="47"/>
      <c r="AOI37" s="47"/>
      <c r="AOJ37" s="47"/>
      <c r="AOK37" s="47"/>
      <c r="AOL37" s="47"/>
      <c r="AOM37" s="47"/>
      <c r="AON37" s="47"/>
      <c r="AOO37" s="47"/>
      <c r="AOP37" s="47"/>
      <c r="AOQ37" s="47"/>
      <c r="AOR37" s="47"/>
      <c r="AOS37" s="47"/>
      <c r="AOT37" s="47"/>
      <c r="AOU37" s="47"/>
      <c r="AOV37" s="47"/>
      <c r="AOW37" s="47"/>
      <c r="AOX37" s="47"/>
      <c r="AOY37" s="47"/>
      <c r="AOZ37" s="47"/>
      <c r="APA37" s="47"/>
      <c r="APB37" s="47"/>
      <c r="APC37" s="47"/>
      <c r="APD37" s="47"/>
      <c r="APE37" s="47"/>
      <c r="APF37" s="47"/>
      <c r="APG37" s="47"/>
      <c r="APH37" s="47"/>
      <c r="API37" s="47"/>
      <c r="APJ37" s="47"/>
      <c r="APK37" s="47"/>
      <c r="APL37" s="47"/>
      <c r="APM37" s="47"/>
      <c r="APN37" s="47"/>
      <c r="APO37" s="47"/>
      <c r="APP37" s="47"/>
      <c r="APQ37" s="47"/>
      <c r="APR37" s="47"/>
      <c r="APS37" s="47"/>
      <c r="APT37" s="47"/>
      <c r="APU37" s="47"/>
      <c r="APV37" s="47"/>
      <c r="APW37" s="47"/>
      <c r="APX37" s="47"/>
      <c r="APY37" s="47"/>
      <c r="APZ37" s="47"/>
      <c r="AQA37" s="47"/>
      <c r="AQB37" s="47"/>
      <c r="AQC37" s="47"/>
      <c r="AQD37" s="47"/>
      <c r="AQE37" s="47"/>
      <c r="AQF37" s="47"/>
      <c r="AQG37" s="47"/>
      <c r="AQH37" s="47"/>
      <c r="AQI37" s="47"/>
      <c r="AQJ37" s="47"/>
      <c r="AQK37" s="47"/>
      <c r="AQL37" s="47"/>
      <c r="AQM37" s="47"/>
      <c r="AQN37" s="47"/>
      <c r="AQO37" s="47"/>
      <c r="AQP37" s="47"/>
      <c r="AQQ37" s="47"/>
      <c r="AQR37" s="47"/>
      <c r="AQS37" s="47"/>
      <c r="AQT37" s="47"/>
      <c r="AQU37" s="47"/>
      <c r="AQV37" s="47"/>
      <c r="AQW37" s="47"/>
      <c r="AQX37" s="47"/>
      <c r="AQY37" s="47"/>
      <c r="AQZ37" s="47"/>
      <c r="ARA37" s="47"/>
      <c r="ARB37" s="47"/>
      <c r="ARC37" s="47"/>
      <c r="ARD37" s="47"/>
      <c r="ARE37" s="47"/>
      <c r="ARF37" s="47"/>
      <c r="ARG37" s="47"/>
      <c r="ARH37" s="47"/>
      <c r="ARI37" s="47"/>
      <c r="ARJ37" s="47"/>
      <c r="ARK37" s="47"/>
      <c r="ARL37" s="47"/>
      <c r="ARM37" s="47"/>
      <c r="ARN37" s="47"/>
      <c r="ARO37" s="47"/>
      <c r="ARP37" s="47"/>
      <c r="ARQ37" s="47"/>
      <c r="ARR37" s="47"/>
      <c r="ARS37" s="47"/>
      <c r="ART37" s="47"/>
      <c r="ARU37" s="47"/>
      <c r="ARV37" s="47"/>
      <c r="ARW37" s="47"/>
      <c r="ARX37" s="47"/>
      <c r="ARY37" s="47"/>
      <c r="ARZ37" s="47"/>
      <c r="ASA37" s="47"/>
      <c r="ASB37" s="47"/>
      <c r="ASC37" s="47"/>
      <c r="ASD37" s="47"/>
      <c r="ASE37" s="47"/>
      <c r="ASF37" s="47"/>
      <c r="ASG37" s="47"/>
      <c r="ASH37" s="47"/>
      <c r="ASI37" s="47"/>
      <c r="ASJ37" s="47"/>
      <c r="ASK37" s="47"/>
      <c r="ASL37" s="47"/>
      <c r="ASM37" s="47"/>
      <c r="ASN37" s="47"/>
      <c r="ASO37" s="47"/>
      <c r="ASP37" s="47"/>
      <c r="ASQ37" s="47"/>
      <c r="ASR37" s="47"/>
      <c r="ASS37" s="47"/>
      <c r="AST37" s="47"/>
      <c r="ASU37" s="47"/>
      <c r="ASV37" s="47"/>
      <c r="ASW37" s="47"/>
      <c r="ASX37" s="47"/>
      <c r="ASY37" s="47"/>
      <c r="ASZ37" s="47"/>
      <c r="ATA37" s="47"/>
      <c r="ATB37" s="47"/>
      <c r="ATC37" s="47"/>
      <c r="ATD37" s="47"/>
      <c r="ATE37" s="47"/>
      <c r="ATF37" s="47"/>
      <c r="ATG37" s="47"/>
      <c r="ATH37" s="47"/>
      <c r="ATI37" s="47"/>
      <c r="ATJ37" s="47"/>
      <c r="ATK37" s="47"/>
      <c r="ATL37" s="47"/>
      <c r="ATM37" s="47"/>
      <c r="ATN37" s="47"/>
      <c r="ATO37" s="47"/>
      <c r="ATP37" s="47"/>
      <c r="ATQ37" s="47"/>
      <c r="ATR37" s="47"/>
      <c r="ATS37" s="47"/>
      <c r="ATT37" s="47"/>
      <c r="ATU37" s="47"/>
      <c r="ATV37" s="47"/>
      <c r="ATW37" s="47"/>
      <c r="ATX37" s="47"/>
      <c r="ATY37" s="47"/>
      <c r="ATZ37" s="47"/>
      <c r="AUA37" s="47"/>
      <c r="AUB37" s="47"/>
      <c r="AUC37" s="47"/>
      <c r="AUD37" s="47"/>
      <c r="AUE37" s="47"/>
      <c r="AUF37" s="47"/>
      <c r="AUG37" s="47"/>
      <c r="AUH37" s="47"/>
      <c r="AUI37" s="47"/>
      <c r="AUJ37" s="47"/>
      <c r="AUK37" s="47"/>
      <c r="AUL37" s="47"/>
      <c r="AUM37" s="47"/>
      <c r="AUN37" s="47"/>
      <c r="AUO37" s="47"/>
      <c r="AUP37" s="47"/>
      <c r="AUQ37" s="47"/>
      <c r="AUR37" s="47"/>
      <c r="AUS37" s="47"/>
    </row>
    <row r="38" spans="1:1241" x14ac:dyDescent="0.25">
      <c r="A38" s="15">
        <v>20</v>
      </c>
      <c r="C38" s="78" t="str">
        <f t="shared" si="2096"/>
        <v/>
      </c>
      <c r="D38" s="5"/>
      <c r="E38" s="61"/>
      <c r="F38" s="112">
        <f t="shared" si="2097"/>
        <v>0</v>
      </c>
      <c r="G38" s="112">
        <f t="shared" si="2097"/>
        <v>0</v>
      </c>
      <c r="H38" s="112">
        <f t="shared" si="2097"/>
        <v>0</v>
      </c>
      <c r="I38" s="112">
        <f t="shared" si="2097"/>
        <v>0</v>
      </c>
      <c r="J38" s="112">
        <f t="shared" si="2097"/>
        <v>0</v>
      </c>
      <c r="K38" s="112">
        <f t="shared" si="2097"/>
        <v>0</v>
      </c>
      <c r="L38" s="112">
        <f t="shared" si="2097"/>
        <v>0</v>
      </c>
      <c r="M38" s="112">
        <f t="shared" si="2097"/>
        <v>0</v>
      </c>
      <c r="N38" s="112">
        <f t="shared" si="2097"/>
        <v>0</v>
      </c>
      <c r="O38" s="112">
        <f t="shared" si="2097"/>
        <v>0</v>
      </c>
      <c r="P38" s="112">
        <f t="shared" si="2097"/>
        <v>0</v>
      </c>
      <c r="Q38" s="72">
        <f t="shared" si="2097"/>
        <v>0</v>
      </c>
      <c r="R38" s="111">
        <f t="shared" si="2099"/>
        <v>0</v>
      </c>
      <c r="S38" s="111">
        <f t="shared" si="2100"/>
        <v>0</v>
      </c>
      <c r="T38" s="111">
        <f t="shared" si="2101"/>
        <v>0</v>
      </c>
      <c r="U38" s="111">
        <f t="shared" si="2102"/>
        <v>0</v>
      </c>
      <c r="V38" s="111">
        <f t="shared" si="2103"/>
        <v>0</v>
      </c>
      <c r="W38" s="111">
        <f t="shared" si="2104"/>
        <v>0</v>
      </c>
      <c r="X38" s="111">
        <f t="shared" si="2105"/>
        <v>0</v>
      </c>
      <c r="Y38" s="111">
        <f t="shared" si="2106"/>
        <v>0</v>
      </c>
      <c r="Z38" s="111">
        <f t="shared" si="2107"/>
        <v>0</v>
      </c>
      <c r="AA38" s="111">
        <f t="shared" si="2108"/>
        <v>0</v>
      </c>
      <c r="AB38" s="111">
        <f t="shared" si="2109"/>
        <v>0</v>
      </c>
      <c r="AC38" s="111">
        <f t="shared" si="2110"/>
        <v>0</v>
      </c>
      <c r="AD38" s="70">
        <f t="shared" si="2111"/>
        <v>0</v>
      </c>
      <c r="AE38" s="58">
        <f t="shared" si="2112"/>
        <v>0</v>
      </c>
      <c r="AF38" s="58">
        <f t="shared" si="2113"/>
        <v>0</v>
      </c>
      <c r="AG38" s="58">
        <f t="shared" si="2114"/>
        <v>0</v>
      </c>
      <c r="AH38" s="58">
        <f t="shared" si="2115"/>
        <v>0</v>
      </c>
      <c r="AI38" s="58">
        <f t="shared" si="2116"/>
        <v>0</v>
      </c>
      <c r="AJ38" s="58">
        <f t="shared" si="2117"/>
        <v>0</v>
      </c>
      <c r="AK38" s="58">
        <f t="shared" si="2118"/>
        <v>0</v>
      </c>
      <c r="AL38" s="58">
        <f t="shared" si="2119"/>
        <v>0</v>
      </c>
      <c r="AM38" s="58">
        <f t="shared" si="2120"/>
        <v>0</v>
      </c>
      <c r="AN38" s="58">
        <f t="shared" si="2121"/>
        <v>0</v>
      </c>
      <c r="AO38" s="58">
        <f t="shared" si="2122"/>
        <v>0</v>
      </c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/>
      <c r="EH38" s="50"/>
      <c r="EI38" s="50"/>
      <c r="EJ38" s="50"/>
      <c r="EK38" s="50"/>
      <c r="EL38" s="50"/>
      <c r="EM38" s="50"/>
      <c r="EN38" s="50"/>
      <c r="EO38" s="50"/>
      <c r="EP38" s="50"/>
      <c r="EQ38" s="50"/>
      <c r="ER38" s="50"/>
      <c r="ES38" s="50"/>
      <c r="ET38" s="50"/>
      <c r="EU38" s="50"/>
      <c r="EV38" s="50"/>
      <c r="EW38" s="50"/>
      <c r="EX38" s="50"/>
      <c r="EY38" s="50"/>
      <c r="EZ38" s="50"/>
      <c r="FA38" s="50"/>
      <c r="FB38" s="50"/>
      <c r="FC38" s="50"/>
      <c r="FD38" s="50"/>
      <c r="FE38" s="50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  <c r="AEV38" s="47"/>
      <c r="AEW38" s="47"/>
      <c r="AEX38" s="47"/>
      <c r="AEY38" s="47"/>
      <c r="AEZ38" s="47"/>
      <c r="AFA38" s="47"/>
      <c r="AFB38" s="47"/>
      <c r="AFC38" s="47"/>
      <c r="AFD38" s="47"/>
      <c r="AFE38" s="47"/>
      <c r="AFF38" s="47"/>
      <c r="AFG38" s="47"/>
      <c r="AFH38" s="47"/>
      <c r="AFI38" s="47"/>
      <c r="AFJ38" s="47"/>
      <c r="AFK38" s="47"/>
      <c r="AFL38" s="47"/>
      <c r="AFM38" s="47"/>
      <c r="AFN38" s="47"/>
      <c r="AFO38" s="47"/>
      <c r="AFP38" s="47"/>
      <c r="AFQ38" s="47"/>
      <c r="AFR38" s="47"/>
      <c r="AFS38" s="47"/>
      <c r="AFT38" s="47"/>
      <c r="AFU38" s="47"/>
      <c r="AFV38" s="47"/>
      <c r="AFW38" s="47"/>
      <c r="AFX38" s="47"/>
      <c r="AFY38" s="47"/>
      <c r="AFZ38" s="47"/>
      <c r="AGA38" s="47"/>
      <c r="AGB38" s="47"/>
      <c r="AGC38" s="47"/>
      <c r="AGD38" s="47"/>
      <c r="AGE38" s="47"/>
      <c r="AGF38" s="47"/>
      <c r="AGG38" s="47"/>
      <c r="AGH38" s="47"/>
      <c r="AGI38" s="47"/>
      <c r="AGJ38" s="47"/>
      <c r="AGK38" s="47"/>
      <c r="AGL38" s="47"/>
      <c r="AGM38" s="47"/>
      <c r="AGN38" s="47"/>
      <c r="AGO38" s="47"/>
      <c r="AGP38" s="47"/>
      <c r="AGQ38" s="47"/>
      <c r="AGR38" s="47"/>
      <c r="AGS38" s="47"/>
      <c r="AGT38" s="47"/>
      <c r="AGU38" s="47"/>
      <c r="AGV38" s="47"/>
      <c r="AGW38" s="47"/>
      <c r="AGX38" s="47"/>
      <c r="AGY38" s="47"/>
      <c r="AGZ38" s="47"/>
      <c r="AHA38" s="47"/>
      <c r="AHB38" s="47"/>
      <c r="AHC38" s="47"/>
      <c r="AHD38" s="47"/>
      <c r="AHE38" s="47"/>
      <c r="AHF38" s="47"/>
      <c r="AHG38" s="47"/>
      <c r="AHH38" s="47"/>
      <c r="AHI38" s="47"/>
      <c r="AHJ38" s="47"/>
      <c r="AHK38" s="47"/>
      <c r="AHL38" s="47"/>
      <c r="AHM38" s="47"/>
      <c r="AHN38" s="47"/>
      <c r="AHO38" s="47"/>
      <c r="AHP38" s="47"/>
      <c r="AHQ38" s="47"/>
      <c r="AHR38" s="47"/>
      <c r="AHS38" s="47"/>
      <c r="AHT38" s="47"/>
      <c r="AHU38" s="47"/>
      <c r="AHV38" s="47"/>
      <c r="AHW38" s="47"/>
      <c r="AHX38" s="47"/>
      <c r="AHY38" s="47"/>
      <c r="AHZ38" s="47"/>
      <c r="AIA38" s="47"/>
      <c r="AIB38" s="47"/>
      <c r="AIC38" s="47"/>
      <c r="AID38" s="47"/>
      <c r="AIE38" s="47"/>
      <c r="AIF38" s="47"/>
      <c r="AIG38" s="47"/>
      <c r="AIH38" s="47"/>
      <c r="AII38" s="47"/>
      <c r="AIJ38" s="47"/>
      <c r="AIK38" s="47"/>
      <c r="AIL38" s="47"/>
      <c r="AIM38" s="47"/>
      <c r="AIN38" s="47"/>
      <c r="AIO38" s="47"/>
      <c r="AIP38" s="47"/>
      <c r="AIQ38" s="47"/>
      <c r="AIR38" s="47"/>
      <c r="AIS38" s="47"/>
      <c r="AIT38" s="47"/>
      <c r="AIU38" s="47"/>
      <c r="AIV38" s="47"/>
      <c r="AIW38" s="47"/>
      <c r="AIX38" s="47"/>
      <c r="AIY38" s="47"/>
      <c r="AIZ38" s="47"/>
      <c r="AJA38" s="47"/>
      <c r="AJB38" s="47"/>
      <c r="AJC38" s="47"/>
      <c r="AJD38" s="47"/>
      <c r="AJE38" s="47"/>
      <c r="AJF38" s="47"/>
      <c r="AJG38" s="47"/>
      <c r="AJH38" s="47"/>
      <c r="AJI38" s="47"/>
      <c r="AJJ38" s="47"/>
      <c r="AJK38" s="47"/>
      <c r="AJL38" s="47"/>
      <c r="AJM38" s="47"/>
      <c r="AJN38" s="47"/>
      <c r="AJO38" s="47"/>
      <c r="AJP38" s="47"/>
      <c r="AJQ38" s="47"/>
      <c r="AJR38" s="47"/>
      <c r="AJS38" s="47"/>
      <c r="AJT38" s="47"/>
      <c r="AJU38" s="47"/>
      <c r="AJV38" s="47"/>
      <c r="AJW38" s="47"/>
      <c r="AJX38" s="47"/>
      <c r="AJY38" s="47"/>
      <c r="AJZ38" s="47"/>
      <c r="AKA38" s="47"/>
      <c r="AKB38" s="47"/>
      <c r="AKC38" s="47"/>
      <c r="AKD38" s="47"/>
      <c r="AKE38" s="47"/>
      <c r="AKF38" s="47"/>
      <c r="AKG38" s="47"/>
      <c r="AKH38" s="47"/>
      <c r="AKI38" s="47"/>
      <c r="AKJ38" s="47"/>
      <c r="AKK38" s="47"/>
      <c r="AKL38" s="47"/>
      <c r="AKM38" s="47"/>
      <c r="AKN38" s="47"/>
      <c r="AKO38" s="47"/>
      <c r="AKP38" s="47"/>
      <c r="AKQ38" s="47"/>
      <c r="AKR38" s="47"/>
      <c r="AKS38" s="47"/>
      <c r="AKT38" s="47"/>
      <c r="AKU38" s="47"/>
      <c r="AKV38" s="47"/>
      <c r="AKW38" s="47"/>
      <c r="AKX38" s="47"/>
      <c r="AKY38" s="47"/>
      <c r="AKZ38" s="47"/>
      <c r="ALA38" s="47"/>
      <c r="ALB38" s="47"/>
      <c r="ALC38" s="47"/>
      <c r="ALD38" s="47"/>
      <c r="ALE38" s="47"/>
      <c r="ALF38" s="47"/>
      <c r="ALG38" s="47"/>
      <c r="ALH38" s="47"/>
      <c r="ALI38" s="47"/>
      <c r="ALJ38" s="47"/>
      <c r="ALK38" s="47"/>
      <c r="ALL38" s="47"/>
      <c r="ALM38" s="47"/>
      <c r="ALN38" s="47"/>
      <c r="ALO38" s="47"/>
      <c r="ALP38" s="47"/>
      <c r="ALQ38" s="47"/>
      <c r="ALR38" s="47"/>
      <c r="ALS38" s="47"/>
      <c r="ALT38" s="47"/>
      <c r="ALU38" s="47"/>
      <c r="ALV38" s="47"/>
      <c r="ALW38" s="47"/>
      <c r="ALX38" s="47"/>
      <c r="ALY38" s="47"/>
      <c r="ALZ38" s="47"/>
      <c r="AMA38" s="47"/>
      <c r="AMB38" s="47"/>
      <c r="AMC38" s="47"/>
      <c r="AMD38" s="47"/>
      <c r="AME38" s="47"/>
      <c r="AMF38" s="47"/>
      <c r="AMG38" s="47"/>
      <c r="AMH38" s="47"/>
      <c r="AMI38" s="47"/>
      <c r="AMJ38" s="47"/>
      <c r="AMK38" s="47"/>
      <c r="AML38" s="47"/>
      <c r="AMM38" s="47"/>
      <c r="AMN38" s="47"/>
      <c r="AMO38" s="47"/>
      <c r="AMP38" s="47"/>
      <c r="AMQ38" s="47"/>
      <c r="AMR38" s="47"/>
      <c r="AMS38" s="47"/>
      <c r="AMT38" s="47"/>
      <c r="AMU38" s="47"/>
      <c r="AMV38" s="47"/>
      <c r="AMW38" s="47"/>
      <c r="AMX38" s="47"/>
      <c r="AMY38" s="47"/>
      <c r="AMZ38" s="47"/>
      <c r="ANA38" s="47"/>
      <c r="ANB38" s="47"/>
      <c r="ANC38" s="47"/>
      <c r="AND38" s="47"/>
      <c r="ANE38" s="47"/>
      <c r="ANF38" s="47"/>
      <c r="ANG38" s="47"/>
      <c r="ANH38" s="47"/>
      <c r="ANI38" s="47"/>
      <c r="ANJ38" s="47"/>
      <c r="ANK38" s="47"/>
      <c r="ANL38" s="47"/>
      <c r="ANM38" s="47"/>
      <c r="ANN38" s="47"/>
      <c r="ANO38" s="47"/>
      <c r="ANP38" s="47"/>
      <c r="ANQ38" s="47"/>
      <c r="ANR38" s="47"/>
      <c r="ANS38" s="47"/>
      <c r="ANT38" s="47"/>
      <c r="ANU38" s="47"/>
      <c r="ANV38" s="47"/>
      <c r="ANW38" s="47"/>
      <c r="ANX38" s="47"/>
      <c r="ANY38" s="47"/>
      <c r="ANZ38" s="47"/>
      <c r="AOA38" s="47"/>
      <c r="AOB38" s="47"/>
      <c r="AOC38" s="47"/>
      <c r="AOD38" s="47"/>
      <c r="AOE38" s="47"/>
      <c r="AOF38" s="47"/>
      <c r="AOG38" s="47"/>
      <c r="AOH38" s="47"/>
      <c r="AOI38" s="47"/>
      <c r="AOJ38" s="47"/>
      <c r="AOK38" s="47"/>
      <c r="AOL38" s="47"/>
      <c r="AOM38" s="47"/>
      <c r="AON38" s="47"/>
      <c r="AOO38" s="47"/>
      <c r="AOP38" s="47"/>
      <c r="AOQ38" s="47"/>
      <c r="AOR38" s="47"/>
      <c r="AOS38" s="47"/>
      <c r="AOT38" s="47"/>
      <c r="AOU38" s="47"/>
      <c r="AOV38" s="47"/>
      <c r="AOW38" s="47"/>
      <c r="AOX38" s="47"/>
      <c r="AOY38" s="47"/>
      <c r="AOZ38" s="47"/>
      <c r="APA38" s="47"/>
      <c r="APB38" s="47"/>
      <c r="APC38" s="47"/>
      <c r="APD38" s="47"/>
      <c r="APE38" s="47"/>
      <c r="APF38" s="47"/>
      <c r="APG38" s="47"/>
      <c r="APH38" s="47"/>
      <c r="API38" s="47"/>
      <c r="APJ38" s="47"/>
      <c r="APK38" s="47"/>
      <c r="APL38" s="47"/>
      <c r="APM38" s="47"/>
      <c r="APN38" s="47"/>
      <c r="APO38" s="47"/>
      <c r="APP38" s="47"/>
      <c r="APQ38" s="47"/>
      <c r="APR38" s="47"/>
      <c r="APS38" s="47"/>
      <c r="APT38" s="47"/>
      <c r="APU38" s="47"/>
      <c r="APV38" s="47"/>
      <c r="APW38" s="47"/>
      <c r="APX38" s="47"/>
      <c r="APY38" s="47"/>
      <c r="APZ38" s="47"/>
      <c r="AQA38" s="47"/>
      <c r="AQB38" s="47"/>
      <c r="AQC38" s="47"/>
      <c r="AQD38" s="47"/>
      <c r="AQE38" s="47"/>
      <c r="AQF38" s="47"/>
      <c r="AQG38" s="47"/>
      <c r="AQH38" s="47"/>
      <c r="AQI38" s="47"/>
      <c r="AQJ38" s="47"/>
      <c r="AQK38" s="47"/>
      <c r="AQL38" s="47"/>
      <c r="AQM38" s="47"/>
      <c r="AQN38" s="47"/>
      <c r="AQO38" s="47"/>
      <c r="AQP38" s="47"/>
      <c r="AQQ38" s="47"/>
      <c r="AQR38" s="47"/>
      <c r="AQS38" s="47"/>
      <c r="AQT38" s="47"/>
      <c r="AQU38" s="47"/>
      <c r="AQV38" s="47"/>
      <c r="AQW38" s="47"/>
      <c r="AQX38" s="47"/>
      <c r="AQY38" s="47"/>
      <c r="AQZ38" s="47"/>
      <c r="ARA38" s="47"/>
      <c r="ARB38" s="47"/>
      <c r="ARC38" s="47"/>
      <c r="ARD38" s="47"/>
      <c r="ARE38" s="47"/>
      <c r="ARF38" s="47"/>
      <c r="ARG38" s="47"/>
      <c r="ARH38" s="47"/>
      <c r="ARI38" s="47"/>
      <c r="ARJ38" s="47"/>
      <c r="ARK38" s="47"/>
      <c r="ARL38" s="47"/>
      <c r="ARM38" s="47"/>
      <c r="ARN38" s="47"/>
      <c r="ARO38" s="47"/>
      <c r="ARP38" s="47"/>
      <c r="ARQ38" s="47"/>
      <c r="ARR38" s="47"/>
      <c r="ARS38" s="47"/>
      <c r="ART38" s="47"/>
      <c r="ARU38" s="47"/>
      <c r="ARV38" s="47"/>
      <c r="ARW38" s="47"/>
      <c r="ARX38" s="47"/>
      <c r="ARY38" s="47"/>
      <c r="ARZ38" s="47"/>
      <c r="ASA38" s="47"/>
      <c r="ASB38" s="47"/>
      <c r="ASC38" s="47"/>
      <c r="ASD38" s="47"/>
      <c r="ASE38" s="47"/>
      <c r="ASF38" s="47"/>
      <c r="ASG38" s="47"/>
      <c r="ASH38" s="47"/>
      <c r="ASI38" s="47"/>
      <c r="ASJ38" s="47"/>
      <c r="ASK38" s="47"/>
      <c r="ASL38" s="47"/>
      <c r="ASM38" s="47"/>
      <c r="ASN38" s="47"/>
      <c r="ASO38" s="47"/>
      <c r="ASP38" s="47"/>
      <c r="ASQ38" s="47"/>
      <c r="ASR38" s="47"/>
      <c r="ASS38" s="47"/>
      <c r="AST38" s="47"/>
      <c r="ASU38" s="47"/>
      <c r="ASV38" s="47"/>
      <c r="ASW38" s="47"/>
      <c r="ASX38" s="47"/>
      <c r="ASY38" s="47"/>
      <c r="ASZ38" s="47"/>
      <c r="ATA38" s="47"/>
      <c r="ATB38" s="47"/>
      <c r="ATC38" s="47"/>
      <c r="ATD38" s="47"/>
      <c r="ATE38" s="47"/>
      <c r="ATF38" s="47"/>
      <c r="ATG38" s="47"/>
      <c r="ATH38" s="47"/>
      <c r="ATI38" s="47"/>
      <c r="ATJ38" s="47"/>
      <c r="ATK38" s="47"/>
      <c r="ATL38" s="47"/>
      <c r="ATM38" s="47"/>
      <c r="ATN38" s="47"/>
      <c r="ATO38" s="47"/>
      <c r="ATP38" s="47"/>
      <c r="ATQ38" s="47"/>
      <c r="ATR38" s="47"/>
      <c r="ATS38" s="47"/>
      <c r="ATT38" s="47"/>
      <c r="ATU38" s="47"/>
      <c r="ATV38" s="47"/>
      <c r="ATW38" s="47"/>
      <c r="ATX38" s="47"/>
      <c r="ATY38" s="47"/>
      <c r="ATZ38" s="47"/>
      <c r="AUA38" s="47"/>
      <c r="AUB38" s="47"/>
      <c r="AUC38" s="47"/>
      <c r="AUD38" s="47"/>
      <c r="AUE38" s="47"/>
      <c r="AUF38" s="47"/>
      <c r="AUG38" s="47"/>
      <c r="AUH38" s="47"/>
      <c r="AUI38" s="47"/>
      <c r="AUJ38" s="47"/>
      <c r="AUK38" s="47"/>
      <c r="AUL38" s="47"/>
      <c r="AUM38" s="47"/>
      <c r="AUN38" s="47"/>
      <c r="AUO38" s="47"/>
      <c r="AUP38" s="47"/>
      <c r="AUQ38" s="47"/>
      <c r="AUR38" s="47"/>
      <c r="AUS38" s="47"/>
    </row>
    <row r="39" spans="1:1241" x14ac:dyDescent="0.25">
      <c r="A39" s="15">
        <v>21</v>
      </c>
      <c r="C39" s="78" t="str">
        <f t="shared" si="2096"/>
        <v/>
      </c>
      <c r="D39" s="5"/>
      <c r="E39" s="61"/>
      <c r="F39" s="112">
        <f t="shared" si="2097"/>
        <v>0</v>
      </c>
      <c r="G39" s="112">
        <f t="shared" si="2097"/>
        <v>0</v>
      </c>
      <c r="H39" s="112">
        <f t="shared" si="2097"/>
        <v>0</v>
      </c>
      <c r="I39" s="112">
        <f t="shared" si="2097"/>
        <v>0</v>
      </c>
      <c r="J39" s="112">
        <f t="shared" si="2097"/>
        <v>0</v>
      </c>
      <c r="K39" s="112">
        <f t="shared" si="2097"/>
        <v>0</v>
      </c>
      <c r="L39" s="112">
        <f t="shared" si="2097"/>
        <v>0</v>
      </c>
      <c r="M39" s="112">
        <f t="shared" si="2097"/>
        <v>0</v>
      </c>
      <c r="N39" s="112">
        <f t="shared" si="2097"/>
        <v>0</v>
      </c>
      <c r="O39" s="112">
        <f t="shared" si="2097"/>
        <v>0</v>
      </c>
      <c r="P39" s="112">
        <f t="shared" si="2097"/>
        <v>0</v>
      </c>
      <c r="Q39" s="72">
        <f t="shared" si="2097"/>
        <v>0</v>
      </c>
      <c r="R39" s="111">
        <f t="shared" si="2099"/>
        <v>0</v>
      </c>
      <c r="S39" s="111">
        <f t="shared" si="2100"/>
        <v>0</v>
      </c>
      <c r="T39" s="111">
        <f t="shared" si="2101"/>
        <v>0</v>
      </c>
      <c r="U39" s="111">
        <f t="shared" si="2102"/>
        <v>0</v>
      </c>
      <c r="V39" s="111">
        <f t="shared" si="2103"/>
        <v>0</v>
      </c>
      <c r="W39" s="111">
        <f t="shared" si="2104"/>
        <v>0</v>
      </c>
      <c r="X39" s="111">
        <f t="shared" si="2105"/>
        <v>0</v>
      </c>
      <c r="Y39" s="111">
        <f t="shared" si="2106"/>
        <v>0</v>
      </c>
      <c r="Z39" s="111">
        <f t="shared" si="2107"/>
        <v>0</v>
      </c>
      <c r="AA39" s="111">
        <f t="shared" si="2108"/>
        <v>0</v>
      </c>
      <c r="AB39" s="111">
        <f t="shared" si="2109"/>
        <v>0</v>
      </c>
      <c r="AC39" s="111">
        <f t="shared" si="2110"/>
        <v>0</v>
      </c>
      <c r="AD39" s="70">
        <f t="shared" si="2111"/>
        <v>0</v>
      </c>
      <c r="AE39" s="58">
        <f t="shared" si="2112"/>
        <v>0</v>
      </c>
      <c r="AF39" s="58">
        <f t="shared" si="2113"/>
        <v>0</v>
      </c>
      <c r="AG39" s="58">
        <f t="shared" si="2114"/>
        <v>0</v>
      </c>
      <c r="AH39" s="58">
        <f t="shared" si="2115"/>
        <v>0</v>
      </c>
      <c r="AI39" s="58">
        <f t="shared" si="2116"/>
        <v>0</v>
      </c>
      <c r="AJ39" s="58">
        <f t="shared" si="2117"/>
        <v>0</v>
      </c>
      <c r="AK39" s="58">
        <f t="shared" si="2118"/>
        <v>0</v>
      </c>
      <c r="AL39" s="58">
        <f t="shared" si="2119"/>
        <v>0</v>
      </c>
      <c r="AM39" s="58">
        <f t="shared" si="2120"/>
        <v>0</v>
      </c>
      <c r="AN39" s="58">
        <f t="shared" si="2121"/>
        <v>0</v>
      </c>
      <c r="AO39" s="58">
        <f t="shared" si="2122"/>
        <v>0</v>
      </c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0"/>
      <c r="EY39" s="50"/>
      <c r="EZ39" s="50"/>
      <c r="FA39" s="50"/>
      <c r="FB39" s="50"/>
      <c r="FC39" s="50"/>
      <c r="FD39" s="50"/>
      <c r="FE39" s="50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  <c r="HG39" s="47"/>
      <c r="HH39" s="47"/>
      <c r="HI39" s="47"/>
      <c r="HJ39" s="47"/>
      <c r="HK39" s="47"/>
      <c r="HL39" s="47"/>
      <c r="HM39" s="47"/>
      <c r="HN39" s="47"/>
      <c r="HO39" s="47"/>
      <c r="HP39" s="47"/>
      <c r="HQ39" s="47"/>
      <c r="HR39" s="47"/>
      <c r="HS39" s="47"/>
      <c r="HT39" s="47"/>
      <c r="HU39" s="47"/>
      <c r="HV39" s="47"/>
      <c r="HW39" s="47"/>
      <c r="HX39" s="47"/>
      <c r="HY39" s="47"/>
      <c r="HZ39" s="47"/>
      <c r="IA39" s="47"/>
      <c r="IB39" s="47"/>
      <c r="IC39" s="47"/>
      <c r="ID39" s="47"/>
      <c r="IE39" s="47"/>
      <c r="IF39" s="47"/>
      <c r="IG39" s="47"/>
      <c r="IH39" s="47"/>
      <c r="II39" s="47"/>
      <c r="IJ39" s="47"/>
      <c r="IK39" s="47"/>
      <c r="IL39" s="47"/>
      <c r="IM39" s="47"/>
      <c r="IN39" s="47"/>
      <c r="IO39" s="47"/>
      <c r="IP39" s="47"/>
      <c r="IQ39" s="47"/>
      <c r="IR39" s="47"/>
      <c r="IS39" s="47"/>
      <c r="IT39" s="47"/>
      <c r="IU39" s="47"/>
      <c r="IV39" s="47"/>
      <c r="IW39" s="47"/>
      <c r="IX39" s="47"/>
      <c r="IY39" s="47"/>
      <c r="IZ39" s="47"/>
      <c r="JA39" s="47"/>
      <c r="JB39" s="47"/>
      <c r="JC39" s="47"/>
      <c r="JD39" s="47"/>
      <c r="JE39" s="47"/>
      <c r="JF39" s="47"/>
      <c r="JG39" s="47"/>
      <c r="JH39" s="47"/>
      <c r="JI39" s="47"/>
      <c r="JJ39" s="47"/>
      <c r="JK39" s="47"/>
      <c r="JL39" s="47"/>
      <c r="JM39" s="47"/>
      <c r="JN39" s="47"/>
      <c r="JO39" s="47"/>
      <c r="JP39" s="47"/>
      <c r="JQ39" s="47"/>
      <c r="JR39" s="47"/>
      <c r="JS39" s="47"/>
      <c r="JT39" s="47"/>
      <c r="JU39" s="47"/>
      <c r="JV39" s="47"/>
      <c r="JW39" s="47"/>
      <c r="JX39" s="47"/>
      <c r="JY39" s="47"/>
      <c r="JZ39" s="47"/>
      <c r="KA39" s="47"/>
      <c r="KB39" s="47"/>
      <c r="KC39" s="47"/>
      <c r="KD39" s="47"/>
      <c r="KE39" s="47"/>
      <c r="KF39" s="47"/>
      <c r="KG39" s="47"/>
      <c r="KH39" s="47"/>
      <c r="KI39" s="47"/>
      <c r="KJ39" s="47"/>
      <c r="KK39" s="47"/>
      <c r="KL39" s="47"/>
      <c r="KM39" s="47"/>
      <c r="KN39" s="47"/>
      <c r="KO39" s="47"/>
      <c r="KP39" s="47"/>
      <c r="KQ39" s="47"/>
      <c r="KR39" s="47"/>
      <c r="KS39" s="47"/>
      <c r="KT39" s="47"/>
      <c r="KU39" s="47"/>
      <c r="KV39" s="47"/>
      <c r="KW39" s="47"/>
      <c r="KX39" s="47"/>
      <c r="KY39" s="47"/>
      <c r="KZ39" s="47"/>
      <c r="LA39" s="47"/>
      <c r="LB39" s="47"/>
      <c r="LC39" s="47"/>
      <c r="LD39" s="47"/>
      <c r="LE39" s="47"/>
      <c r="LF39" s="47"/>
      <c r="LG39" s="47"/>
      <c r="LH39" s="47"/>
      <c r="LI39" s="47"/>
      <c r="LJ39" s="47"/>
      <c r="LK39" s="47"/>
      <c r="LL39" s="47"/>
      <c r="LM39" s="47"/>
      <c r="LN39" s="47"/>
      <c r="LO39" s="47"/>
      <c r="LP39" s="47"/>
      <c r="LQ39" s="47"/>
      <c r="LR39" s="47"/>
      <c r="LS39" s="47"/>
      <c r="LT39" s="47"/>
      <c r="LU39" s="47"/>
      <c r="LV39" s="47"/>
      <c r="LW39" s="47"/>
      <c r="LX39" s="47"/>
      <c r="LY39" s="47"/>
      <c r="LZ39" s="47"/>
      <c r="MA39" s="47"/>
      <c r="MB39" s="47"/>
      <c r="MC39" s="47"/>
      <c r="MD39" s="47"/>
      <c r="ME39" s="47"/>
      <c r="MF39" s="47"/>
      <c r="MG39" s="47"/>
      <c r="MH39" s="47"/>
      <c r="MI39" s="47"/>
      <c r="MJ39" s="47"/>
      <c r="MK39" s="47"/>
      <c r="ML39" s="47"/>
      <c r="MM39" s="47"/>
      <c r="MN39" s="47"/>
      <c r="MO39" s="47"/>
      <c r="MP39" s="47"/>
      <c r="MQ39" s="47"/>
      <c r="MR39" s="47"/>
      <c r="MS39" s="47"/>
      <c r="MT39" s="47"/>
      <c r="MU39" s="47"/>
      <c r="MV39" s="47"/>
      <c r="MW39" s="47"/>
      <c r="MX39" s="47"/>
      <c r="MY39" s="47"/>
      <c r="MZ39" s="47"/>
      <c r="NA39" s="47"/>
      <c r="NB39" s="47"/>
      <c r="NC39" s="47"/>
      <c r="ND39" s="47"/>
      <c r="NE39" s="47"/>
      <c r="NF39" s="47"/>
      <c r="NG39" s="47"/>
      <c r="NH39" s="47"/>
      <c r="NI39" s="47"/>
      <c r="NJ39" s="47"/>
      <c r="NK39" s="47"/>
      <c r="NL39" s="47"/>
      <c r="NM39" s="47"/>
      <c r="NN39" s="47"/>
      <c r="NO39" s="47"/>
      <c r="NP39" s="47"/>
      <c r="NQ39" s="47"/>
      <c r="NR39" s="47"/>
      <c r="NS39" s="47"/>
      <c r="NT39" s="47"/>
      <c r="NU39" s="47"/>
      <c r="NV39" s="47"/>
      <c r="NW39" s="47"/>
      <c r="NX39" s="47"/>
      <c r="NY39" s="47"/>
      <c r="NZ39" s="47"/>
      <c r="OA39" s="47"/>
      <c r="OB39" s="47"/>
      <c r="OC39" s="47"/>
      <c r="OD39" s="47"/>
      <c r="OE39" s="47"/>
      <c r="OF39" s="47"/>
      <c r="OG39" s="47"/>
      <c r="OH39" s="47"/>
      <c r="OI39" s="47"/>
      <c r="OJ39" s="47"/>
      <c r="OK39" s="47"/>
      <c r="OL39" s="47"/>
      <c r="OM39" s="47"/>
      <c r="ON39" s="47"/>
      <c r="OO39" s="47"/>
      <c r="OP39" s="47"/>
      <c r="OQ39" s="47"/>
      <c r="OR39" s="47"/>
      <c r="OS39" s="47"/>
      <c r="OT39" s="47"/>
      <c r="OU39" s="47"/>
      <c r="OV39" s="47"/>
      <c r="OW39" s="47"/>
      <c r="OX39" s="47"/>
      <c r="OY39" s="47"/>
      <c r="OZ39" s="47"/>
      <c r="PA39" s="47"/>
      <c r="PB39" s="47"/>
      <c r="PC39" s="47"/>
      <c r="PD39" s="47"/>
      <c r="PE39" s="47"/>
      <c r="PF39" s="47"/>
      <c r="PG39" s="47"/>
      <c r="PH39" s="47"/>
      <c r="PI39" s="47"/>
      <c r="PJ39" s="47"/>
      <c r="PK39" s="47"/>
      <c r="PL39" s="47"/>
      <c r="PM39" s="47"/>
      <c r="PN39" s="47"/>
      <c r="PO39" s="47"/>
      <c r="PP39" s="47"/>
      <c r="PQ39" s="47"/>
      <c r="PR39" s="47"/>
      <c r="PS39" s="47"/>
      <c r="PT39" s="47"/>
      <c r="PU39" s="47"/>
      <c r="PV39" s="47"/>
      <c r="PW39" s="47"/>
      <c r="PX39" s="47"/>
      <c r="PY39" s="47"/>
      <c r="PZ39" s="47"/>
      <c r="QA39" s="47"/>
      <c r="QB39" s="47"/>
      <c r="QC39" s="47"/>
      <c r="QD39" s="47"/>
      <c r="QE39" s="47"/>
      <c r="QF39" s="47"/>
      <c r="QG39" s="47"/>
      <c r="QH39" s="47"/>
      <c r="QI39" s="47"/>
      <c r="QJ39" s="47"/>
      <c r="QK39" s="47"/>
      <c r="QL39" s="47"/>
      <c r="QM39" s="47"/>
      <c r="QN39" s="47"/>
      <c r="QO39" s="47"/>
      <c r="QP39" s="47"/>
      <c r="QQ39" s="47"/>
      <c r="QR39" s="47"/>
      <c r="QS39" s="47"/>
      <c r="QT39" s="47"/>
      <c r="QU39" s="47"/>
      <c r="QV39" s="47"/>
      <c r="QW39" s="47"/>
      <c r="QX39" s="47"/>
      <c r="QY39" s="47"/>
      <c r="QZ39" s="47"/>
      <c r="RA39" s="47"/>
      <c r="RB39" s="47"/>
      <c r="RC39" s="47"/>
      <c r="RD39" s="47"/>
      <c r="RE39" s="47"/>
      <c r="RF39" s="47"/>
      <c r="RG39" s="47"/>
      <c r="RH39" s="47"/>
      <c r="RI39" s="47"/>
      <c r="RJ39" s="47"/>
      <c r="RK39" s="47"/>
      <c r="RL39" s="47"/>
      <c r="RM39" s="47"/>
      <c r="RN39" s="47"/>
      <c r="RO39" s="47"/>
      <c r="RP39" s="47"/>
      <c r="RQ39" s="47"/>
      <c r="RR39" s="47"/>
      <c r="RS39" s="47"/>
      <c r="RT39" s="47"/>
      <c r="RU39" s="47"/>
      <c r="RV39" s="47"/>
      <c r="RW39" s="47"/>
      <c r="RX39" s="47"/>
      <c r="RY39" s="47"/>
      <c r="RZ39" s="47"/>
      <c r="SA39" s="47"/>
      <c r="SB39" s="47"/>
      <c r="SC39" s="47"/>
      <c r="SD39" s="47"/>
      <c r="SE39" s="47"/>
      <c r="SF39" s="47"/>
      <c r="SG39" s="47"/>
      <c r="SH39" s="47"/>
      <c r="SI39" s="47"/>
      <c r="SJ39" s="47"/>
      <c r="SK39" s="47"/>
      <c r="SL39" s="47"/>
      <c r="SM39" s="47"/>
      <c r="SN39" s="47"/>
      <c r="SO39" s="47"/>
      <c r="SP39" s="47"/>
      <c r="SQ39" s="47"/>
      <c r="SR39" s="47"/>
      <c r="SS39" s="47"/>
      <c r="ST39" s="47"/>
      <c r="SU39" s="47"/>
      <c r="SV39" s="47"/>
      <c r="SW39" s="47"/>
      <c r="SX39" s="47"/>
      <c r="SY39" s="47"/>
      <c r="SZ39" s="47"/>
      <c r="TA39" s="47"/>
      <c r="TB39" s="47"/>
      <c r="TC39" s="47"/>
      <c r="TD39" s="47"/>
      <c r="TE39" s="47"/>
      <c r="TF39" s="47"/>
      <c r="TG39" s="47"/>
      <c r="TH39" s="47"/>
      <c r="TI39" s="47"/>
      <c r="TJ39" s="47"/>
      <c r="TK39" s="47"/>
      <c r="TL39" s="47"/>
      <c r="TM39" s="47"/>
      <c r="TN39" s="47"/>
      <c r="TO39" s="47"/>
      <c r="TP39" s="47"/>
      <c r="TQ39" s="47"/>
      <c r="TR39" s="47"/>
      <c r="TS39" s="47"/>
      <c r="TT39" s="47"/>
      <c r="TU39" s="47"/>
      <c r="TV39" s="47"/>
      <c r="TW39" s="47"/>
      <c r="TX39" s="47"/>
      <c r="TY39" s="47"/>
      <c r="TZ39" s="47"/>
      <c r="UA39" s="47"/>
      <c r="UB39" s="47"/>
      <c r="UC39" s="47"/>
      <c r="UD39" s="47"/>
      <c r="UE39" s="47"/>
      <c r="UF39" s="47"/>
      <c r="UG39" s="47"/>
      <c r="UH39" s="47"/>
      <c r="UI39" s="47"/>
      <c r="UJ39" s="47"/>
      <c r="UK39" s="47"/>
      <c r="UL39" s="47"/>
      <c r="UM39" s="47"/>
      <c r="UN39" s="47"/>
      <c r="UO39" s="47"/>
      <c r="UP39" s="47"/>
      <c r="UQ39" s="47"/>
      <c r="UR39" s="47"/>
      <c r="US39" s="47"/>
      <c r="UT39" s="47"/>
      <c r="UU39" s="47"/>
      <c r="UV39" s="47"/>
      <c r="UW39" s="47"/>
      <c r="UX39" s="47"/>
      <c r="UY39" s="47"/>
      <c r="UZ39" s="47"/>
      <c r="VA39" s="47"/>
      <c r="VB39" s="47"/>
      <c r="VC39" s="47"/>
      <c r="VD39" s="47"/>
      <c r="VE39" s="47"/>
      <c r="VF39" s="47"/>
      <c r="VG39" s="47"/>
      <c r="VH39" s="47"/>
      <c r="VI39" s="47"/>
      <c r="VJ39" s="47"/>
      <c r="VK39" s="47"/>
      <c r="VL39" s="47"/>
      <c r="VM39" s="47"/>
      <c r="VN39" s="47"/>
      <c r="VO39" s="47"/>
      <c r="VP39" s="47"/>
      <c r="VQ39" s="47"/>
      <c r="VR39" s="47"/>
      <c r="VS39" s="47"/>
      <c r="VT39" s="47"/>
      <c r="VU39" s="47"/>
      <c r="VV39" s="47"/>
      <c r="VW39" s="47"/>
      <c r="VX39" s="47"/>
      <c r="VY39" s="47"/>
      <c r="VZ39" s="47"/>
      <c r="WA39" s="47"/>
      <c r="WB39" s="47"/>
      <c r="WC39" s="47"/>
      <c r="WD39" s="47"/>
      <c r="WE39" s="47"/>
      <c r="WF39" s="47"/>
      <c r="WG39" s="47"/>
      <c r="WH39" s="47"/>
      <c r="WI39" s="47"/>
      <c r="WJ39" s="47"/>
      <c r="WK39" s="47"/>
      <c r="WL39" s="47"/>
      <c r="WM39" s="47"/>
      <c r="WN39" s="47"/>
      <c r="WO39" s="47"/>
      <c r="WP39" s="47"/>
      <c r="WQ39" s="47"/>
      <c r="WR39" s="47"/>
      <c r="WS39" s="47"/>
      <c r="WT39" s="47"/>
      <c r="WU39" s="47"/>
      <c r="WV39" s="47"/>
      <c r="WW39" s="47"/>
      <c r="WX39" s="47"/>
      <c r="WY39" s="47"/>
      <c r="WZ39" s="47"/>
      <c r="XA39" s="47"/>
      <c r="XB39" s="47"/>
      <c r="XC39" s="47"/>
      <c r="XD39" s="47"/>
      <c r="XE39" s="47"/>
      <c r="XF39" s="47"/>
      <c r="XG39" s="47"/>
      <c r="XH39" s="47"/>
      <c r="XI39" s="47"/>
      <c r="XJ39" s="47"/>
      <c r="XK39" s="47"/>
      <c r="XL39" s="47"/>
      <c r="XM39" s="47"/>
      <c r="XN39" s="47"/>
      <c r="XO39" s="47"/>
      <c r="XP39" s="47"/>
      <c r="XQ39" s="47"/>
      <c r="XR39" s="47"/>
      <c r="XS39" s="47"/>
      <c r="XT39" s="47"/>
      <c r="XU39" s="47"/>
      <c r="XV39" s="47"/>
      <c r="XW39" s="47"/>
      <c r="XX39" s="47"/>
      <c r="XY39" s="47"/>
      <c r="XZ39" s="47"/>
      <c r="YA39" s="47"/>
      <c r="YB39" s="47"/>
      <c r="YC39" s="47"/>
      <c r="YD39" s="47"/>
      <c r="YE39" s="47"/>
      <c r="YF39" s="47"/>
      <c r="YG39" s="47"/>
      <c r="YH39" s="47"/>
      <c r="YI39" s="47"/>
      <c r="YJ39" s="47"/>
      <c r="YK39" s="47"/>
      <c r="YL39" s="47"/>
      <c r="YM39" s="47"/>
      <c r="YN39" s="47"/>
      <c r="YO39" s="47"/>
      <c r="YP39" s="47"/>
      <c r="YQ39" s="47"/>
      <c r="YR39" s="47"/>
      <c r="YS39" s="47"/>
      <c r="YT39" s="47"/>
      <c r="YU39" s="47"/>
      <c r="YV39" s="47"/>
      <c r="YW39" s="47"/>
      <c r="YX39" s="47"/>
      <c r="YY39" s="47"/>
      <c r="YZ39" s="47"/>
      <c r="ZA39" s="47"/>
      <c r="ZB39" s="47"/>
      <c r="ZC39" s="47"/>
      <c r="ZD39" s="47"/>
      <c r="ZE39" s="47"/>
      <c r="ZF39" s="47"/>
      <c r="ZG39" s="47"/>
      <c r="ZH39" s="47"/>
      <c r="ZI39" s="47"/>
      <c r="ZJ39" s="47"/>
      <c r="ZK39" s="47"/>
      <c r="ZL39" s="47"/>
      <c r="ZM39" s="47"/>
      <c r="ZN39" s="47"/>
      <c r="ZO39" s="47"/>
      <c r="ZP39" s="47"/>
      <c r="ZQ39" s="47"/>
      <c r="ZR39" s="47"/>
      <c r="ZS39" s="47"/>
      <c r="ZT39" s="47"/>
      <c r="ZU39" s="47"/>
      <c r="ZV39" s="47"/>
      <c r="ZW39" s="47"/>
      <c r="ZX39" s="47"/>
      <c r="ZY39" s="47"/>
      <c r="ZZ39" s="47"/>
      <c r="AAA39" s="47"/>
      <c r="AAB39" s="47"/>
      <c r="AAC39" s="47"/>
      <c r="AAD39" s="47"/>
      <c r="AAE39" s="47"/>
      <c r="AAF39" s="47"/>
      <c r="AAG39" s="47"/>
      <c r="AAH39" s="47"/>
      <c r="AAI39" s="47"/>
      <c r="AAJ39" s="47"/>
      <c r="AAK39" s="47"/>
      <c r="AAL39" s="47"/>
      <c r="AAM39" s="47"/>
      <c r="AAN39" s="47"/>
      <c r="AAO39" s="47"/>
      <c r="AAP39" s="47"/>
      <c r="AAQ39" s="47"/>
      <c r="AAR39" s="47"/>
      <c r="AAS39" s="47"/>
      <c r="AAT39" s="47"/>
      <c r="AAU39" s="47"/>
      <c r="AAV39" s="47"/>
      <c r="AAW39" s="47"/>
      <c r="AAX39" s="47"/>
      <c r="AAY39" s="47"/>
      <c r="AAZ39" s="47"/>
      <c r="ABA39" s="47"/>
      <c r="ABB39" s="47"/>
      <c r="ABC39" s="47"/>
      <c r="ABD39" s="47"/>
      <c r="ABE39" s="47"/>
      <c r="ABF39" s="47"/>
      <c r="ABG39" s="47"/>
      <c r="ABH39" s="47"/>
      <c r="ABI39" s="47"/>
      <c r="ABJ39" s="47"/>
      <c r="ABK39" s="47"/>
      <c r="ABL39" s="47"/>
      <c r="ABM39" s="47"/>
      <c r="ABN39" s="47"/>
      <c r="ABO39" s="47"/>
      <c r="ABP39" s="47"/>
      <c r="ABQ39" s="47"/>
      <c r="ABR39" s="47"/>
      <c r="ABS39" s="47"/>
      <c r="ABT39" s="47"/>
      <c r="ABU39" s="47"/>
      <c r="ABV39" s="47"/>
      <c r="ABW39" s="47"/>
      <c r="ABX39" s="47"/>
      <c r="ABY39" s="47"/>
      <c r="ABZ39" s="47"/>
      <c r="ACA39" s="47"/>
      <c r="ACB39" s="47"/>
      <c r="ACC39" s="47"/>
      <c r="ACD39" s="47"/>
      <c r="ACE39" s="47"/>
      <c r="ACF39" s="47"/>
      <c r="ACG39" s="47"/>
      <c r="ACH39" s="47"/>
      <c r="ACI39" s="47"/>
      <c r="ACJ39" s="47"/>
      <c r="ACK39" s="47"/>
      <c r="ACL39" s="47"/>
      <c r="ACM39" s="47"/>
      <c r="ACN39" s="47"/>
      <c r="ACO39" s="47"/>
      <c r="ACP39" s="47"/>
      <c r="ACQ39" s="47"/>
      <c r="ACR39" s="47"/>
      <c r="ACS39" s="47"/>
      <c r="ACT39" s="47"/>
      <c r="ACU39" s="47"/>
      <c r="ACV39" s="47"/>
      <c r="ACW39" s="47"/>
      <c r="ACX39" s="47"/>
      <c r="ACY39" s="47"/>
      <c r="ACZ39" s="47"/>
      <c r="ADA39" s="47"/>
      <c r="ADB39" s="47"/>
      <c r="ADC39" s="47"/>
      <c r="ADD39" s="47"/>
      <c r="ADE39" s="47"/>
      <c r="ADF39" s="47"/>
      <c r="ADG39" s="47"/>
      <c r="ADH39" s="47"/>
      <c r="ADI39" s="47"/>
      <c r="ADJ39" s="47"/>
      <c r="ADK39" s="47"/>
      <c r="ADL39" s="47"/>
      <c r="ADM39" s="47"/>
      <c r="ADN39" s="47"/>
      <c r="ADO39" s="47"/>
      <c r="ADP39" s="47"/>
      <c r="ADQ39" s="47"/>
      <c r="ADR39" s="47"/>
      <c r="ADS39" s="47"/>
      <c r="ADT39" s="47"/>
      <c r="ADU39" s="47"/>
      <c r="ADV39" s="47"/>
      <c r="ADW39" s="47"/>
      <c r="ADX39" s="47"/>
      <c r="ADY39" s="47"/>
      <c r="ADZ39" s="47"/>
      <c r="AEA39" s="47"/>
      <c r="AEB39" s="47"/>
      <c r="AEC39" s="47"/>
      <c r="AED39" s="47"/>
      <c r="AEE39" s="47"/>
      <c r="AEF39" s="47"/>
      <c r="AEG39" s="47"/>
      <c r="AEH39" s="47"/>
      <c r="AEI39" s="47"/>
      <c r="AEJ39" s="47"/>
      <c r="AEK39" s="47"/>
      <c r="AEL39" s="47"/>
      <c r="AEM39" s="47"/>
      <c r="AEN39" s="47"/>
      <c r="AEO39" s="47"/>
      <c r="AEP39" s="47"/>
      <c r="AEQ39" s="47"/>
      <c r="AER39" s="47"/>
      <c r="AES39" s="47"/>
      <c r="AET39" s="47"/>
      <c r="AEU39" s="47"/>
      <c r="AEV39" s="47"/>
      <c r="AEW39" s="47"/>
      <c r="AEX39" s="47"/>
      <c r="AEY39" s="47"/>
      <c r="AEZ39" s="47"/>
      <c r="AFA39" s="47"/>
      <c r="AFB39" s="47"/>
      <c r="AFC39" s="47"/>
      <c r="AFD39" s="47"/>
      <c r="AFE39" s="47"/>
      <c r="AFF39" s="47"/>
      <c r="AFG39" s="47"/>
      <c r="AFH39" s="47"/>
      <c r="AFI39" s="47"/>
      <c r="AFJ39" s="47"/>
      <c r="AFK39" s="47"/>
      <c r="AFL39" s="47"/>
      <c r="AFM39" s="47"/>
      <c r="AFN39" s="47"/>
      <c r="AFO39" s="47"/>
      <c r="AFP39" s="47"/>
      <c r="AFQ39" s="47"/>
      <c r="AFR39" s="47"/>
      <c r="AFS39" s="47"/>
      <c r="AFT39" s="47"/>
      <c r="AFU39" s="47"/>
      <c r="AFV39" s="47"/>
      <c r="AFW39" s="47"/>
      <c r="AFX39" s="47"/>
      <c r="AFY39" s="47"/>
      <c r="AFZ39" s="47"/>
      <c r="AGA39" s="47"/>
      <c r="AGB39" s="47"/>
      <c r="AGC39" s="47"/>
      <c r="AGD39" s="47"/>
      <c r="AGE39" s="47"/>
      <c r="AGF39" s="47"/>
      <c r="AGG39" s="47"/>
      <c r="AGH39" s="47"/>
      <c r="AGI39" s="47"/>
      <c r="AGJ39" s="47"/>
      <c r="AGK39" s="47"/>
      <c r="AGL39" s="47"/>
      <c r="AGM39" s="47"/>
      <c r="AGN39" s="47"/>
      <c r="AGO39" s="47"/>
      <c r="AGP39" s="47"/>
      <c r="AGQ39" s="47"/>
      <c r="AGR39" s="47"/>
      <c r="AGS39" s="47"/>
      <c r="AGT39" s="47"/>
      <c r="AGU39" s="47"/>
      <c r="AGV39" s="47"/>
      <c r="AGW39" s="47"/>
      <c r="AGX39" s="47"/>
      <c r="AGY39" s="47"/>
      <c r="AGZ39" s="47"/>
      <c r="AHA39" s="47"/>
      <c r="AHB39" s="47"/>
      <c r="AHC39" s="47"/>
      <c r="AHD39" s="47"/>
      <c r="AHE39" s="47"/>
      <c r="AHF39" s="47"/>
      <c r="AHG39" s="47"/>
      <c r="AHH39" s="47"/>
      <c r="AHI39" s="47"/>
      <c r="AHJ39" s="47"/>
      <c r="AHK39" s="47"/>
      <c r="AHL39" s="47"/>
      <c r="AHM39" s="47"/>
      <c r="AHN39" s="47"/>
      <c r="AHO39" s="47"/>
      <c r="AHP39" s="47"/>
      <c r="AHQ39" s="47"/>
      <c r="AHR39" s="47"/>
      <c r="AHS39" s="47"/>
      <c r="AHT39" s="47"/>
      <c r="AHU39" s="47"/>
      <c r="AHV39" s="47"/>
      <c r="AHW39" s="47"/>
      <c r="AHX39" s="47"/>
      <c r="AHY39" s="47"/>
      <c r="AHZ39" s="47"/>
      <c r="AIA39" s="47"/>
      <c r="AIB39" s="47"/>
      <c r="AIC39" s="47"/>
      <c r="AID39" s="47"/>
      <c r="AIE39" s="47"/>
      <c r="AIF39" s="47"/>
      <c r="AIG39" s="47"/>
      <c r="AIH39" s="47"/>
      <c r="AII39" s="47"/>
      <c r="AIJ39" s="47"/>
      <c r="AIK39" s="47"/>
      <c r="AIL39" s="47"/>
      <c r="AIM39" s="47"/>
      <c r="AIN39" s="47"/>
      <c r="AIO39" s="47"/>
      <c r="AIP39" s="47"/>
      <c r="AIQ39" s="47"/>
      <c r="AIR39" s="47"/>
      <c r="AIS39" s="47"/>
      <c r="AIT39" s="47"/>
      <c r="AIU39" s="47"/>
      <c r="AIV39" s="47"/>
      <c r="AIW39" s="47"/>
      <c r="AIX39" s="47"/>
      <c r="AIY39" s="47"/>
      <c r="AIZ39" s="47"/>
      <c r="AJA39" s="47"/>
      <c r="AJB39" s="47"/>
      <c r="AJC39" s="47"/>
      <c r="AJD39" s="47"/>
      <c r="AJE39" s="47"/>
      <c r="AJF39" s="47"/>
      <c r="AJG39" s="47"/>
      <c r="AJH39" s="47"/>
      <c r="AJI39" s="47"/>
      <c r="AJJ39" s="47"/>
      <c r="AJK39" s="47"/>
      <c r="AJL39" s="47"/>
      <c r="AJM39" s="47"/>
      <c r="AJN39" s="47"/>
      <c r="AJO39" s="47"/>
      <c r="AJP39" s="47"/>
      <c r="AJQ39" s="47"/>
      <c r="AJR39" s="47"/>
      <c r="AJS39" s="47"/>
      <c r="AJT39" s="47"/>
      <c r="AJU39" s="47"/>
      <c r="AJV39" s="47"/>
      <c r="AJW39" s="47"/>
      <c r="AJX39" s="47"/>
      <c r="AJY39" s="47"/>
      <c r="AJZ39" s="47"/>
      <c r="AKA39" s="47"/>
      <c r="AKB39" s="47"/>
      <c r="AKC39" s="47"/>
      <c r="AKD39" s="47"/>
      <c r="AKE39" s="47"/>
      <c r="AKF39" s="47"/>
      <c r="AKG39" s="47"/>
      <c r="AKH39" s="47"/>
      <c r="AKI39" s="47"/>
      <c r="AKJ39" s="47"/>
      <c r="AKK39" s="47"/>
      <c r="AKL39" s="47"/>
      <c r="AKM39" s="47"/>
      <c r="AKN39" s="47"/>
      <c r="AKO39" s="47"/>
      <c r="AKP39" s="47"/>
      <c r="AKQ39" s="47"/>
      <c r="AKR39" s="47"/>
      <c r="AKS39" s="47"/>
      <c r="AKT39" s="47"/>
      <c r="AKU39" s="47"/>
      <c r="AKV39" s="47"/>
      <c r="AKW39" s="47"/>
      <c r="AKX39" s="47"/>
      <c r="AKY39" s="47"/>
      <c r="AKZ39" s="47"/>
      <c r="ALA39" s="47"/>
      <c r="ALB39" s="47"/>
      <c r="ALC39" s="47"/>
      <c r="ALD39" s="47"/>
      <c r="ALE39" s="47"/>
      <c r="ALF39" s="47"/>
      <c r="ALG39" s="47"/>
      <c r="ALH39" s="47"/>
      <c r="ALI39" s="47"/>
      <c r="ALJ39" s="47"/>
      <c r="ALK39" s="47"/>
      <c r="ALL39" s="47"/>
      <c r="ALM39" s="47"/>
      <c r="ALN39" s="47"/>
      <c r="ALO39" s="47"/>
      <c r="ALP39" s="47"/>
      <c r="ALQ39" s="47"/>
      <c r="ALR39" s="47"/>
      <c r="ALS39" s="47"/>
      <c r="ALT39" s="47"/>
      <c r="ALU39" s="47"/>
      <c r="ALV39" s="47"/>
      <c r="ALW39" s="47"/>
      <c r="ALX39" s="47"/>
      <c r="ALY39" s="47"/>
      <c r="ALZ39" s="47"/>
      <c r="AMA39" s="47"/>
      <c r="AMB39" s="47"/>
      <c r="AMC39" s="47"/>
      <c r="AMD39" s="47"/>
      <c r="AME39" s="47"/>
      <c r="AMF39" s="47"/>
      <c r="AMG39" s="47"/>
      <c r="AMH39" s="47"/>
      <c r="AMI39" s="47"/>
      <c r="AMJ39" s="47"/>
      <c r="AMK39" s="47"/>
      <c r="AML39" s="47"/>
      <c r="AMM39" s="47"/>
      <c r="AMN39" s="47"/>
      <c r="AMO39" s="47"/>
      <c r="AMP39" s="47"/>
      <c r="AMQ39" s="47"/>
      <c r="AMR39" s="47"/>
      <c r="AMS39" s="47"/>
      <c r="AMT39" s="47"/>
      <c r="AMU39" s="47"/>
      <c r="AMV39" s="47"/>
      <c r="AMW39" s="47"/>
      <c r="AMX39" s="47"/>
      <c r="AMY39" s="47"/>
      <c r="AMZ39" s="47"/>
      <c r="ANA39" s="47"/>
      <c r="ANB39" s="47"/>
      <c r="ANC39" s="47"/>
      <c r="AND39" s="47"/>
      <c r="ANE39" s="47"/>
      <c r="ANF39" s="47"/>
      <c r="ANG39" s="47"/>
      <c r="ANH39" s="47"/>
      <c r="ANI39" s="47"/>
      <c r="ANJ39" s="47"/>
      <c r="ANK39" s="47"/>
      <c r="ANL39" s="47"/>
      <c r="ANM39" s="47"/>
      <c r="ANN39" s="47"/>
      <c r="ANO39" s="47"/>
      <c r="ANP39" s="47"/>
      <c r="ANQ39" s="47"/>
      <c r="ANR39" s="47"/>
      <c r="ANS39" s="47"/>
      <c r="ANT39" s="47"/>
      <c r="ANU39" s="47"/>
      <c r="ANV39" s="47"/>
      <c r="ANW39" s="47"/>
      <c r="ANX39" s="47"/>
      <c r="ANY39" s="47"/>
      <c r="ANZ39" s="47"/>
      <c r="AOA39" s="47"/>
      <c r="AOB39" s="47"/>
      <c r="AOC39" s="47"/>
      <c r="AOD39" s="47"/>
      <c r="AOE39" s="47"/>
      <c r="AOF39" s="47"/>
      <c r="AOG39" s="47"/>
      <c r="AOH39" s="47"/>
      <c r="AOI39" s="47"/>
      <c r="AOJ39" s="47"/>
      <c r="AOK39" s="47"/>
      <c r="AOL39" s="47"/>
      <c r="AOM39" s="47"/>
      <c r="AON39" s="47"/>
      <c r="AOO39" s="47"/>
      <c r="AOP39" s="47"/>
      <c r="AOQ39" s="47"/>
      <c r="AOR39" s="47"/>
      <c r="AOS39" s="47"/>
      <c r="AOT39" s="47"/>
      <c r="AOU39" s="47"/>
      <c r="AOV39" s="47"/>
      <c r="AOW39" s="47"/>
      <c r="AOX39" s="47"/>
      <c r="AOY39" s="47"/>
      <c r="AOZ39" s="47"/>
      <c r="APA39" s="47"/>
      <c r="APB39" s="47"/>
      <c r="APC39" s="47"/>
      <c r="APD39" s="47"/>
      <c r="APE39" s="47"/>
      <c r="APF39" s="47"/>
      <c r="APG39" s="47"/>
      <c r="APH39" s="47"/>
      <c r="API39" s="47"/>
      <c r="APJ39" s="47"/>
      <c r="APK39" s="47"/>
      <c r="APL39" s="47"/>
      <c r="APM39" s="47"/>
      <c r="APN39" s="47"/>
      <c r="APO39" s="47"/>
      <c r="APP39" s="47"/>
      <c r="APQ39" s="47"/>
      <c r="APR39" s="47"/>
      <c r="APS39" s="47"/>
      <c r="APT39" s="47"/>
      <c r="APU39" s="47"/>
      <c r="APV39" s="47"/>
      <c r="APW39" s="47"/>
      <c r="APX39" s="47"/>
      <c r="APY39" s="47"/>
      <c r="APZ39" s="47"/>
      <c r="AQA39" s="47"/>
      <c r="AQB39" s="47"/>
      <c r="AQC39" s="47"/>
      <c r="AQD39" s="47"/>
      <c r="AQE39" s="47"/>
      <c r="AQF39" s="47"/>
      <c r="AQG39" s="47"/>
      <c r="AQH39" s="47"/>
      <c r="AQI39" s="47"/>
      <c r="AQJ39" s="47"/>
      <c r="AQK39" s="47"/>
      <c r="AQL39" s="47"/>
      <c r="AQM39" s="47"/>
      <c r="AQN39" s="47"/>
      <c r="AQO39" s="47"/>
      <c r="AQP39" s="47"/>
      <c r="AQQ39" s="47"/>
      <c r="AQR39" s="47"/>
      <c r="AQS39" s="47"/>
      <c r="AQT39" s="47"/>
      <c r="AQU39" s="47"/>
      <c r="AQV39" s="47"/>
      <c r="AQW39" s="47"/>
      <c r="AQX39" s="47"/>
      <c r="AQY39" s="47"/>
      <c r="AQZ39" s="47"/>
      <c r="ARA39" s="47"/>
      <c r="ARB39" s="47"/>
      <c r="ARC39" s="47"/>
      <c r="ARD39" s="47"/>
      <c r="ARE39" s="47"/>
      <c r="ARF39" s="47"/>
      <c r="ARG39" s="47"/>
      <c r="ARH39" s="47"/>
      <c r="ARI39" s="47"/>
      <c r="ARJ39" s="47"/>
      <c r="ARK39" s="47"/>
      <c r="ARL39" s="47"/>
      <c r="ARM39" s="47"/>
      <c r="ARN39" s="47"/>
      <c r="ARO39" s="47"/>
      <c r="ARP39" s="47"/>
      <c r="ARQ39" s="47"/>
      <c r="ARR39" s="47"/>
      <c r="ARS39" s="47"/>
      <c r="ART39" s="47"/>
      <c r="ARU39" s="47"/>
      <c r="ARV39" s="47"/>
      <c r="ARW39" s="47"/>
      <c r="ARX39" s="47"/>
      <c r="ARY39" s="47"/>
      <c r="ARZ39" s="47"/>
      <c r="ASA39" s="47"/>
      <c r="ASB39" s="47"/>
      <c r="ASC39" s="47"/>
      <c r="ASD39" s="47"/>
      <c r="ASE39" s="47"/>
      <c r="ASF39" s="47"/>
      <c r="ASG39" s="47"/>
      <c r="ASH39" s="47"/>
      <c r="ASI39" s="47"/>
      <c r="ASJ39" s="47"/>
      <c r="ASK39" s="47"/>
      <c r="ASL39" s="47"/>
      <c r="ASM39" s="47"/>
      <c r="ASN39" s="47"/>
      <c r="ASO39" s="47"/>
      <c r="ASP39" s="47"/>
      <c r="ASQ39" s="47"/>
      <c r="ASR39" s="47"/>
      <c r="ASS39" s="47"/>
      <c r="AST39" s="47"/>
      <c r="ASU39" s="47"/>
      <c r="ASV39" s="47"/>
      <c r="ASW39" s="47"/>
      <c r="ASX39" s="47"/>
      <c r="ASY39" s="47"/>
      <c r="ASZ39" s="47"/>
      <c r="ATA39" s="47"/>
      <c r="ATB39" s="47"/>
      <c r="ATC39" s="47"/>
      <c r="ATD39" s="47"/>
      <c r="ATE39" s="47"/>
      <c r="ATF39" s="47"/>
      <c r="ATG39" s="47"/>
      <c r="ATH39" s="47"/>
      <c r="ATI39" s="47"/>
      <c r="ATJ39" s="47"/>
      <c r="ATK39" s="47"/>
      <c r="ATL39" s="47"/>
      <c r="ATM39" s="47"/>
      <c r="ATN39" s="47"/>
      <c r="ATO39" s="47"/>
      <c r="ATP39" s="47"/>
      <c r="ATQ39" s="47"/>
      <c r="ATR39" s="47"/>
      <c r="ATS39" s="47"/>
      <c r="ATT39" s="47"/>
      <c r="ATU39" s="47"/>
      <c r="ATV39" s="47"/>
      <c r="ATW39" s="47"/>
      <c r="ATX39" s="47"/>
      <c r="ATY39" s="47"/>
      <c r="ATZ39" s="47"/>
      <c r="AUA39" s="47"/>
      <c r="AUB39" s="47"/>
      <c r="AUC39" s="47"/>
      <c r="AUD39" s="47"/>
      <c r="AUE39" s="47"/>
      <c r="AUF39" s="47"/>
      <c r="AUG39" s="47"/>
      <c r="AUH39" s="47"/>
      <c r="AUI39" s="47"/>
      <c r="AUJ39" s="47"/>
      <c r="AUK39" s="47"/>
      <c r="AUL39" s="47"/>
      <c r="AUM39" s="47"/>
      <c r="AUN39" s="47"/>
      <c r="AUO39" s="47"/>
      <c r="AUP39" s="47"/>
      <c r="AUQ39" s="47"/>
      <c r="AUR39" s="47"/>
      <c r="AUS39" s="47"/>
    </row>
    <row r="40" spans="1:1241" x14ac:dyDescent="0.25">
      <c r="A40" s="15">
        <v>22</v>
      </c>
      <c r="C40" s="78" t="str">
        <f t="shared" si="2096"/>
        <v/>
      </c>
      <c r="D40" s="5"/>
      <c r="E40" s="61"/>
      <c r="F40" s="112">
        <f t="shared" si="2097"/>
        <v>0</v>
      </c>
      <c r="G40" s="112">
        <f t="shared" si="2097"/>
        <v>0</v>
      </c>
      <c r="H40" s="112">
        <f t="shared" si="2097"/>
        <v>0</v>
      </c>
      <c r="I40" s="112">
        <f t="shared" si="2097"/>
        <v>0</v>
      </c>
      <c r="J40" s="112">
        <f t="shared" si="2097"/>
        <v>0</v>
      </c>
      <c r="K40" s="112">
        <f t="shared" si="2097"/>
        <v>0</v>
      </c>
      <c r="L40" s="112">
        <f t="shared" si="2097"/>
        <v>0</v>
      </c>
      <c r="M40" s="112">
        <f t="shared" si="2097"/>
        <v>0</v>
      </c>
      <c r="N40" s="112">
        <f t="shared" si="2097"/>
        <v>0</v>
      </c>
      <c r="O40" s="112">
        <f t="shared" si="2097"/>
        <v>0</v>
      </c>
      <c r="P40" s="112">
        <f t="shared" si="2097"/>
        <v>0</v>
      </c>
      <c r="Q40" s="72">
        <f t="shared" si="2097"/>
        <v>0</v>
      </c>
      <c r="R40" s="111">
        <f t="shared" si="2099"/>
        <v>0</v>
      </c>
      <c r="S40" s="111">
        <f t="shared" si="2100"/>
        <v>0</v>
      </c>
      <c r="T40" s="111">
        <f t="shared" si="2101"/>
        <v>0</v>
      </c>
      <c r="U40" s="111">
        <f t="shared" si="2102"/>
        <v>0</v>
      </c>
      <c r="V40" s="111">
        <f t="shared" si="2103"/>
        <v>0</v>
      </c>
      <c r="W40" s="111">
        <f t="shared" si="2104"/>
        <v>0</v>
      </c>
      <c r="X40" s="111">
        <f t="shared" si="2105"/>
        <v>0</v>
      </c>
      <c r="Y40" s="111">
        <f t="shared" si="2106"/>
        <v>0</v>
      </c>
      <c r="Z40" s="111">
        <f t="shared" si="2107"/>
        <v>0</v>
      </c>
      <c r="AA40" s="111">
        <f t="shared" si="2108"/>
        <v>0</v>
      </c>
      <c r="AB40" s="111">
        <f t="shared" si="2109"/>
        <v>0</v>
      </c>
      <c r="AC40" s="111">
        <f t="shared" si="2110"/>
        <v>0</v>
      </c>
      <c r="AD40" s="70">
        <f t="shared" si="2111"/>
        <v>0</v>
      </c>
      <c r="AE40" s="58">
        <f t="shared" si="2112"/>
        <v>0</v>
      </c>
      <c r="AF40" s="58">
        <f t="shared" si="2113"/>
        <v>0</v>
      </c>
      <c r="AG40" s="58">
        <f t="shared" si="2114"/>
        <v>0</v>
      </c>
      <c r="AH40" s="58">
        <f t="shared" si="2115"/>
        <v>0</v>
      </c>
      <c r="AI40" s="58">
        <f t="shared" si="2116"/>
        <v>0</v>
      </c>
      <c r="AJ40" s="58">
        <f t="shared" si="2117"/>
        <v>0</v>
      </c>
      <c r="AK40" s="58">
        <f t="shared" si="2118"/>
        <v>0</v>
      </c>
      <c r="AL40" s="58">
        <f t="shared" si="2119"/>
        <v>0</v>
      </c>
      <c r="AM40" s="58">
        <f t="shared" si="2120"/>
        <v>0</v>
      </c>
      <c r="AN40" s="58">
        <f t="shared" si="2121"/>
        <v>0</v>
      </c>
      <c r="AO40" s="58">
        <f t="shared" si="2122"/>
        <v>0</v>
      </c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  <c r="EN40" s="50"/>
      <c r="EO40" s="50"/>
      <c r="EP40" s="50"/>
      <c r="EQ40" s="50"/>
      <c r="ER40" s="50"/>
      <c r="ES40" s="50"/>
      <c r="ET40" s="50"/>
      <c r="EU40" s="50"/>
      <c r="EV40" s="50"/>
      <c r="EW40" s="50"/>
      <c r="EX40" s="50"/>
      <c r="EY40" s="50"/>
      <c r="EZ40" s="50"/>
      <c r="FA40" s="50"/>
      <c r="FB40" s="50"/>
      <c r="FC40" s="50"/>
      <c r="FD40" s="50"/>
      <c r="FE40" s="50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47"/>
      <c r="GG40" s="47"/>
      <c r="GH40" s="47"/>
      <c r="GI40" s="47"/>
      <c r="GJ40" s="47"/>
      <c r="GK40" s="47"/>
      <c r="GL40" s="47"/>
      <c r="GM40" s="47"/>
      <c r="GN40" s="47"/>
      <c r="GO40" s="47"/>
      <c r="GP40" s="47"/>
      <c r="GQ40" s="47"/>
      <c r="GR40" s="47"/>
      <c r="GS40" s="47"/>
      <c r="GT40" s="47"/>
      <c r="GU40" s="47"/>
      <c r="GV40" s="47"/>
      <c r="GW40" s="47"/>
      <c r="GX40" s="47"/>
      <c r="GY40" s="47"/>
      <c r="GZ40" s="47"/>
      <c r="HA40" s="47"/>
      <c r="HB40" s="47"/>
      <c r="HC40" s="47"/>
      <c r="HD40" s="47"/>
      <c r="HE40" s="47"/>
      <c r="HF40" s="47"/>
      <c r="HG40" s="47"/>
      <c r="HH40" s="47"/>
      <c r="HI40" s="47"/>
      <c r="HJ40" s="47"/>
      <c r="HK40" s="47"/>
      <c r="HL40" s="47"/>
      <c r="HM40" s="47"/>
      <c r="HN40" s="47"/>
      <c r="HO40" s="47"/>
      <c r="HP40" s="47"/>
      <c r="HQ40" s="47"/>
      <c r="HR40" s="47"/>
      <c r="HS40" s="47"/>
      <c r="HT40" s="47"/>
      <c r="HU40" s="47"/>
      <c r="HV40" s="47"/>
      <c r="HW40" s="47"/>
      <c r="HX40" s="47"/>
      <c r="HY40" s="47"/>
      <c r="HZ40" s="47"/>
      <c r="IA40" s="47"/>
      <c r="IB40" s="47"/>
      <c r="IC40" s="47"/>
      <c r="ID40" s="47"/>
      <c r="IE40" s="47"/>
      <c r="IF40" s="47"/>
      <c r="IG40" s="47"/>
      <c r="IH40" s="47"/>
      <c r="II40" s="47"/>
      <c r="IJ40" s="47"/>
      <c r="IK40" s="47"/>
      <c r="IL40" s="47"/>
      <c r="IM40" s="47"/>
      <c r="IN40" s="47"/>
      <c r="IO40" s="47"/>
      <c r="IP40" s="47"/>
      <c r="IQ40" s="47"/>
      <c r="IR40" s="47"/>
      <c r="IS40" s="47"/>
      <c r="IT40" s="47"/>
      <c r="IU40" s="47"/>
      <c r="IV40" s="47"/>
      <c r="IW40" s="47"/>
      <c r="IX40" s="47"/>
      <c r="IY40" s="47"/>
      <c r="IZ40" s="47"/>
      <c r="JA40" s="47"/>
      <c r="JB40" s="47"/>
      <c r="JC40" s="47"/>
      <c r="JD40" s="47"/>
      <c r="JE40" s="47"/>
      <c r="JF40" s="47"/>
      <c r="JG40" s="47"/>
      <c r="JH40" s="47"/>
      <c r="JI40" s="47"/>
      <c r="JJ40" s="47"/>
      <c r="JK40" s="47"/>
      <c r="JL40" s="47"/>
      <c r="JM40" s="47"/>
      <c r="JN40" s="47"/>
      <c r="JO40" s="47"/>
      <c r="JP40" s="47"/>
      <c r="JQ40" s="47"/>
      <c r="JR40" s="47"/>
      <c r="JS40" s="47"/>
      <c r="JT40" s="47"/>
      <c r="JU40" s="47"/>
      <c r="JV40" s="47"/>
      <c r="JW40" s="47"/>
      <c r="JX40" s="47"/>
      <c r="JY40" s="47"/>
      <c r="JZ40" s="47"/>
      <c r="KA40" s="47"/>
      <c r="KB40" s="47"/>
      <c r="KC40" s="47"/>
      <c r="KD40" s="47"/>
      <c r="KE40" s="47"/>
      <c r="KF40" s="47"/>
      <c r="KG40" s="47"/>
      <c r="KH40" s="47"/>
      <c r="KI40" s="47"/>
      <c r="KJ40" s="47"/>
      <c r="KK40" s="47"/>
      <c r="KL40" s="47"/>
      <c r="KM40" s="47"/>
      <c r="KN40" s="47"/>
      <c r="KO40" s="47"/>
      <c r="KP40" s="47"/>
      <c r="KQ40" s="47"/>
      <c r="KR40" s="47"/>
      <c r="KS40" s="47"/>
      <c r="KT40" s="47"/>
      <c r="KU40" s="47"/>
      <c r="KV40" s="47"/>
      <c r="KW40" s="47"/>
      <c r="KX40" s="47"/>
      <c r="KY40" s="47"/>
      <c r="KZ40" s="47"/>
      <c r="LA40" s="47"/>
      <c r="LB40" s="47"/>
      <c r="LC40" s="47"/>
      <c r="LD40" s="47"/>
      <c r="LE40" s="47"/>
      <c r="LF40" s="47"/>
      <c r="LG40" s="47"/>
      <c r="LH40" s="47"/>
      <c r="LI40" s="47"/>
      <c r="LJ40" s="47"/>
      <c r="LK40" s="47"/>
      <c r="LL40" s="47"/>
      <c r="LM40" s="47"/>
      <c r="LN40" s="47"/>
      <c r="LO40" s="47"/>
      <c r="LP40" s="47"/>
      <c r="LQ40" s="47"/>
      <c r="LR40" s="47"/>
      <c r="LS40" s="47"/>
      <c r="LT40" s="47"/>
      <c r="LU40" s="47"/>
      <c r="LV40" s="47"/>
      <c r="LW40" s="47"/>
      <c r="LX40" s="47"/>
      <c r="LY40" s="47"/>
      <c r="LZ40" s="47"/>
      <c r="MA40" s="47"/>
      <c r="MB40" s="47"/>
      <c r="MC40" s="47"/>
      <c r="MD40" s="47"/>
      <c r="ME40" s="47"/>
      <c r="MF40" s="47"/>
      <c r="MG40" s="47"/>
      <c r="MH40" s="47"/>
      <c r="MI40" s="47"/>
      <c r="MJ40" s="47"/>
      <c r="MK40" s="47"/>
      <c r="ML40" s="47"/>
      <c r="MM40" s="47"/>
      <c r="MN40" s="47"/>
      <c r="MO40" s="47"/>
      <c r="MP40" s="47"/>
      <c r="MQ40" s="47"/>
      <c r="MR40" s="47"/>
      <c r="MS40" s="47"/>
      <c r="MT40" s="47"/>
      <c r="MU40" s="47"/>
      <c r="MV40" s="47"/>
      <c r="MW40" s="47"/>
      <c r="MX40" s="47"/>
      <c r="MY40" s="47"/>
      <c r="MZ40" s="47"/>
      <c r="NA40" s="47"/>
      <c r="NB40" s="47"/>
      <c r="NC40" s="47"/>
      <c r="ND40" s="47"/>
      <c r="NE40" s="47"/>
      <c r="NF40" s="47"/>
      <c r="NG40" s="47"/>
      <c r="NH40" s="47"/>
      <c r="NI40" s="47"/>
      <c r="NJ40" s="47"/>
      <c r="NK40" s="47"/>
      <c r="NL40" s="47"/>
      <c r="NM40" s="47"/>
      <c r="NN40" s="47"/>
      <c r="NO40" s="47"/>
      <c r="NP40" s="47"/>
      <c r="NQ40" s="47"/>
      <c r="NR40" s="47"/>
      <c r="NS40" s="47"/>
      <c r="NT40" s="47"/>
      <c r="NU40" s="47"/>
      <c r="NV40" s="47"/>
      <c r="NW40" s="47"/>
      <c r="NX40" s="47"/>
      <c r="NY40" s="47"/>
      <c r="NZ40" s="47"/>
      <c r="OA40" s="47"/>
      <c r="OB40" s="47"/>
      <c r="OC40" s="47"/>
      <c r="OD40" s="47"/>
      <c r="OE40" s="47"/>
      <c r="OF40" s="47"/>
      <c r="OG40" s="47"/>
      <c r="OH40" s="47"/>
      <c r="OI40" s="47"/>
      <c r="OJ40" s="47"/>
      <c r="OK40" s="47"/>
      <c r="OL40" s="47"/>
      <c r="OM40" s="47"/>
      <c r="ON40" s="47"/>
      <c r="OO40" s="47"/>
      <c r="OP40" s="47"/>
      <c r="OQ40" s="47"/>
      <c r="OR40" s="47"/>
      <c r="OS40" s="47"/>
      <c r="OT40" s="47"/>
      <c r="OU40" s="47"/>
      <c r="OV40" s="47"/>
      <c r="OW40" s="47"/>
      <c r="OX40" s="47"/>
      <c r="OY40" s="47"/>
      <c r="OZ40" s="47"/>
      <c r="PA40" s="47"/>
      <c r="PB40" s="47"/>
      <c r="PC40" s="47"/>
      <c r="PD40" s="47"/>
      <c r="PE40" s="47"/>
      <c r="PF40" s="47"/>
      <c r="PG40" s="47"/>
      <c r="PH40" s="47"/>
      <c r="PI40" s="47"/>
      <c r="PJ40" s="47"/>
      <c r="PK40" s="47"/>
      <c r="PL40" s="47"/>
      <c r="PM40" s="47"/>
      <c r="PN40" s="47"/>
      <c r="PO40" s="47"/>
      <c r="PP40" s="47"/>
      <c r="PQ40" s="47"/>
      <c r="PR40" s="47"/>
      <c r="PS40" s="47"/>
      <c r="PT40" s="47"/>
      <c r="PU40" s="47"/>
      <c r="PV40" s="47"/>
      <c r="PW40" s="47"/>
      <c r="PX40" s="47"/>
      <c r="PY40" s="47"/>
      <c r="PZ40" s="47"/>
      <c r="QA40" s="47"/>
      <c r="QB40" s="47"/>
      <c r="QC40" s="47"/>
      <c r="QD40" s="47"/>
      <c r="QE40" s="47"/>
      <c r="QF40" s="47"/>
      <c r="QG40" s="47"/>
      <c r="QH40" s="47"/>
      <c r="QI40" s="47"/>
      <c r="QJ40" s="47"/>
      <c r="QK40" s="47"/>
      <c r="QL40" s="47"/>
      <c r="QM40" s="47"/>
      <c r="QN40" s="47"/>
      <c r="QO40" s="47"/>
      <c r="QP40" s="47"/>
      <c r="QQ40" s="47"/>
      <c r="QR40" s="47"/>
      <c r="QS40" s="47"/>
      <c r="QT40" s="47"/>
      <c r="QU40" s="47"/>
      <c r="QV40" s="47"/>
      <c r="QW40" s="47"/>
      <c r="QX40" s="47"/>
      <c r="QY40" s="47"/>
      <c r="QZ40" s="47"/>
      <c r="RA40" s="47"/>
      <c r="RB40" s="47"/>
      <c r="RC40" s="47"/>
      <c r="RD40" s="47"/>
      <c r="RE40" s="47"/>
      <c r="RF40" s="47"/>
      <c r="RG40" s="47"/>
      <c r="RH40" s="47"/>
      <c r="RI40" s="47"/>
      <c r="RJ40" s="47"/>
      <c r="RK40" s="47"/>
      <c r="RL40" s="47"/>
      <c r="RM40" s="47"/>
      <c r="RN40" s="47"/>
      <c r="RO40" s="47"/>
      <c r="RP40" s="47"/>
      <c r="RQ40" s="47"/>
      <c r="RR40" s="47"/>
      <c r="RS40" s="47"/>
      <c r="RT40" s="47"/>
      <c r="RU40" s="47"/>
      <c r="RV40" s="47"/>
      <c r="RW40" s="47"/>
      <c r="RX40" s="47"/>
      <c r="RY40" s="47"/>
      <c r="RZ40" s="47"/>
      <c r="SA40" s="47"/>
      <c r="SB40" s="47"/>
      <c r="SC40" s="47"/>
      <c r="SD40" s="47"/>
      <c r="SE40" s="47"/>
      <c r="SF40" s="47"/>
      <c r="SG40" s="47"/>
      <c r="SH40" s="47"/>
      <c r="SI40" s="47"/>
      <c r="SJ40" s="47"/>
      <c r="SK40" s="47"/>
      <c r="SL40" s="47"/>
      <c r="SM40" s="47"/>
      <c r="SN40" s="47"/>
      <c r="SO40" s="47"/>
      <c r="SP40" s="47"/>
      <c r="SQ40" s="47"/>
      <c r="SR40" s="47"/>
      <c r="SS40" s="47"/>
      <c r="ST40" s="47"/>
      <c r="SU40" s="47"/>
      <c r="SV40" s="47"/>
      <c r="SW40" s="47"/>
      <c r="SX40" s="47"/>
      <c r="SY40" s="47"/>
      <c r="SZ40" s="47"/>
      <c r="TA40" s="47"/>
      <c r="TB40" s="47"/>
      <c r="TC40" s="47"/>
      <c r="TD40" s="47"/>
      <c r="TE40" s="47"/>
      <c r="TF40" s="47"/>
      <c r="TG40" s="47"/>
      <c r="TH40" s="47"/>
      <c r="TI40" s="47"/>
      <c r="TJ40" s="47"/>
      <c r="TK40" s="47"/>
      <c r="TL40" s="47"/>
      <c r="TM40" s="47"/>
      <c r="TN40" s="47"/>
      <c r="TO40" s="47"/>
      <c r="TP40" s="47"/>
      <c r="TQ40" s="47"/>
      <c r="TR40" s="47"/>
      <c r="TS40" s="47"/>
      <c r="TT40" s="47"/>
      <c r="TU40" s="47"/>
      <c r="TV40" s="47"/>
      <c r="TW40" s="47"/>
      <c r="TX40" s="47"/>
      <c r="TY40" s="47"/>
      <c r="TZ40" s="47"/>
      <c r="UA40" s="47"/>
      <c r="UB40" s="47"/>
      <c r="UC40" s="47"/>
      <c r="UD40" s="47"/>
      <c r="UE40" s="47"/>
      <c r="UF40" s="47"/>
      <c r="UG40" s="47"/>
      <c r="UH40" s="47"/>
      <c r="UI40" s="47"/>
      <c r="UJ40" s="47"/>
      <c r="UK40" s="47"/>
      <c r="UL40" s="47"/>
      <c r="UM40" s="47"/>
      <c r="UN40" s="47"/>
      <c r="UO40" s="47"/>
      <c r="UP40" s="47"/>
      <c r="UQ40" s="47"/>
      <c r="UR40" s="47"/>
      <c r="US40" s="47"/>
      <c r="UT40" s="47"/>
      <c r="UU40" s="47"/>
      <c r="UV40" s="47"/>
      <c r="UW40" s="47"/>
      <c r="UX40" s="47"/>
      <c r="UY40" s="47"/>
      <c r="UZ40" s="47"/>
      <c r="VA40" s="47"/>
      <c r="VB40" s="47"/>
      <c r="VC40" s="47"/>
      <c r="VD40" s="47"/>
      <c r="VE40" s="47"/>
      <c r="VF40" s="47"/>
      <c r="VG40" s="47"/>
      <c r="VH40" s="47"/>
      <c r="VI40" s="47"/>
      <c r="VJ40" s="47"/>
      <c r="VK40" s="47"/>
      <c r="VL40" s="47"/>
      <c r="VM40" s="47"/>
      <c r="VN40" s="47"/>
      <c r="VO40" s="47"/>
      <c r="VP40" s="47"/>
      <c r="VQ40" s="47"/>
      <c r="VR40" s="47"/>
      <c r="VS40" s="47"/>
      <c r="VT40" s="47"/>
      <c r="VU40" s="47"/>
      <c r="VV40" s="47"/>
      <c r="VW40" s="47"/>
      <c r="VX40" s="47"/>
      <c r="VY40" s="47"/>
      <c r="VZ40" s="47"/>
      <c r="WA40" s="47"/>
      <c r="WB40" s="47"/>
      <c r="WC40" s="47"/>
      <c r="WD40" s="47"/>
      <c r="WE40" s="47"/>
      <c r="WF40" s="47"/>
      <c r="WG40" s="47"/>
      <c r="WH40" s="47"/>
      <c r="WI40" s="47"/>
      <c r="WJ40" s="47"/>
      <c r="WK40" s="47"/>
      <c r="WL40" s="47"/>
      <c r="WM40" s="47"/>
      <c r="WN40" s="47"/>
      <c r="WO40" s="47"/>
      <c r="WP40" s="47"/>
      <c r="WQ40" s="47"/>
      <c r="WR40" s="47"/>
      <c r="WS40" s="47"/>
      <c r="WT40" s="47"/>
      <c r="WU40" s="47"/>
      <c r="WV40" s="47"/>
      <c r="WW40" s="47"/>
      <c r="WX40" s="47"/>
      <c r="WY40" s="47"/>
      <c r="WZ40" s="47"/>
      <c r="XA40" s="47"/>
      <c r="XB40" s="47"/>
      <c r="XC40" s="47"/>
      <c r="XD40" s="47"/>
      <c r="XE40" s="47"/>
      <c r="XF40" s="47"/>
      <c r="XG40" s="47"/>
      <c r="XH40" s="47"/>
      <c r="XI40" s="47"/>
      <c r="XJ40" s="47"/>
      <c r="XK40" s="47"/>
      <c r="XL40" s="47"/>
      <c r="XM40" s="47"/>
      <c r="XN40" s="47"/>
      <c r="XO40" s="47"/>
      <c r="XP40" s="47"/>
      <c r="XQ40" s="47"/>
      <c r="XR40" s="47"/>
      <c r="XS40" s="47"/>
      <c r="XT40" s="47"/>
      <c r="XU40" s="47"/>
      <c r="XV40" s="47"/>
      <c r="XW40" s="47"/>
      <c r="XX40" s="47"/>
      <c r="XY40" s="47"/>
      <c r="XZ40" s="47"/>
      <c r="YA40" s="47"/>
      <c r="YB40" s="47"/>
      <c r="YC40" s="47"/>
      <c r="YD40" s="47"/>
      <c r="YE40" s="47"/>
      <c r="YF40" s="47"/>
      <c r="YG40" s="47"/>
      <c r="YH40" s="47"/>
      <c r="YI40" s="47"/>
      <c r="YJ40" s="47"/>
      <c r="YK40" s="47"/>
      <c r="YL40" s="47"/>
      <c r="YM40" s="47"/>
      <c r="YN40" s="47"/>
      <c r="YO40" s="47"/>
      <c r="YP40" s="47"/>
      <c r="YQ40" s="47"/>
      <c r="YR40" s="47"/>
      <c r="YS40" s="47"/>
      <c r="YT40" s="47"/>
      <c r="YU40" s="47"/>
      <c r="YV40" s="47"/>
      <c r="YW40" s="47"/>
      <c r="YX40" s="47"/>
      <c r="YY40" s="47"/>
      <c r="YZ40" s="47"/>
      <c r="ZA40" s="47"/>
      <c r="ZB40" s="47"/>
      <c r="ZC40" s="47"/>
      <c r="ZD40" s="47"/>
      <c r="ZE40" s="47"/>
      <c r="ZF40" s="47"/>
      <c r="ZG40" s="47"/>
      <c r="ZH40" s="47"/>
      <c r="ZI40" s="47"/>
      <c r="ZJ40" s="47"/>
      <c r="ZK40" s="47"/>
      <c r="ZL40" s="47"/>
      <c r="ZM40" s="47"/>
      <c r="ZN40" s="47"/>
      <c r="ZO40" s="47"/>
      <c r="ZP40" s="47"/>
      <c r="ZQ40" s="47"/>
      <c r="ZR40" s="47"/>
      <c r="ZS40" s="47"/>
      <c r="ZT40" s="47"/>
      <c r="ZU40" s="47"/>
      <c r="ZV40" s="47"/>
      <c r="ZW40" s="47"/>
      <c r="ZX40" s="47"/>
      <c r="ZY40" s="47"/>
      <c r="ZZ40" s="47"/>
      <c r="AAA40" s="47"/>
      <c r="AAB40" s="47"/>
      <c r="AAC40" s="47"/>
      <c r="AAD40" s="47"/>
      <c r="AAE40" s="47"/>
      <c r="AAF40" s="47"/>
      <c r="AAG40" s="47"/>
      <c r="AAH40" s="47"/>
      <c r="AAI40" s="47"/>
      <c r="AAJ40" s="47"/>
      <c r="AAK40" s="47"/>
      <c r="AAL40" s="47"/>
      <c r="AAM40" s="47"/>
      <c r="AAN40" s="47"/>
      <c r="AAO40" s="47"/>
      <c r="AAP40" s="47"/>
      <c r="AAQ40" s="47"/>
      <c r="AAR40" s="47"/>
      <c r="AAS40" s="47"/>
      <c r="AAT40" s="47"/>
      <c r="AAU40" s="47"/>
      <c r="AAV40" s="47"/>
      <c r="AAW40" s="47"/>
      <c r="AAX40" s="47"/>
      <c r="AAY40" s="47"/>
      <c r="AAZ40" s="47"/>
      <c r="ABA40" s="47"/>
      <c r="ABB40" s="47"/>
      <c r="ABC40" s="47"/>
      <c r="ABD40" s="47"/>
      <c r="ABE40" s="47"/>
      <c r="ABF40" s="47"/>
      <c r="ABG40" s="47"/>
      <c r="ABH40" s="47"/>
      <c r="ABI40" s="47"/>
      <c r="ABJ40" s="47"/>
      <c r="ABK40" s="47"/>
      <c r="ABL40" s="47"/>
      <c r="ABM40" s="47"/>
      <c r="ABN40" s="47"/>
      <c r="ABO40" s="47"/>
      <c r="ABP40" s="47"/>
      <c r="ABQ40" s="47"/>
      <c r="ABR40" s="47"/>
      <c r="ABS40" s="47"/>
      <c r="ABT40" s="47"/>
      <c r="ABU40" s="47"/>
      <c r="ABV40" s="47"/>
      <c r="ABW40" s="47"/>
      <c r="ABX40" s="47"/>
      <c r="ABY40" s="47"/>
      <c r="ABZ40" s="47"/>
      <c r="ACA40" s="47"/>
      <c r="ACB40" s="47"/>
      <c r="ACC40" s="47"/>
      <c r="ACD40" s="47"/>
      <c r="ACE40" s="47"/>
      <c r="ACF40" s="47"/>
      <c r="ACG40" s="47"/>
      <c r="ACH40" s="47"/>
      <c r="ACI40" s="47"/>
      <c r="ACJ40" s="47"/>
      <c r="ACK40" s="47"/>
      <c r="ACL40" s="47"/>
      <c r="ACM40" s="47"/>
      <c r="ACN40" s="47"/>
      <c r="ACO40" s="47"/>
      <c r="ACP40" s="47"/>
      <c r="ACQ40" s="47"/>
      <c r="ACR40" s="47"/>
      <c r="ACS40" s="47"/>
      <c r="ACT40" s="47"/>
      <c r="ACU40" s="47"/>
      <c r="ACV40" s="47"/>
      <c r="ACW40" s="47"/>
      <c r="ACX40" s="47"/>
      <c r="ACY40" s="47"/>
      <c r="ACZ40" s="47"/>
      <c r="ADA40" s="47"/>
      <c r="ADB40" s="47"/>
      <c r="ADC40" s="47"/>
      <c r="ADD40" s="47"/>
      <c r="ADE40" s="47"/>
      <c r="ADF40" s="47"/>
      <c r="ADG40" s="47"/>
      <c r="ADH40" s="47"/>
      <c r="ADI40" s="47"/>
      <c r="ADJ40" s="47"/>
      <c r="ADK40" s="47"/>
      <c r="ADL40" s="47"/>
      <c r="ADM40" s="47"/>
      <c r="ADN40" s="47"/>
      <c r="ADO40" s="47"/>
      <c r="ADP40" s="47"/>
      <c r="ADQ40" s="47"/>
      <c r="ADR40" s="47"/>
      <c r="ADS40" s="47"/>
      <c r="ADT40" s="47"/>
      <c r="ADU40" s="47"/>
      <c r="ADV40" s="47"/>
      <c r="ADW40" s="47"/>
      <c r="ADX40" s="47"/>
      <c r="ADY40" s="47"/>
      <c r="ADZ40" s="47"/>
      <c r="AEA40" s="47"/>
      <c r="AEB40" s="47"/>
      <c r="AEC40" s="47"/>
      <c r="AED40" s="47"/>
      <c r="AEE40" s="47"/>
      <c r="AEF40" s="47"/>
      <c r="AEG40" s="47"/>
      <c r="AEH40" s="47"/>
      <c r="AEI40" s="47"/>
      <c r="AEJ40" s="47"/>
      <c r="AEK40" s="47"/>
      <c r="AEL40" s="47"/>
      <c r="AEM40" s="47"/>
      <c r="AEN40" s="47"/>
      <c r="AEO40" s="47"/>
      <c r="AEP40" s="47"/>
      <c r="AEQ40" s="47"/>
      <c r="AER40" s="47"/>
      <c r="AES40" s="47"/>
      <c r="AET40" s="47"/>
      <c r="AEU40" s="47"/>
      <c r="AEV40" s="47"/>
      <c r="AEW40" s="47"/>
      <c r="AEX40" s="47"/>
      <c r="AEY40" s="47"/>
      <c r="AEZ40" s="47"/>
      <c r="AFA40" s="47"/>
      <c r="AFB40" s="47"/>
      <c r="AFC40" s="47"/>
      <c r="AFD40" s="47"/>
      <c r="AFE40" s="47"/>
      <c r="AFF40" s="47"/>
      <c r="AFG40" s="47"/>
      <c r="AFH40" s="47"/>
      <c r="AFI40" s="47"/>
      <c r="AFJ40" s="47"/>
      <c r="AFK40" s="47"/>
      <c r="AFL40" s="47"/>
      <c r="AFM40" s="47"/>
      <c r="AFN40" s="47"/>
      <c r="AFO40" s="47"/>
      <c r="AFP40" s="47"/>
      <c r="AFQ40" s="47"/>
      <c r="AFR40" s="47"/>
      <c r="AFS40" s="47"/>
      <c r="AFT40" s="47"/>
      <c r="AFU40" s="47"/>
      <c r="AFV40" s="47"/>
      <c r="AFW40" s="47"/>
      <c r="AFX40" s="47"/>
      <c r="AFY40" s="47"/>
      <c r="AFZ40" s="47"/>
      <c r="AGA40" s="47"/>
      <c r="AGB40" s="47"/>
      <c r="AGC40" s="47"/>
      <c r="AGD40" s="47"/>
      <c r="AGE40" s="47"/>
      <c r="AGF40" s="47"/>
      <c r="AGG40" s="47"/>
      <c r="AGH40" s="47"/>
      <c r="AGI40" s="47"/>
      <c r="AGJ40" s="47"/>
      <c r="AGK40" s="47"/>
      <c r="AGL40" s="47"/>
      <c r="AGM40" s="47"/>
      <c r="AGN40" s="47"/>
      <c r="AGO40" s="47"/>
      <c r="AGP40" s="47"/>
      <c r="AGQ40" s="47"/>
      <c r="AGR40" s="47"/>
      <c r="AGS40" s="47"/>
      <c r="AGT40" s="47"/>
      <c r="AGU40" s="47"/>
      <c r="AGV40" s="47"/>
      <c r="AGW40" s="47"/>
      <c r="AGX40" s="47"/>
      <c r="AGY40" s="47"/>
      <c r="AGZ40" s="47"/>
      <c r="AHA40" s="47"/>
      <c r="AHB40" s="47"/>
      <c r="AHC40" s="47"/>
      <c r="AHD40" s="47"/>
      <c r="AHE40" s="47"/>
      <c r="AHF40" s="47"/>
      <c r="AHG40" s="47"/>
      <c r="AHH40" s="47"/>
      <c r="AHI40" s="47"/>
      <c r="AHJ40" s="47"/>
      <c r="AHK40" s="47"/>
      <c r="AHL40" s="47"/>
      <c r="AHM40" s="47"/>
      <c r="AHN40" s="47"/>
      <c r="AHO40" s="47"/>
      <c r="AHP40" s="47"/>
      <c r="AHQ40" s="47"/>
      <c r="AHR40" s="47"/>
      <c r="AHS40" s="47"/>
      <c r="AHT40" s="47"/>
      <c r="AHU40" s="47"/>
      <c r="AHV40" s="47"/>
      <c r="AHW40" s="47"/>
      <c r="AHX40" s="47"/>
      <c r="AHY40" s="47"/>
      <c r="AHZ40" s="47"/>
      <c r="AIA40" s="47"/>
      <c r="AIB40" s="47"/>
      <c r="AIC40" s="47"/>
      <c r="AID40" s="47"/>
      <c r="AIE40" s="47"/>
      <c r="AIF40" s="47"/>
      <c r="AIG40" s="47"/>
      <c r="AIH40" s="47"/>
      <c r="AII40" s="47"/>
      <c r="AIJ40" s="47"/>
      <c r="AIK40" s="47"/>
      <c r="AIL40" s="47"/>
      <c r="AIM40" s="47"/>
      <c r="AIN40" s="47"/>
      <c r="AIO40" s="47"/>
      <c r="AIP40" s="47"/>
      <c r="AIQ40" s="47"/>
      <c r="AIR40" s="47"/>
      <c r="AIS40" s="47"/>
      <c r="AIT40" s="47"/>
      <c r="AIU40" s="47"/>
      <c r="AIV40" s="47"/>
      <c r="AIW40" s="47"/>
      <c r="AIX40" s="47"/>
      <c r="AIY40" s="47"/>
      <c r="AIZ40" s="47"/>
      <c r="AJA40" s="47"/>
      <c r="AJB40" s="47"/>
      <c r="AJC40" s="47"/>
      <c r="AJD40" s="47"/>
      <c r="AJE40" s="47"/>
      <c r="AJF40" s="47"/>
      <c r="AJG40" s="47"/>
      <c r="AJH40" s="47"/>
      <c r="AJI40" s="47"/>
      <c r="AJJ40" s="47"/>
      <c r="AJK40" s="47"/>
      <c r="AJL40" s="47"/>
      <c r="AJM40" s="47"/>
      <c r="AJN40" s="47"/>
      <c r="AJO40" s="47"/>
      <c r="AJP40" s="47"/>
      <c r="AJQ40" s="47"/>
      <c r="AJR40" s="47"/>
      <c r="AJS40" s="47"/>
      <c r="AJT40" s="47"/>
      <c r="AJU40" s="47"/>
      <c r="AJV40" s="47"/>
      <c r="AJW40" s="47"/>
      <c r="AJX40" s="47"/>
      <c r="AJY40" s="47"/>
      <c r="AJZ40" s="47"/>
      <c r="AKA40" s="47"/>
      <c r="AKB40" s="47"/>
      <c r="AKC40" s="47"/>
      <c r="AKD40" s="47"/>
      <c r="AKE40" s="47"/>
      <c r="AKF40" s="47"/>
      <c r="AKG40" s="47"/>
      <c r="AKH40" s="47"/>
      <c r="AKI40" s="47"/>
      <c r="AKJ40" s="47"/>
      <c r="AKK40" s="47"/>
      <c r="AKL40" s="47"/>
      <c r="AKM40" s="47"/>
      <c r="AKN40" s="47"/>
      <c r="AKO40" s="47"/>
      <c r="AKP40" s="47"/>
      <c r="AKQ40" s="47"/>
      <c r="AKR40" s="47"/>
      <c r="AKS40" s="47"/>
      <c r="AKT40" s="47"/>
      <c r="AKU40" s="47"/>
      <c r="AKV40" s="47"/>
      <c r="AKW40" s="47"/>
      <c r="AKX40" s="47"/>
      <c r="AKY40" s="47"/>
      <c r="AKZ40" s="47"/>
      <c r="ALA40" s="47"/>
      <c r="ALB40" s="47"/>
      <c r="ALC40" s="47"/>
      <c r="ALD40" s="47"/>
      <c r="ALE40" s="47"/>
      <c r="ALF40" s="47"/>
      <c r="ALG40" s="47"/>
      <c r="ALH40" s="47"/>
      <c r="ALI40" s="47"/>
      <c r="ALJ40" s="47"/>
      <c r="ALK40" s="47"/>
      <c r="ALL40" s="47"/>
      <c r="ALM40" s="47"/>
      <c r="ALN40" s="47"/>
      <c r="ALO40" s="47"/>
      <c r="ALP40" s="47"/>
      <c r="ALQ40" s="47"/>
      <c r="ALR40" s="47"/>
      <c r="ALS40" s="47"/>
      <c r="ALT40" s="47"/>
      <c r="ALU40" s="47"/>
      <c r="ALV40" s="47"/>
      <c r="ALW40" s="47"/>
      <c r="ALX40" s="47"/>
      <c r="ALY40" s="47"/>
      <c r="ALZ40" s="47"/>
      <c r="AMA40" s="47"/>
      <c r="AMB40" s="47"/>
      <c r="AMC40" s="47"/>
      <c r="AMD40" s="47"/>
      <c r="AME40" s="47"/>
      <c r="AMF40" s="47"/>
      <c r="AMG40" s="47"/>
      <c r="AMH40" s="47"/>
      <c r="AMI40" s="47"/>
      <c r="AMJ40" s="47"/>
      <c r="AMK40" s="47"/>
      <c r="AML40" s="47"/>
      <c r="AMM40" s="47"/>
      <c r="AMN40" s="47"/>
      <c r="AMO40" s="47"/>
      <c r="AMP40" s="47"/>
      <c r="AMQ40" s="47"/>
      <c r="AMR40" s="47"/>
      <c r="AMS40" s="47"/>
      <c r="AMT40" s="47"/>
      <c r="AMU40" s="47"/>
      <c r="AMV40" s="47"/>
      <c r="AMW40" s="47"/>
      <c r="AMX40" s="47"/>
      <c r="AMY40" s="47"/>
      <c r="AMZ40" s="47"/>
      <c r="ANA40" s="47"/>
      <c r="ANB40" s="47"/>
      <c r="ANC40" s="47"/>
      <c r="AND40" s="47"/>
      <c r="ANE40" s="47"/>
      <c r="ANF40" s="47"/>
      <c r="ANG40" s="47"/>
      <c r="ANH40" s="47"/>
      <c r="ANI40" s="47"/>
      <c r="ANJ40" s="47"/>
      <c r="ANK40" s="47"/>
      <c r="ANL40" s="47"/>
      <c r="ANM40" s="47"/>
      <c r="ANN40" s="47"/>
      <c r="ANO40" s="47"/>
      <c r="ANP40" s="47"/>
      <c r="ANQ40" s="47"/>
      <c r="ANR40" s="47"/>
      <c r="ANS40" s="47"/>
      <c r="ANT40" s="47"/>
      <c r="ANU40" s="47"/>
      <c r="ANV40" s="47"/>
      <c r="ANW40" s="47"/>
      <c r="ANX40" s="47"/>
      <c r="ANY40" s="47"/>
      <c r="ANZ40" s="47"/>
      <c r="AOA40" s="47"/>
      <c r="AOB40" s="47"/>
      <c r="AOC40" s="47"/>
      <c r="AOD40" s="47"/>
      <c r="AOE40" s="47"/>
      <c r="AOF40" s="47"/>
      <c r="AOG40" s="47"/>
      <c r="AOH40" s="47"/>
      <c r="AOI40" s="47"/>
      <c r="AOJ40" s="47"/>
      <c r="AOK40" s="47"/>
      <c r="AOL40" s="47"/>
      <c r="AOM40" s="47"/>
      <c r="AON40" s="47"/>
      <c r="AOO40" s="47"/>
      <c r="AOP40" s="47"/>
      <c r="AOQ40" s="47"/>
      <c r="AOR40" s="47"/>
      <c r="AOS40" s="47"/>
      <c r="AOT40" s="47"/>
      <c r="AOU40" s="47"/>
      <c r="AOV40" s="47"/>
      <c r="AOW40" s="47"/>
      <c r="AOX40" s="47"/>
      <c r="AOY40" s="47"/>
      <c r="AOZ40" s="47"/>
      <c r="APA40" s="47"/>
      <c r="APB40" s="47"/>
      <c r="APC40" s="47"/>
      <c r="APD40" s="47"/>
      <c r="APE40" s="47"/>
      <c r="APF40" s="47"/>
      <c r="APG40" s="47"/>
      <c r="APH40" s="47"/>
      <c r="API40" s="47"/>
      <c r="APJ40" s="47"/>
      <c r="APK40" s="47"/>
      <c r="APL40" s="47"/>
      <c r="APM40" s="47"/>
      <c r="APN40" s="47"/>
      <c r="APO40" s="47"/>
      <c r="APP40" s="47"/>
      <c r="APQ40" s="47"/>
      <c r="APR40" s="47"/>
      <c r="APS40" s="47"/>
      <c r="APT40" s="47"/>
      <c r="APU40" s="47"/>
      <c r="APV40" s="47"/>
      <c r="APW40" s="47"/>
      <c r="APX40" s="47"/>
      <c r="APY40" s="47"/>
      <c r="APZ40" s="47"/>
      <c r="AQA40" s="47"/>
      <c r="AQB40" s="47"/>
      <c r="AQC40" s="47"/>
      <c r="AQD40" s="47"/>
      <c r="AQE40" s="47"/>
      <c r="AQF40" s="47"/>
      <c r="AQG40" s="47"/>
      <c r="AQH40" s="47"/>
      <c r="AQI40" s="47"/>
      <c r="AQJ40" s="47"/>
      <c r="AQK40" s="47"/>
      <c r="AQL40" s="47"/>
      <c r="AQM40" s="47"/>
      <c r="AQN40" s="47"/>
      <c r="AQO40" s="47"/>
      <c r="AQP40" s="47"/>
      <c r="AQQ40" s="47"/>
      <c r="AQR40" s="47"/>
      <c r="AQS40" s="47"/>
      <c r="AQT40" s="47"/>
      <c r="AQU40" s="47"/>
      <c r="AQV40" s="47"/>
      <c r="AQW40" s="47"/>
      <c r="AQX40" s="47"/>
      <c r="AQY40" s="47"/>
      <c r="AQZ40" s="47"/>
      <c r="ARA40" s="47"/>
      <c r="ARB40" s="47"/>
      <c r="ARC40" s="47"/>
      <c r="ARD40" s="47"/>
      <c r="ARE40" s="47"/>
      <c r="ARF40" s="47"/>
      <c r="ARG40" s="47"/>
      <c r="ARH40" s="47"/>
      <c r="ARI40" s="47"/>
      <c r="ARJ40" s="47"/>
      <c r="ARK40" s="47"/>
      <c r="ARL40" s="47"/>
      <c r="ARM40" s="47"/>
      <c r="ARN40" s="47"/>
      <c r="ARO40" s="47"/>
      <c r="ARP40" s="47"/>
      <c r="ARQ40" s="47"/>
      <c r="ARR40" s="47"/>
      <c r="ARS40" s="47"/>
      <c r="ART40" s="47"/>
      <c r="ARU40" s="47"/>
      <c r="ARV40" s="47"/>
      <c r="ARW40" s="47"/>
      <c r="ARX40" s="47"/>
      <c r="ARY40" s="47"/>
      <c r="ARZ40" s="47"/>
      <c r="ASA40" s="47"/>
      <c r="ASB40" s="47"/>
      <c r="ASC40" s="47"/>
      <c r="ASD40" s="47"/>
      <c r="ASE40" s="47"/>
      <c r="ASF40" s="47"/>
      <c r="ASG40" s="47"/>
      <c r="ASH40" s="47"/>
      <c r="ASI40" s="47"/>
      <c r="ASJ40" s="47"/>
      <c r="ASK40" s="47"/>
      <c r="ASL40" s="47"/>
      <c r="ASM40" s="47"/>
      <c r="ASN40" s="47"/>
      <c r="ASO40" s="47"/>
      <c r="ASP40" s="47"/>
      <c r="ASQ40" s="47"/>
      <c r="ASR40" s="47"/>
      <c r="ASS40" s="47"/>
      <c r="AST40" s="47"/>
      <c r="ASU40" s="47"/>
      <c r="ASV40" s="47"/>
      <c r="ASW40" s="47"/>
      <c r="ASX40" s="47"/>
      <c r="ASY40" s="47"/>
      <c r="ASZ40" s="47"/>
      <c r="ATA40" s="47"/>
      <c r="ATB40" s="47"/>
      <c r="ATC40" s="47"/>
      <c r="ATD40" s="47"/>
      <c r="ATE40" s="47"/>
      <c r="ATF40" s="47"/>
      <c r="ATG40" s="47"/>
      <c r="ATH40" s="47"/>
      <c r="ATI40" s="47"/>
      <c r="ATJ40" s="47"/>
      <c r="ATK40" s="47"/>
      <c r="ATL40" s="47"/>
      <c r="ATM40" s="47"/>
      <c r="ATN40" s="47"/>
      <c r="ATO40" s="47"/>
      <c r="ATP40" s="47"/>
      <c r="ATQ40" s="47"/>
      <c r="ATR40" s="47"/>
      <c r="ATS40" s="47"/>
      <c r="ATT40" s="47"/>
      <c r="ATU40" s="47"/>
      <c r="ATV40" s="47"/>
      <c r="ATW40" s="47"/>
      <c r="ATX40" s="47"/>
      <c r="ATY40" s="47"/>
      <c r="ATZ40" s="47"/>
      <c r="AUA40" s="47"/>
      <c r="AUB40" s="47"/>
      <c r="AUC40" s="47"/>
      <c r="AUD40" s="47"/>
      <c r="AUE40" s="47"/>
      <c r="AUF40" s="47"/>
      <c r="AUG40" s="47"/>
      <c r="AUH40" s="47"/>
      <c r="AUI40" s="47"/>
      <c r="AUJ40" s="47"/>
      <c r="AUK40" s="47"/>
      <c r="AUL40" s="47"/>
      <c r="AUM40" s="47"/>
      <c r="AUN40" s="47"/>
      <c r="AUO40" s="47"/>
      <c r="AUP40" s="47"/>
      <c r="AUQ40" s="47"/>
      <c r="AUR40" s="47"/>
      <c r="AUS40" s="47"/>
    </row>
    <row r="41" spans="1:1241" x14ac:dyDescent="0.25">
      <c r="A41" s="15">
        <v>23</v>
      </c>
      <c r="C41" s="78" t="str">
        <f t="shared" si="2096"/>
        <v/>
      </c>
      <c r="D41" s="5"/>
      <c r="E41" s="61"/>
      <c r="F41" s="112">
        <f t="shared" si="2097"/>
        <v>0</v>
      </c>
      <c r="G41" s="112">
        <f t="shared" si="2097"/>
        <v>0</v>
      </c>
      <c r="H41" s="112">
        <f t="shared" si="2097"/>
        <v>0</v>
      </c>
      <c r="I41" s="112">
        <f t="shared" si="2097"/>
        <v>0</v>
      </c>
      <c r="J41" s="112">
        <f t="shared" si="2097"/>
        <v>0</v>
      </c>
      <c r="K41" s="112">
        <f t="shared" si="2097"/>
        <v>0</v>
      </c>
      <c r="L41" s="112">
        <f t="shared" si="2097"/>
        <v>0</v>
      </c>
      <c r="M41" s="112">
        <f t="shared" si="2097"/>
        <v>0</v>
      </c>
      <c r="N41" s="112">
        <f t="shared" si="2097"/>
        <v>0</v>
      </c>
      <c r="O41" s="112">
        <f t="shared" si="2097"/>
        <v>0</v>
      </c>
      <c r="P41" s="112">
        <f t="shared" si="2097"/>
        <v>0</v>
      </c>
      <c r="Q41" s="72">
        <f t="shared" si="2097"/>
        <v>0</v>
      </c>
      <c r="R41" s="111">
        <f t="shared" si="2099"/>
        <v>0</v>
      </c>
      <c r="S41" s="111">
        <f t="shared" si="2100"/>
        <v>0</v>
      </c>
      <c r="T41" s="111">
        <f t="shared" si="2101"/>
        <v>0</v>
      </c>
      <c r="U41" s="111">
        <f t="shared" si="2102"/>
        <v>0</v>
      </c>
      <c r="V41" s="111">
        <f t="shared" si="2103"/>
        <v>0</v>
      </c>
      <c r="W41" s="111">
        <f t="shared" si="2104"/>
        <v>0</v>
      </c>
      <c r="X41" s="111">
        <f t="shared" si="2105"/>
        <v>0</v>
      </c>
      <c r="Y41" s="111">
        <f t="shared" si="2106"/>
        <v>0</v>
      </c>
      <c r="Z41" s="111">
        <f t="shared" si="2107"/>
        <v>0</v>
      </c>
      <c r="AA41" s="111">
        <f t="shared" si="2108"/>
        <v>0</v>
      </c>
      <c r="AB41" s="111">
        <f t="shared" si="2109"/>
        <v>0</v>
      </c>
      <c r="AC41" s="111">
        <f t="shared" si="2110"/>
        <v>0</v>
      </c>
      <c r="AD41" s="70">
        <f t="shared" si="2111"/>
        <v>0</v>
      </c>
      <c r="AE41" s="58">
        <f t="shared" si="2112"/>
        <v>0</v>
      </c>
      <c r="AF41" s="58">
        <f t="shared" si="2113"/>
        <v>0</v>
      </c>
      <c r="AG41" s="58">
        <f t="shared" si="2114"/>
        <v>0</v>
      </c>
      <c r="AH41" s="58">
        <f t="shared" si="2115"/>
        <v>0</v>
      </c>
      <c r="AI41" s="58">
        <f t="shared" si="2116"/>
        <v>0</v>
      </c>
      <c r="AJ41" s="58">
        <f t="shared" si="2117"/>
        <v>0</v>
      </c>
      <c r="AK41" s="58">
        <f t="shared" si="2118"/>
        <v>0</v>
      </c>
      <c r="AL41" s="58">
        <f t="shared" si="2119"/>
        <v>0</v>
      </c>
      <c r="AM41" s="58">
        <f t="shared" si="2120"/>
        <v>0</v>
      </c>
      <c r="AN41" s="58">
        <f t="shared" si="2121"/>
        <v>0</v>
      </c>
      <c r="AO41" s="58">
        <f t="shared" si="2122"/>
        <v>0</v>
      </c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50"/>
      <c r="EY41" s="50"/>
      <c r="EZ41" s="50"/>
      <c r="FA41" s="50"/>
      <c r="FB41" s="50"/>
      <c r="FC41" s="50"/>
      <c r="FD41" s="50"/>
      <c r="FE41" s="50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47"/>
      <c r="GG41" s="47"/>
      <c r="GH41" s="47"/>
      <c r="GI41" s="47"/>
      <c r="GJ41" s="47"/>
      <c r="GK41" s="47"/>
      <c r="GL41" s="47"/>
      <c r="GM41" s="47"/>
      <c r="GN41" s="47"/>
      <c r="GO41" s="47"/>
      <c r="GP41" s="47"/>
      <c r="GQ41" s="47"/>
      <c r="GR41" s="47"/>
      <c r="GS41" s="47"/>
      <c r="GT41" s="47"/>
      <c r="GU41" s="47"/>
      <c r="GV41" s="47"/>
      <c r="GW41" s="47"/>
      <c r="GX41" s="47"/>
      <c r="GY41" s="47"/>
      <c r="GZ41" s="47"/>
      <c r="HA41" s="47"/>
      <c r="HB41" s="47"/>
      <c r="HC41" s="47"/>
      <c r="HD41" s="47"/>
      <c r="HE41" s="47"/>
      <c r="HF41" s="47"/>
      <c r="HG41" s="47"/>
      <c r="HH41" s="47"/>
      <c r="HI41" s="47"/>
      <c r="HJ41" s="47"/>
      <c r="HK41" s="47"/>
      <c r="HL41" s="47"/>
      <c r="HM41" s="47"/>
      <c r="HN41" s="47"/>
      <c r="HO41" s="47"/>
      <c r="HP41" s="47"/>
      <c r="HQ41" s="47"/>
      <c r="HR41" s="47"/>
      <c r="HS41" s="47"/>
      <c r="HT41" s="47"/>
      <c r="HU41" s="47"/>
      <c r="HV41" s="47"/>
      <c r="HW41" s="47"/>
      <c r="HX41" s="47"/>
      <c r="HY41" s="47"/>
      <c r="HZ41" s="47"/>
      <c r="IA41" s="47"/>
      <c r="IB41" s="47"/>
      <c r="IC41" s="47"/>
      <c r="ID41" s="47"/>
      <c r="IE41" s="47"/>
      <c r="IF41" s="47"/>
      <c r="IG41" s="47"/>
      <c r="IH41" s="47"/>
      <c r="II41" s="47"/>
      <c r="IJ41" s="47"/>
      <c r="IK41" s="47"/>
      <c r="IL41" s="47"/>
      <c r="IM41" s="47"/>
      <c r="IN41" s="47"/>
      <c r="IO41" s="47"/>
      <c r="IP41" s="47"/>
      <c r="IQ41" s="47"/>
      <c r="IR41" s="47"/>
      <c r="IS41" s="47"/>
      <c r="IT41" s="47"/>
      <c r="IU41" s="47"/>
      <c r="IV41" s="47"/>
      <c r="IW41" s="47"/>
      <c r="IX41" s="47"/>
      <c r="IY41" s="47"/>
      <c r="IZ41" s="47"/>
      <c r="JA41" s="47"/>
      <c r="JB41" s="47"/>
      <c r="JC41" s="47"/>
      <c r="JD41" s="47"/>
      <c r="JE41" s="47"/>
      <c r="JF41" s="47"/>
      <c r="JG41" s="47"/>
      <c r="JH41" s="47"/>
      <c r="JI41" s="47"/>
      <c r="JJ41" s="47"/>
      <c r="JK41" s="47"/>
      <c r="JL41" s="47"/>
      <c r="JM41" s="47"/>
      <c r="JN41" s="47"/>
      <c r="JO41" s="47"/>
      <c r="JP41" s="47"/>
      <c r="JQ41" s="47"/>
      <c r="JR41" s="47"/>
      <c r="JS41" s="47"/>
      <c r="JT41" s="47"/>
      <c r="JU41" s="47"/>
      <c r="JV41" s="47"/>
      <c r="JW41" s="47"/>
      <c r="JX41" s="47"/>
      <c r="JY41" s="47"/>
      <c r="JZ41" s="47"/>
      <c r="KA41" s="47"/>
      <c r="KB41" s="47"/>
      <c r="KC41" s="47"/>
      <c r="KD41" s="47"/>
      <c r="KE41" s="47"/>
      <c r="KF41" s="47"/>
      <c r="KG41" s="47"/>
      <c r="KH41" s="47"/>
      <c r="KI41" s="47"/>
      <c r="KJ41" s="47"/>
      <c r="KK41" s="47"/>
      <c r="KL41" s="47"/>
      <c r="KM41" s="47"/>
      <c r="KN41" s="47"/>
      <c r="KO41" s="47"/>
      <c r="KP41" s="47"/>
      <c r="KQ41" s="47"/>
      <c r="KR41" s="47"/>
      <c r="KS41" s="47"/>
      <c r="KT41" s="47"/>
      <c r="KU41" s="47"/>
      <c r="KV41" s="47"/>
      <c r="KW41" s="47"/>
      <c r="KX41" s="47"/>
      <c r="KY41" s="47"/>
      <c r="KZ41" s="47"/>
      <c r="LA41" s="47"/>
      <c r="LB41" s="47"/>
      <c r="LC41" s="47"/>
      <c r="LD41" s="47"/>
      <c r="LE41" s="47"/>
      <c r="LF41" s="47"/>
      <c r="LG41" s="47"/>
      <c r="LH41" s="47"/>
      <c r="LI41" s="47"/>
      <c r="LJ41" s="47"/>
      <c r="LK41" s="47"/>
      <c r="LL41" s="47"/>
      <c r="LM41" s="47"/>
      <c r="LN41" s="47"/>
      <c r="LO41" s="47"/>
      <c r="LP41" s="47"/>
      <c r="LQ41" s="47"/>
      <c r="LR41" s="47"/>
      <c r="LS41" s="47"/>
      <c r="LT41" s="47"/>
      <c r="LU41" s="47"/>
      <c r="LV41" s="47"/>
      <c r="LW41" s="47"/>
      <c r="LX41" s="47"/>
      <c r="LY41" s="47"/>
      <c r="LZ41" s="47"/>
      <c r="MA41" s="47"/>
      <c r="MB41" s="47"/>
      <c r="MC41" s="47"/>
      <c r="MD41" s="47"/>
      <c r="ME41" s="47"/>
      <c r="MF41" s="47"/>
      <c r="MG41" s="47"/>
      <c r="MH41" s="47"/>
      <c r="MI41" s="47"/>
      <c r="MJ41" s="47"/>
      <c r="MK41" s="47"/>
      <c r="ML41" s="47"/>
      <c r="MM41" s="47"/>
      <c r="MN41" s="47"/>
      <c r="MO41" s="47"/>
      <c r="MP41" s="47"/>
      <c r="MQ41" s="47"/>
      <c r="MR41" s="47"/>
      <c r="MS41" s="47"/>
      <c r="MT41" s="47"/>
      <c r="MU41" s="47"/>
      <c r="MV41" s="47"/>
      <c r="MW41" s="47"/>
      <c r="MX41" s="47"/>
      <c r="MY41" s="47"/>
      <c r="MZ41" s="47"/>
      <c r="NA41" s="47"/>
      <c r="NB41" s="47"/>
      <c r="NC41" s="47"/>
      <c r="ND41" s="47"/>
      <c r="NE41" s="47"/>
      <c r="NF41" s="47"/>
      <c r="NG41" s="47"/>
      <c r="NH41" s="47"/>
      <c r="NI41" s="47"/>
      <c r="NJ41" s="47"/>
      <c r="NK41" s="47"/>
      <c r="NL41" s="47"/>
      <c r="NM41" s="47"/>
      <c r="NN41" s="47"/>
      <c r="NO41" s="47"/>
      <c r="NP41" s="47"/>
      <c r="NQ41" s="47"/>
      <c r="NR41" s="47"/>
      <c r="NS41" s="47"/>
      <c r="NT41" s="47"/>
      <c r="NU41" s="47"/>
      <c r="NV41" s="47"/>
      <c r="NW41" s="47"/>
      <c r="NX41" s="47"/>
      <c r="NY41" s="47"/>
      <c r="NZ41" s="47"/>
      <c r="OA41" s="47"/>
      <c r="OB41" s="47"/>
      <c r="OC41" s="47"/>
      <c r="OD41" s="47"/>
      <c r="OE41" s="47"/>
      <c r="OF41" s="47"/>
      <c r="OG41" s="47"/>
      <c r="OH41" s="47"/>
      <c r="OI41" s="47"/>
      <c r="OJ41" s="47"/>
      <c r="OK41" s="47"/>
      <c r="OL41" s="47"/>
      <c r="OM41" s="47"/>
      <c r="ON41" s="47"/>
      <c r="OO41" s="47"/>
      <c r="OP41" s="47"/>
      <c r="OQ41" s="47"/>
      <c r="OR41" s="47"/>
      <c r="OS41" s="47"/>
      <c r="OT41" s="47"/>
      <c r="OU41" s="47"/>
      <c r="OV41" s="47"/>
      <c r="OW41" s="47"/>
      <c r="OX41" s="47"/>
      <c r="OY41" s="47"/>
      <c r="OZ41" s="47"/>
      <c r="PA41" s="47"/>
      <c r="PB41" s="47"/>
      <c r="PC41" s="47"/>
      <c r="PD41" s="47"/>
      <c r="PE41" s="47"/>
      <c r="PF41" s="47"/>
      <c r="PG41" s="47"/>
      <c r="PH41" s="47"/>
      <c r="PI41" s="47"/>
      <c r="PJ41" s="47"/>
      <c r="PK41" s="47"/>
      <c r="PL41" s="47"/>
      <c r="PM41" s="47"/>
      <c r="PN41" s="47"/>
      <c r="PO41" s="47"/>
      <c r="PP41" s="47"/>
      <c r="PQ41" s="47"/>
      <c r="PR41" s="47"/>
      <c r="PS41" s="47"/>
      <c r="PT41" s="47"/>
      <c r="PU41" s="47"/>
      <c r="PV41" s="47"/>
      <c r="PW41" s="47"/>
      <c r="PX41" s="47"/>
      <c r="PY41" s="47"/>
      <c r="PZ41" s="47"/>
      <c r="QA41" s="47"/>
      <c r="QB41" s="47"/>
      <c r="QC41" s="47"/>
      <c r="QD41" s="47"/>
      <c r="QE41" s="47"/>
      <c r="QF41" s="47"/>
      <c r="QG41" s="47"/>
      <c r="QH41" s="47"/>
      <c r="QI41" s="47"/>
      <c r="QJ41" s="47"/>
      <c r="QK41" s="47"/>
      <c r="QL41" s="47"/>
      <c r="QM41" s="47"/>
      <c r="QN41" s="47"/>
      <c r="QO41" s="47"/>
      <c r="QP41" s="47"/>
      <c r="QQ41" s="47"/>
      <c r="QR41" s="47"/>
      <c r="QS41" s="47"/>
      <c r="QT41" s="47"/>
      <c r="QU41" s="47"/>
      <c r="QV41" s="47"/>
      <c r="QW41" s="47"/>
      <c r="QX41" s="47"/>
      <c r="QY41" s="47"/>
      <c r="QZ41" s="47"/>
      <c r="RA41" s="47"/>
      <c r="RB41" s="47"/>
      <c r="RC41" s="47"/>
      <c r="RD41" s="47"/>
      <c r="RE41" s="47"/>
      <c r="RF41" s="47"/>
      <c r="RG41" s="47"/>
      <c r="RH41" s="47"/>
      <c r="RI41" s="47"/>
      <c r="RJ41" s="47"/>
      <c r="RK41" s="47"/>
      <c r="RL41" s="47"/>
      <c r="RM41" s="47"/>
      <c r="RN41" s="47"/>
      <c r="RO41" s="47"/>
      <c r="RP41" s="47"/>
      <c r="RQ41" s="47"/>
      <c r="RR41" s="47"/>
      <c r="RS41" s="47"/>
      <c r="RT41" s="47"/>
      <c r="RU41" s="47"/>
      <c r="RV41" s="47"/>
      <c r="RW41" s="47"/>
      <c r="RX41" s="47"/>
      <c r="RY41" s="47"/>
      <c r="RZ41" s="47"/>
      <c r="SA41" s="47"/>
      <c r="SB41" s="47"/>
      <c r="SC41" s="47"/>
      <c r="SD41" s="47"/>
      <c r="SE41" s="47"/>
      <c r="SF41" s="47"/>
      <c r="SG41" s="47"/>
      <c r="SH41" s="47"/>
      <c r="SI41" s="47"/>
      <c r="SJ41" s="47"/>
      <c r="SK41" s="47"/>
      <c r="SL41" s="47"/>
      <c r="SM41" s="47"/>
      <c r="SN41" s="47"/>
      <c r="SO41" s="47"/>
      <c r="SP41" s="47"/>
      <c r="SQ41" s="47"/>
      <c r="SR41" s="47"/>
      <c r="SS41" s="47"/>
      <c r="ST41" s="47"/>
      <c r="SU41" s="47"/>
      <c r="SV41" s="47"/>
      <c r="SW41" s="47"/>
      <c r="SX41" s="47"/>
      <c r="SY41" s="47"/>
      <c r="SZ41" s="47"/>
      <c r="TA41" s="47"/>
      <c r="TB41" s="47"/>
      <c r="TC41" s="47"/>
      <c r="TD41" s="47"/>
      <c r="TE41" s="47"/>
      <c r="TF41" s="47"/>
      <c r="TG41" s="47"/>
      <c r="TH41" s="47"/>
      <c r="TI41" s="47"/>
      <c r="TJ41" s="47"/>
      <c r="TK41" s="47"/>
      <c r="TL41" s="47"/>
      <c r="TM41" s="47"/>
      <c r="TN41" s="47"/>
      <c r="TO41" s="47"/>
      <c r="TP41" s="47"/>
      <c r="TQ41" s="47"/>
      <c r="TR41" s="47"/>
      <c r="TS41" s="47"/>
      <c r="TT41" s="47"/>
      <c r="TU41" s="47"/>
      <c r="TV41" s="47"/>
      <c r="TW41" s="47"/>
      <c r="TX41" s="47"/>
      <c r="TY41" s="47"/>
      <c r="TZ41" s="47"/>
      <c r="UA41" s="47"/>
      <c r="UB41" s="47"/>
      <c r="UC41" s="47"/>
      <c r="UD41" s="47"/>
      <c r="UE41" s="47"/>
      <c r="UF41" s="47"/>
      <c r="UG41" s="47"/>
      <c r="UH41" s="47"/>
      <c r="UI41" s="47"/>
      <c r="UJ41" s="47"/>
      <c r="UK41" s="47"/>
      <c r="UL41" s="47"/>
      <c r="UM41" s="47"/>
      <c r="UN41" s="47"/>
      <c r="UO41" s="47"/>
      <c r="UP41" s="47"/>
      <c r="UQ41" s="47"/>
      <c r="UR41" s="47"/>
      <c r="US41" s="47"/>
      <c r="UT41" s="47"/>
      <c r="UU41" s="47"/>
      <c r="UV41" s="47"/>
      <c r="UW41" s="47"/>
      <c r="UX41" s="47"/>
      <c r="UY41" s="47"/>
      <c r="UZ41" s="47"/>
      <c r="VA41" s="47"/>
      <c r="VB41" s="47"/>
      <c r="VC41" s="47"/>
      <c r="VD41" s="47"/>
      <c r="VE41" s="47"/>
      <c r="VF41" s="47"/>
      <c r="VG41" s="47"/>
      <c r="VH41" s="47"/>
      <c r="VI41" s="47"/>
      <c r="VJ41" s="47"/>
      <c r="VK41" s="47"/>
      <c r="VL41" s="47"/>
      <c r="VM41" s="47"/>
      <c r="VN41" s="47"/>
      <c r="VO41" s="47"/>
      <c r="VP41" s="47"/>
      <c r="VQ41" s="47"/>
      <c r="VR41" s="47"/>
      <c r="VS41" s="47"/>
      <c r="VT41" s="47"/>
      <c r="VU41" s="47"/>
      <c r="VV41" s="47"/>
      <c r="VW41" s="47"/>
      <c r="VX41" s="47"/>
      <c r="VY41" s="47"/>
      <c r="VZ41" s="47"/>
      <c r="WA41" s="47"/>
      <c r="WB41" s="47"/>
      <c r="WC41" s="47"/>
      <c r="WD41" s="47"/>
      <c r="WE41" s="47"/>
      <c r="WF41" s="47"/>
      <c r="WG41" s="47"/>
      <c r="WH41" s="47"/>
      <c r="WI41" s="47"/>
      <c r="WJ41" s="47"/>
      <c r="WK41" s="47"/>
      <c r="WL41" s="47"/>
      <c r="WM41" s="47"/>
      <c r="WN41" s="47"/>
      <c r="WO41" s="47"/>
      <c r="WP41" s="47"/>
      <c r="WQ41" s="47"/>
      <c r="WR41" s="47"/>
      <c r="WS41" s="47"/>
      <c r="WT41" s="47"/>
      <c r="WU41" s="47"/>
      <c r="WV41" s="47"/>
      <c r="WW41" s="47"/>
      <c r="WX41" s="47"/>
      <c r="WY41" s="47"/>
      <c r="WZ41" s="47"/>
      <c r="XA41" s="47"/>
      <c r="XB41" s="47"/>
      <c r="XC41" s="47"/>
      <c r="XD41" s="47"/>
      <c r="XE41" s="47"/>
      <c r="XF41" s="47"/>
      <c r="XG41" s="47"/>
      <c r="XH41" s="47"/>
      <c r="XI41" s="47"/>
      <c r="XJ41" s="47"/>
      <c r="XK41" s="47"/>
      <c r="XL41" s="47"/>
      <c r="XM41" s="47"/>
      <c r="XN41" s="47"/>
      <c r="XO41" s="47"/>
      <c r="XP41" s="47"/>
      <c r="XQ41" s="47"/>
      <c r="XR41" s="47"/>
      <c r="XS41" s="47"/>
      <c r="XT41" s="47"/>
      <c r="XU41" s="47"/>
      <c r="XV41" s="47"/>
      <c r="XW41" s="47"/>
      <c r="XX41" s="47"/>
      <c r="XY41" s="47"/>
      <c r="XZ41" s="47"/>
      <c r="YA41" s="47"/>
      <c r="YB41" s="47"/>
      <c r="YC41" s="47"/>
      <c r="YD41" s="47"/>
      <c r="YE41" s="47"/>
      <c r="YF41" s="47"/>
      <c r="YG41" s="47"/>
      <c r="YH41" s="47"/>
      <c r="YI41" s="47"/>
      <c r="YJ41" s="47"/>
      <c r="YK41" s="47"/>
      <c r="YL41" s="47"/>
      <c r="YM41" s="47"/>
      <c r="YN41" s="47"/>
      <c r="YO41" s="47"/>
      <c r="YP41" s="47"/>
      <c r="YQ41" s="47"/>
      <c r="YR41" s="47"/>
      <c r="YS41" s="47"/>
      <c r="YT41" s="47"/>
      <c r="YU41" s="47"/>
      <c r="YV41" s="47"/>
      <c r="YW41" s="47"/>
      <c r="YX41" s="47"/>
      <c r="YY41" s="47"/>
      <c r="YZ41" s="47"/>
      <c r="ZA41" s="47"/>
      <c r="ZB41" s="47"/>
      <c r="ZC41" s="47"/>
      <c r="ZD41" s="47"/>
      <c r="ZE41" s="47"/>
      <c r="ZF41" s="47"/>
      <c r="ZG41" s="47"/>
      <c r="ZH41" s="47"/>
      <c r="ZI41" s="47"/>
      <c r="ZJ41" s="47"/>
      <c r="ZK41" s="47"/>
      <c r="ZL41" s="47"/>
      <c r="ZM41" s="47"/>
      <c r="ZN41" s="47"/>
      <c r="ZO41" s="47"/>
      <c r="ZP41" s="47"/>
      <c r="ZQ41" s="47"/>
      <c r="ZR41" s="47"/>
      <c r="ZS41" s="47"/>
      <c r="ZT41" s="47"/>
      <c r="ZU41" s="47"/>
      <c r="ZV41" s="47"/>
      <c r="ZW41" s="47"/>
      <c r="ZX41" s="47"/>
      <c r="ZY41" s="47"/>
      <c r="ZZ41" s="47"/>
      <c r="AAA41" s="47"/>
      <c r="AAB41" s="47"/>
      <c r="AAC41" s="47"/>
      <c r="AAD41" s="47"/>
      <c r="AAE41" s="47"/>
      <c r="AAF41" s="47"/>
      <c r="AAG41" s="47"/>
      <c r="AAH41" s="47"/>
      <c r="AAI41" s="47"/>
      <c r="AAJ41" s="47"/>
      <c r="AAK41" s="47"/>
      <c r="AAL41" s="47"/>
      <c r="AAM41" s="47"/>
      <c r="AAN41" s="47"/>
      <c r="AAO41" s="47"/>
      <c r="AAP41" s="47"/>
      <c r="AAQ41" s="47"/>
      <c r="AAR41" s="47"/>
      <c r="AAS41" s="47"/>
      <c r="AAT41" s="47"/>
      <c r="AAU41" s="47"/>
      <c r="AAV41" s="47"/>
      <c r="AAW41" s="47"/>
      <c r="AAX41" s="47"/>
      <c r="AAY41" s="47"/>
      <c r="AAZ41" s="47"/>
      <c r="ABA41" s="47"/>
      <c r="ABB41" s="47"/>
      <c r="ABC41" s="47"/>
      <c r="ABD41" s="47"/>
      <c r="ABE41" s="47"/>
      <c r="ABF41" s="47"/>
      <c r="ABG41" s="47"/>
      <c r="ABH41" s="47"/>
      <c r="ABI41" s="47"/>
      <c r="ABJ41" s="47"/>
      <c r="ABK41" s="47"/>
      <c r="ABL41" s="47"/>
      <c r="ABM41" s="47"/>
      <c r="ABN41" s="47"/>
      <c r="ABO41" s="47"/>
      <c r="ABP41" s="47"/>
      <c r="ABQ41" s="47"/>
      <c r="ABR41" s="47"/>
      <c r="ABS41" s="47"/>
      <c r="ABT41" s="47"/>
      <c r="ABU41" s="47"/>
      <c r="ABV41" s="47"/>
      <c r="ABW41" s="47"/>
      <c r="ABX41" s="47"/>
      <c r="ABY41" s="47"/>
      <c r="ABZ41" s="47"/>
      <c r="ACA41" s="47"/>
      <c r="ACB41" s="47"/>
      <c r="ACC41" s="47"/>
      <c r="ACD41" s="47"/>
      <c r="ACE41" s="47"/>
      <c r="ACF41" s="47"/>
      <c r="ACG41" s="47"/>
      <c r="ACH41" s="47"/>
      <c r="ACI41" s="47"/>
      <c r="ACJ41" s="47"/>
      <c r="ACK41" s="47"/>
      <c r="ACL41" s="47"/>
      <c r="ACM41" s="47"/>
      <c r="ACN41" s="47"/>
      <c r="ACO41" s="47"/>
      <c r="ACP41" s="47"/>
      <c r="ACQ41" s="47"/>
      <c r="ACR41" s="47"/>
      <c r="ACS41" s="47"/>
      <c r="ACT41" s="47"/>
      <c r="ACU41" s="47"/>
      <c r="ACV41" s="47"/>
      <c r="ACW41" s="47"/>
      <c r="ACX41" s="47"/>
      <c r="ACY41" s="47"/>
      <c r="ACZ41" s="47"/>
      <c r="ADA41" s="47"/>
      <c r="ADB41" s="47"/>
      <c r="ADC41" s="47"/>
      <c r="ADD41" s="47"/>
      <c r="ADE41" s="47"/>
      <c r="ADF41" s="47"/>
      <c r="ADG41" s="47"/>
      <c r="ADH41" s="47"/>
      <c r="ADI41" s="47"/>
      <c r="ADJ41" s="47"/>
      <c r="ADK41" s="47"/>
      <c r="ADL41" s="47"/>
      <c r="ADM41" s="47"/>
      <c r="ADN41" s="47"/>
      <c r="ADO41" s="47"/>
      <c r="ADP41" s="47"/>
      <c r="ADQ41" s="47"/>
      <c r="ADR41" s="47"/>
      <c r="ADS41" s="47"/>
      <c r="ADT41" s="47"/>
      <c r="ADU41" s="47"/>
      <c r="ADV41" s="47"/>
      <c r="ADW41" s="47"/>
      <c r="ADX41" s="47"/>
      <c r="ADY41" s="47"/>
      <c r="ADZ41" s="47"/>
      <c r="AEA41" s="47"/>
      <c r="AEB41" s="47"/>
      <c r="AEC41" s="47"/>
      <c r="AED41" s="47"/>
      <c r="AEE41" s="47"/>
      <c r="AEF41" s="47"/>
      <c r="AEG41" s="47"/>
      <c r="AEH41" s="47"/>
      <c r="AEI41" s="47"/>
      <c r="AEJ41" s="47"/>
      <c r="AEK41" s="47"/>
      <c r="AEL41" s="47"/>
      <c r="AEM41" s="47"/>
      <c r="AEN41" s="47"/>
      <c r="AEO41" s="47"/>
      <c r="AEP41" s="47"/>
      <c r="AEQ41" s="47"/>
      <c r="AER41" s="47"/>
      <c r="AES41" s="47"/>
      <c r="AET41" s="47"/>
      <c r="AEU41" s="47"/>
      <c r="AEV41" s="47"/>
      <c r="AEW41" s="47"/>
      <c r="AEX41" s="47"/>
      <c r="AEY41" s="47"/>
      <c r="AEZ41" s="47"/>
      <c r="AFA41" s="47"/>
      <c r="AFB41" s="47"/>
      <c r="AFC41" s="47"/>
      <c r="AFD41" s="47"/>
      <c r="AFE41" s="47"/>
      <c r="AFF41" s="47"/>
      <c r="AFG41" s="47"/>
      <c r="AFH41" s="47"/>
      <c r="AFI41" s="47"/>
      <c r="AFJ41" s="47"/>
      <c r="AFK41" s="47"/>
      <c r="AFL41" s="47"/>
      <c r="AFM41" s="47"/>
      <c r="AFN41" s="47"/>
      <c r="AFO41" s="47"/>
      <c r="AFP41" s="47"/>
      <c r="AFQ41" s="47"/>
      <c r="AFR41" s="47"/>
      <c r="AFS41" s="47"/>
      <c r="AFT41" s="47"/>
      <c r="AFU41" s="47"/>
      <c r="AFV41" s="47"/>
      <c r="AFW41" s="47"/>
      <c r="AFX41" s="47"/>
      <c r="AFY41" s="47"/>
      <c r="AFZ41" s="47"/>
      <c r="AGA41" s="47"/>
      <c r="AGB41" s="47"/>
      <c r="AGC41" s="47"/>
      <c r="AGD41" s="47"/>
      <c r="AGE41" s="47"/>
      <c r="AGF41" s="47"/>
      <c r="AGG41" s="47"/>
      <c r="AGH41" s="47"/>
      <c r="AGI41" s="47"/>
      <c r="AGJ41" s="47"/>
      <c r="AGK41" s="47"/>
      <c r="AGL41" s="47"/>
      <c r="AGM41" s="47"/>
      <c r="AGN41" s="47"/>
      <c r="AGO41" s="47"/>
      <c r="AGP41" s="47"/>
      <c r="AGQ41" s="47"/>
      <c r="AGR41" s="47"/>
      <c r="AGS41" s="47"/>
      <c r="AGT41" s="47"/>
      <c r="AGU41" s="47"/>
      <c r="AGV41" s="47"/>
      <c r="AGW41" s="47"/>
      <c r="AGX41" s="47"/>
      <c r="AGY41" s="47"/>
      <c r="AGZ41" s="47"/>
      <c r="AHA41" s="47"/>
      <c r="AHB41" s="47"/>
      <c r="AHC41" s="47"/>
      <c r="AHD41" s="47"/>
      <c r="AHE41" s="47"/>
      <c r="AHF41" s="47"/>
      <c r="AHG41" s="47"/>
      <c r="AHH41" s="47"/>
      <c r="AHI41" s="47"/>
      <c r="AHJ41" s="47"/>
      <c r="AHK41" s="47"/>
      <c r="AHL41" s="47"/>
      <c r="AHM41" s="47"/>
      <c r="AHN41" s="47"/>
      <c r="AHO41" s="47"/>
      <c r="AHP41" s="47"/>
      <c r="AHQ41" s="47"/>
      <c r="AHR41" s="47"/>
      <c r="AHS41" s="47"/>
      <c r="AHT41" s="47"/>
      <c r="AHU41" s="47"/>
      <c r="AHV41" s="47"/>
      <c r="AHW41" s="47"/>
      <c r="AHX41" s="47"/>
      <c r="AHY41" s="47"/>
      <c r="AHZ41" s="47"/>
      <c r="AIA41" s="47"/>
      <c r="AIB41" s="47"/>
      <c r="AIC41" s="47"/>
      <c r="AID41" s="47"/>
      <c r="AIE41" s="47"/>
      <c r="AIF41" s="47"/>
      <c r="AIG41" s="47"/>
      <c r="AIH41" s="47"/>
      <c r="AII41" s="47"/>
      <c r="AIJ41" s="47"/>
      <c r="AIK41" s="47"/>
      <c r="AIL41" s="47"/>
      <c r="AIM41" s="47"/>
      <c r="AIN41" s="47"/>
      <c r="AIO41" s="47"/>
      <c r="AIP41" s="47"/>
      <c r="AIQ41" s="47"/>
      <c r="AIR41" s="47"/>
      <c r="AIS41" s="47"/>
      <c r="AIT41" s="47"/>
      <c r="AIU41" s="47"/>
      <c r="AIV41" s="47"/>
      <c r="AIW41" s="47"/>
      <c r="AIX41" s="47"/>
      <c r="AIY41" s="47"/>
      <c r="AIZ41" s="47"/>
      <c r="AJA41" s="47"/>
      <c r="AJB41" s="47"/>
      <c r="AJC41" s="47"/>
      <c r="AJD41" s="47"/>
      <c r="AJE41" s="47"/>
      <c r="AJF41" s="47"/>
      <c r="AJG41" s="47"/>
      <c r="AJH41" s="47"/>
      <c r="AJI41" s="47"/>
      <c r="AJJ41" s="47"/>
      <c r="AJK41" s="47"/>
      <c r="AJL41" s="47"/>
      <c r="AJM41" s="47"/>
      <c r="AJN41" s="47"/>
      <c r="AJO41" s="47"/>
      <c r="AJP41" s="47"/>
      <c r="AJQ41" s="47"/>
      <c r="AJR41" s="47"/>
      <c r="AJS41" s="47"/>
      <c r="AJT41" s="47"/>
      <c r="AJU41" s="47"/>
      <c r="AJV41" s="47"/>
      <c r="AJW41" s="47"/>
      <c r="AJX41" s="47"/>
      <c r="AJY41" s="47"/>
      <c r="AJZ41" s="47"/>
      <c r="AKA41" s="47"/>
      <c r="AKB41" s="47"/>
      <c r="AKC41" s="47"/>
      <c r="AKD41" s="47"/>
      <c r="AKE41" s="47"/>
      <c r="AKF41" s="47"/>
      <c r="AKG41" s="47"/>
      <c r="AKH41" s="47"/>
      <c r="AKI41" s="47"/>
      <c r="AKJ41" s="47"/>
      <c r="AKK41" s="47"/>
      <c r="AKL41" s="47"/>
      <c r="AKM41" s="47"/>
      <c r="AKN41" s="47"/>
      <c r="AKO41" s="47"/>
      <c r="AKP41" s="47"/>
      <c r="AKQ41" s="47"/>
      <c r="AKR41" s="47"/>
      <c r="AKS41" s="47"/>
      <c r="AKT41" s="47"/>
      <c r="AKU41" s="47"/>
      <c r="AKV41" s="47"/>
      <c r="AKW41" s="47"/>
      <c r="AKX41" s="47"/>
      <c r="AKY41" s="47"/>
      <c r="AKZ41" s="47"/>
      <c r="ALA41" s="47"/>
      <c r="ALB41" s="47"/>
      <c r="ALC41" s="47"/>
      <c r="ALD41" s="47"/>
      <c r="ALE41" s="47"/>
      <c r="ALF41" s="47"/>
      <c r="ALG41" s="47"/>
      <c r="ALH41" s="47"/>
      <c r="ALI41" s="47"/>
      <c r="ALJ41" s="47"/>
      <c r="ALK41" s="47"/>
      <c r="ALL41" s="47"/>
      <c r="ALM41" s="47"/>
      <c r="ALN41" s="47"/>
      <c r="ALO41" s="47"/>
      <c r="ALP41" s="47"/>
      <c r="ALQ41" s="47"/>
      <c r="ALR41" s="47"/>
      <c r="ALS41" s="47"/>
      <c r="ALT41" s="47"/>
      <c r="ALU41" s="47"/>
      <c r="ALV41" s="47"/>
      <c r="ALW41" s="47"/>
      <c r="ALX41" s="47"/>
      <c r="ALY41" s="47"/>
      <c r="ALZ41" s="47"/>
      <c r="AMA41" s="47"/>
      <c r="AMB41" s="47"/>
      <c r="AMC41" s="47"/>
      <c r="AMD41" s="47"/>
      <c r="AME41" s="47"/>
      <c r="AMF41" s="47"/>
      <c r="AMG41" s="47"/>
      <c r="AMH41" s="47"/>
      <c r="AMI41" s="47"/>
      <c r="AMJ41" s="47"/>
      <c r="AMK41" s="47"/>
      <c r="AML41" s="47"/>
      <c r="AMM41" s="47"/>
      <c r="AMN41" s="47"/>
      <c r="AMO41" s="47"/>
      <c r="AMP41" s="47"/>
      <c r="AMQ41" s="47"/>
      <c r="AMR41" s="47"/>
      <c r="AMS41" s="47"/>
      <c r="AMT41" s="47"/>
      <c r="AMU41" s="47"/>
      <c r="AMV41" s="47"/>
      <c r="AMW41" s="47"/>
      <c r="AMX41" s="47"/>
      <c r="AMY41" s="47"/>
      <c r="AMZ41" s="47"/>
      <c r="ANA41" s="47"/>
      <c r="ANB41" s="47"/>
      <c r="ANC41" s="47"/>
      <c r="AND41" s="47"/>
      <c r="ANE41" s="47"/>
      <c r="ANF41" s="47"/>
      <c r="ANG41" s="47"/>
      <c r="ANH41" s="47"/>
      <c r="ANI41" s="47"/>
      <c r="ANJ41" s="47"/>
      <c r="ANK41" s="47"/>
      <c r="ANL41" s="47"/>
      <c r="ANM41" s="47"/>
      <c r="ANN41" s="47"/>
      <c r="ANO41" s="47"/>
      <c r="ANP41" s="47"/>
      <c r="ANQ41" s="47"/>
      <c r="ANR41" s="47"/>
      <c r="ANS41" s="47"/>
      <c r="ANT41" s="47"/>
      <c r="ANU41" s="47"/>
      <c r="ANV41" s="47"/>
      <c r="ANW41" s="47"/>
      <c r="ANX41" s="47"/>
      <c r="ANY41" s="47"/>
      <c r="ANZ41" s="47"/>
      <c r="AOA41" s="47"/>
      <c r="AOB41" s="47"/>
      <c r="AOC41" s="47"/>
      <c r="AOD41" s="47"/>
      <c r="AOE41" s="47"/>
      <c r="AOF41" s="47"/>
      <c r="AOG41" s="47"/>
      <c r="AOH41" s="47"/>
      <c r="AOI41" s="47"/>
      <c r="AOJ41" s="47"/>
      <c r="AOK41" s="47"/>
      <c r="AOL41" s="47"/>
      <c r="AOM41" s="47"/>
      <c r="AON41" s="47"/>
      <c r="AOO41" s="47"/>
      <c r="AOP41" s="47"/>
      <c r="AOQ41" s="47"/>
      <c r="AOR41" s="47"/>
      <c r="AOS41" s="47"/>
      <c r="AOT41" s="47"/>
      <c r="AOU41" s="47"/>
      <c r="AOV41" s="47"/>
      <c r="AOW41" s="47"/>
      <c r="AOX41" s="47"/>
      <c r="AOY41" s="47"/>
      <c r="AOZ41" s="47"/>
      <c r="APA41" s="47"/>
      <c r="APB41" s="47"/>
      <c r="APC41" s="47"/>
      <c r="APD41" s="47"/>
      <c r="APE41" s="47"/>
      <c r="APF41" s="47"/>
      <c r="APG41" s="47"/>
      <c r="APH41" s="47"/>
      <c r="API41" s="47"/>
      <c r="APJ41" s="47"/>
      <c r="APK41" s="47"/>
      <c r="APL41" s="47"/>
      <c r="APM41" s="47"/>
      <c r="APN41" s="47"/>
      <c r="APO41" s="47"/>
      <c r="APP41" s="47"/>
      <c r="APQ41" s="47"/>
      <c r="APR41" s="47"/>
      <c r="APS41" s="47"/>
      <c r="APT41" s="47"/>
      <c r="APU41" s="47"/>
      <c r="APV41" s="47"/>
      <c r="APW41" s="47"/>
      <c r="APX41" s="47"/>
      <c r="APY41" s="47"/>
      <c r="APZ41" s="47"/>
      <c r="AQA41" s="47"/>
      <c r="AQB41" s="47"/>
      <c r="AQC41" s="47"/>
      <c r="AQD41" s="47"/>
      <c r="AQE41" s="47"/>
      <c r="AQF41" s="47"/>
      <c r="AQG41" s="47"/>
      <c r="AQH41" s="47"/>
      <c r="AQI41" s="47"/>
      <c r="AQJ41" s="47"/>
      <c r="AQK41" s="47"/>
      <c r="AQL41" s="47"/>
      <c r="AQM41" s="47"/>
      <c r="AQN41" s="47"/>
      <c r="AQO41" s="47"/>
      <c r="AQP41" s="47"/>
      <c r="AQQ41" s="47"/>
      <c r="AQR41" s="47"/>
      <c r="AQS41" s="47"/>
      <c r="AQT41" s="47"/>
      <c r="AQU41" s="47"/>
      <c r="AQV41" s="47"/>
      <c r="AQW41" s="47"/>
      <c r="AQX41" s="47"/>
      <c r="AQY41" s="47"/>
      <c r="AQZ41" s="47"/>
      <c r="ARA41" s="47"/>
      <c r="ARB41" s="47"/>
      <c r="ARC41" s="47"/>
      <c r="ARD41" s="47"/>
      <c r="ARE41" s="47"/>
      <c r="ARF41" s="47"/>
      <c r="ARG41" s="47"/>
      <c r="ARH41" s="47"/>
      <c r="ARI41" s="47"/>
      <c r="ARJ41" s="47"/>
      <c r="ARK41" s="47"/>
      <c r="ARL41" s="47"/>
      <c r="ARM41" s="47"/>
      <c r="ARN41" s="47"/>
      <c r="ARO41" s="47"/>
      <c r="ARP41" s="47"/>
      <c r="ARQ41" s="47"/>
      <c r="ARR41" s="47"/>
      <c r="ARS41" s="47"/>
      <c r="ART41" s="47"/>
      <c r="ARU41" s="47"/>
      <c r="ARV41" s="47"/>
      <c r="ARW41" s="47"/>
      <c r="ARX41" s="47"/>
      <c r="ARY41" s="47"/>
      <c r="ARZ41" s="47"/>
      <c r="ASA41" s="47"/>
      <c r="ASB41" s="47"/>
      <c r="ASC41" s="47"/>
      <c r="ASD41" s="47"/>
      <c r="ASE41" s="47"/>
      <c r="ASF41" s="47"/>
      <c r="ASG41" s="47"/>
      <c r="ASH41" s="47"/>
      <c r="ASI41" s="47"/>
      <c r="ASJ41" s="47"/>
      <c r="ASK41" s="47"/>
      <c r="ASL41" s="47"/>
      <c r="ASM41" s="47"/>
      <c r="ASN41" s="47"/>
      <c r="ASO41" s="47"/>
      <c r="ASP41" s="47"/>
      <c r="ASQ41" s="47"/>
      <c r="ASR41" s="47"/>
      <c r="ASS41" s="47"/>
      <c r="AST41" s="47"/>
      <c r="ASU41" s="47"/>
      <c r="ASV41" s="47"/>
      <c r="ASW41" s="47"/>
      <c r="ASX41" s="47"/>
      <c r="ASY41" s="47"/>
      <c r="ASZ41" s="47"/>
      <c r="ATA41" s="47"/>
      <c r="ATB41" s="47"/>
      <c r="ATC41" s="47"/>
      <c r="ATD41" s="47"/>
      <c r="ATE41" s="47"/>
      <c r="ATF41" s="47"/>
      <c r="ATG41" s="47"/>
      <c r="ATH41" s="47"/>
      <c r="ATI41" s="47"/>
      <c r="ATJ41" s="47"/>
      <c r="ATK41" s="47"/>
      <c r="ATL41" s="47"/>
      <c r="ATM41" s="47"/>
      <c r="ATN41" s="47"/>
      <c r="ATO41" s="47"/>
      <c r="ATP41" s="47"/>
      <c r="ATQ41" s="47"/>
      <c r="ATR41" s="47"/>
      <c r="ATS41" s="47"/>
      <c r="ATT41" s="47"/>
      <c r="ATU41" s="47"/>
      <c r="ATV41" s="47"/>
      <c r="ATW41" s="47"/>
      <c r="ATX41" s="47"/>
      <c r="ATY41" s="47"/>
      <c r="ATZ41" s="47"/>
      <c r="AUA41" s="47"/>
      <c r="AUB41" s="47"/>
      <c r="AUC41" s="47"/>
      <c r="AUD41" s="47"/>
      <c r="AUE41" s="47"/>
      <c r="AUF41" s="47"/>
      <c r="AUG41" s="47"/>
      <c r="AUH41" s="47"/>
      <c r="AUI41" s="47"/>
      <c r="AUJ41" s="47"/>
      <c r="AUK41" s="47"/>
      <c r="AUL41" s="47"/>
      <c r="AUM41" s="47"/>
      <c r="AUN41" s="47"/>
      <c r="AUO41" s="47"/>
      <c r="AUP41" s="47"/>
      <c r="AUQ41" s="47"/>
      <c r="AUR41" s="47"/>
      <c r="AUS41" s="47"/>
    </row>
    <row r="42" spans="1:1241" x14ac:dyDescent="0.25">
      <c r="A42" s="15">
        <v>24</v>
      </c>
      <c r="C42" s="78" t="str">
        <f t="shared" si="2096"/>
        <v/>
      </c>
      <c r="D42" s="5"/>
      <c r="E42" s="61"/>
      <c r="F42" s="112">
        <f t="shared" si="2097"/>
        <v>0</v>
      </c>
      <c r="G42" s="112">
        <f t="shared" si="2097"/>
        <v>0</v>
      </c>
      <c r="H42" s="112">
        <f t="shared" si="2097"/>
        <v>0</v>
      </c>
      <c r="I42" s="112">
        <f t="shared" si="2097"/>
        <v>0</v>
      </c>
      <c r="J42" s="112">
        <f t="shared" si="2097"/>
        <v>0</v>
      </c>
      <c r="K42" s="112">
        <f t="shared" si="2097"/>
        <v>0</v>
      </c>
      <c r="L42" s="112">
        <f t="shared" si="2097"/>
        <v>0</v>
      </c>
      <c r="M42" s="112">
        <f t="shared" si="2097"/>
        <v>0</v>
      </c>
      <c r="N42" s="112">
        <f t="shared" si="2097"/>
        <v>0</v>
      </c>
      <c r="O42" s="112">
        <f t="shared" si="2097"/>
        <v>0</v>
      </c>
      <c r="P42" s="112">
        <f t="shared" si="2097"/>
        <v>0</v>
      </c>
      <c r="Q42" s="72">
        <f t="shared" si="2097"/>
        <v>0</v>
      </c>
      <c r="R42" s="111">
        <f t="shared" si="2099"/>
        <v>0</v>
      </c>
      <c r="S42" s="111">
        <f t="shared" si="2100"/>
        <v>0</v>
      </c>
      <c r="T42" s="111">
        <f t="shared" si="2101"/>
        <v>0</v>
      </c>
      <c r="U42" s="111">
        <f t="shared" si="2102"/>
        <v>0</v>
      </c>
      <c r="V42" s="111">
        <f t="shared" si="2103"/>
        <v>0</v>
      </c>
      <c r="W42" s="111">
        <f t="shared" si="2104"/>
        <v>0</v>
      </c>
      <c r="X42" s="111">
        <f t="shared" si="2105"/>
        <v>0</v>
      </c>
      <c r="Y42" s="111">
        <f t="shared" si="2106"/>
        <v>0</v>
      </c>
      <c r="Z42" s="111">
        <f t="shared" si="2107"/>
        <v>0</v>
      </c>
      <c r="AA42" s="111">
        <f t="shared" si="2108"/>
        <v>0</v>
      </c>
      <c r="AB42" s="111">
        <f t="shared" si="2109"/>
        <v>0</v>
      </c>
      <c r="AC42" s="111">
        <f t="shared" si="2110"/>
        <v>0</v>
      </c>
      <c r="AD42" s="70">
        <f t="shared" si="2111"/>
        <v>0</v>
      </c>
      <c r="AE42" s="58">
        <f t="shared" si="2112"/>
        <v>0</v>
      </c>
      <c r="AF42" s="58">
        <f t="shared" si="2113"/>
        <v>0</v>
      </c>
      <c r="AG42" s="58">
        <f t="shared" si="2114"/>
        <v>0</v>
      </c>
      <c r="AH42" s="58">
        <f t="shared" si="2115"/>
        <v>0</v>
      </c>
      <c r="AI42" s="58">
        <f t="shared" si="2116"/>
        <v>0</v>
      </c>
      <c r="AJ42" s="58">
        <f t="shared" si="2117"/>
        <v>0</v>
      </c>
      <c r="AK42" s="58">
        <f t="shared" si="2118"/>
        <v>0</v>
      </c>
      <c r="AL42" s="58">
        <f t="shared" si="2119"/>
        <v>0</v>
      </c>
      <c r="AM42" s="58">
        <f t="shared" si="2120"/>
        <v>0</v>
      </c>
      <c r="AN42" s="58">
        <f t="shared" si="2121"/>
        <v>0</v>
      </c>
      <c r="AO42" s="58">
        <f t="shared" si="2122"/>
        <v>0</v>
      </c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  <c r="EN42" s="50"/>
      <c r="EO42" s="50"/>
      <c r="EP42" s="50"/>
      <c r="EQ42" s="50"/>
      <c r="ER42" s="50"/>
      <c r="ES42" s="50"/>
      <c r="ET42" s="50"/>
      <c r="EU42" s="50"/>
      <c r="EV42" s="50"/>
      <c r="EW42" s="50"/>
      <c r="EX42" s="50"/>
      <c r="EY42" s="50"/>
      <c r="EZ42" s="50"/>
      <c r="FA42" s="50"/>
      <c r="FB42" s="50"/>
      <c r="FC42" s="50"/>
      <c r="FD42" s="50"/>
      <c r="FE42" s="50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47"/>
      <c r="GG42" s="47"/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  <c r="HG42" s="47"/>
      <c r="HH42" s="47"/>
      <c r="HI42" s="47"/>
      <c r="HJ42" s="47"/>
      <c r="HK42" s="47"/>
      <c r="HL42" s="47"/>
      <c r="HM42" s="47"/>
      <c r="HN42" s="47"/>
      <c r="HO42" s="47"/>
      <c r="HP42" s="47"/>
      <c r="HQ42" s="47"/>
      <c r="HR42" s="47"/>
      <c r="HS42" s="47"/>
      <c r="HT42" s="47"/>
      <c r="HU42" s="47"/>
      <c r="HV42" s="47"/>
      <c r="HW42" s="47"/>
      <c r="HX42" s="47"/>
      <c r="HY42" s="47"/>
      <c r="HZ42" s="47"/>
      <c r="IA42" s="47"/>
      <c r="IB42" s="47"/>
      <c r="IC42" s="47"/>
      <c r="ID42" s="47"/>
      <c r="IE42" s="47"/>
      <c r="IF42" s="47"/>
      <c r="IG42" s="47"/>
      <c r="IH42" s="47"/>
      <c r="II42" s="47"/>
      <c r="IJ42" s="47"/>
      <c r="IK42" s="47"/>
      <c r="IL42" s="47"/>
      <c r="IM42" s="47"/>
      <c r="IN42" s="47"/>
      <c r="IO42" s="47"/>
      <c r="IP42" s="47"/>
      <c r="IQ42" s="47"/>
      <c r="IR42" s="47"/>
      <c r="IS42" s="47"/>
      <c r="IT42" s="47"/>
      <c r="IU42" s="47"/>
      <c r="IV42" s="47"/>
      <c r="IW42" s="47"/>
      <c r="IX42" s="47"/>
      <c r="IY42" s="47"/>
      <c r="IZ42" s="47"/>
      <c r="JA42" s="47"/>
      <c r="JB42" s="47"/>
      <c r="JC42" s="47"/>
      <c r="JD42" s="47"/>
      <c r="JE42" s="47"/>
      <c r="JF42" s="47"/>
      <c r="JG42" s="47"/>
      <c r="JH42" s="47"/>
      <c r="JI42" s="47"/>
      <c r="JJ42" s="47"/>
      <c r="JK42" s="47"/>
      <c r="JL42" s="47"/>
      <c r="JM42" s="47"/>
      <c r="JN42" s="47"/>
      <c r="JO42" s="47"/>
      <c r="JP42" s="47"/>
      <c r="JQ42" s="47"/>
      <c r="JR42" s="47"/>
      <c r="JS42" s="47"/>
      <c r="JT42" s="47"/>
      <c r="JU42" s="47"/>
      <c r="JV42" s="47"/>
      <c r="JW42" s="47"/>
      <c r="JX42" s="47"/>
      <c r="JY42" s="47"/>
      <c r="JZ42" s="47"/>
      <c r="KA42" s="47"/>
      <c r="KB42" s="47"/>
      <c r="KC42" s="47"/>
      <c r="KD42" s="47"/>
      <c r="KE42" s="47"/>
      <c r="KF42" s="47"/>
      <c r="KG42" s="47"/>
      <c r="KH42" s="47"/>
      <c r="KI42" s="47"/>
      <c r="KJ42" s="47"/>
      <c r="KK42" s="47"/>
      <c r="KL42" s="47"/>
      <c r="KM42" s="47"/>
      <c r="KN42" s="47"/>
      <c r="KO42" s="47"/>
      <c r="KP42" s="47"/>
      <c r="KQ42" s="47"/>
      <c r="KR42" s="47"/>
      <c r="KS42" s="47"/>
      <c r="KT42" s="47"/>
      <c r="KU42" s="47"/>
      <c r="KV42" s="47"/>
      <c r="KW42" s="47"/>
      <c r="KX42" s="47"/>
      <c r="KY42" s="47"/>
      <c r="KZ42" s="47"/>
      <c r="LA42" s="47"/>
      <c r="LB42" s="47"/>
      <c r="LC42" s="47"/>
      <c r="LD42" s="47"/>
      <c r="LE42" s="47"/>
      <c r="LF42" s="47"/>
      <c r="LG42" s="47"/>
      <c r="LH42" s="47"/>
      <c r="LI42" s="47"/>
      <c r="LJ42" s="47"/>
      <c r="LK42" s="47"/>
      <c r="LL42" s="47"/>
      <c r="LM42" s="47"/>
      <c r="LN42" s="47"/>
      <c r="LO42" s="47"/>
      <c r="LP42" s="47"/>
      <c r="LQ42" s="47"/>
      <c r="LR42" s="47"/>
      <c r="LS42" s="47"/>
      <c r="LT42" s="47"/>
      <c r="LU42" s="47"/>
      <c r="LV42" s="47"/>
      <c r="LW42" s="47"/>
      <c r="LX42" s="47"/>
      <c r="LY42" s="47"/>
      <c r="LZ42" s="47"/>
      <c r="MA42" s="47"/>
      <c r="MB42" s="47"/>
      <c r="MC42" s="47"/>
      <c r="MD42" s="47"/>
      <c r="ME42" s="47"/>
      <c r="MF42" s="47"/>
      <c r="MG42" s="47"/>
      <c r="MH42" s="47"/>
      <c r="MI42" s="47"/>
      <c r="MJ42" s="47"/>
      <c r="MK42" s="47"/>
      <c r="ML42" s="47"/>
      <c r="MM42" s="47"/>
      <c r="MN42" s="47"/>
      <c r="MO42" s="47"/>
      <c r="MP42" s="47"/>
      <c r="MQ42" s="47"/>
      <c r="MR42" s="47"/>
      <c r="MS42" s="47"/>
      <c r="MT42" s="47"/>
      <c r="MU42" s="47"/>
      <c r="MV42" s="47"/>
      <c r="MW42" s="47"/>
      <c r="MX42" s="47"/>
      <c r="MY42" s="47"/>
      <c r="MZ42" s="47"/>
      <c r="NA42" s="47"/>
      <c r="NB42" s="47"/>
      <c r="NC42" s="47"/>
      <c r="ND42" s="47"/>
      <c r="NE42" s="47"/>
      <c r="NF42" s="47"/>
      <c r="NG42" s="47"/>
      <c r="NH42" s="47"/>
      <c r="NI42" s="47"/>
      <c r="NJ42" s="47"/>
      <c r="NK42" s="47"/>
      <c r="NL42" s="47"/>
      <c r="NM42" s="47"/>
      <c r="NN42" s="47"/>
      <c r="NO42" s="47"/>
      <c r="NP42" s="47"/>
      <c r="NQ42" s="47"/>
      <c r="NR42" s="47"/>
      <c r="NS42" s="47"/>
      <c r="NT42" s="47"/>
      <c r="NU42" s="47"/>
      <c r="NV42" s="47"/>
      <c r="NW42" s="47"/>
      <c r="NX42" s="47"/>
      <c r="NY42" s="47"/>
      <c r="NZ42" s="47"/>
      <c r="OA42" s="47"/>
      <c r="OB42" s="47"/>
      <c r="OC42" s="47"/>
      <c r="OD42" s="47"/>
      <c r="OE42" s="47"/>
      <c r="OF42" s="47"/>
      <c r="OG42" s="47"/>
      <c r="OH42" s="47"/>
      <c r="OI42" s="47"/>
      <c r="OJ42" s="47"/>
      <c r="OK42" s="47"/>
      <c r="OL42" s="47"/>
      <c r="OM42" s="47"/>
      <c r="ON42" s="47"/>
      <c r="OO42" s="47"/>
      <c r="OP42" s="47"/>
      <c r="OQ42" s="47"/>
      <c r="OR42" s="47"/>
      <c r="OS42" s="47"/>
      <c r="OT42" s="47"/>
      <c r="OU42" s="47"/>
      <c r="OV42" s="47"/>
      <c r="OW42" s="47"/>
      <c r="OX42" s="47"/>
      <c r="OY42" s="47"/>
      <c r="OZ42" s="47"/>
      <c r="PA42" s="47"/>
      <c r="PB42" s="47"/>
      <c r="PC42" s="47"/>
      <c r="PD42" s="47"/>
      <c r="PE42" s="47"/>
      <c r="PF42" s="47"/>
      <c r="PG42" s="47"/>
      <c r="PH42" s="47"/>
      <c r="PI42" s="47"/>
      <c r="PJ42" s="47"/>
      <c r="PK42" s="47"/>
      <c r="PL42" s="47"/>
      <c r="PM42" s="47"/>
      <c r="PN42" s="47"/>
      <c r="PO42" s="47"/>
      <c r="PP42" s="47"/>
      <c r="PQ42" s="47"/>
      <c r="PR42" s="47"/>
      <c r="PS42" s="47"/>
      <c r="PT42" s="47"/>
      <c r="PU42" s="47"/>
      <c r="PV42" s="47"/>
      <c r="PW42" s="47"/>
      <c r="PX42" s="47"/>
      <c r="PY42" s="47"/>
      <c r="PZ42" s="47"/>
      <c r="QA42" s="47"/>
      <c r="QB42" s="47"/>
      <c r="QC42" s="47"/>
      <c r="QD42" s="47"/>
      <c r="QE42" s="47"/>
      <c r="QF42" s="47"/>
      <c r="QG42" s="47"/>
      <c r="QH42" s="47"/>
      <c r="QI42" s="47"/>
      <c r="QJ42" s="47"/>
      <c r="QK42" s="47"/>
      <c r="QL42" s="47"/>
      <c r="QM42" s="47"/>
      <c r="QN42" s="47"/>
      <c r="QO42" s="47"/>
      <c r="QP42" s="47"/>
      <c r="QQ42" s="47"/>
      <c r="QR42" s="47"/>
      <c r="QS42" s="47"/>
      <c r="QT42" s="47"/>
      <c r="QU42" s="47"/>
      <c r="QV42" s="47"/>
      <c r="QW42" s="47"/>
      <c r="QX42" s="47"/>
      <c r="QY42" s="47"/>
      <c r="QZ42" s="47"/>
      <c r="RA42" s="47"/>
      <c r="RB42" s="47"/>
      <c r="RC42" s="47"/>
      <c r="RD42" s="47"/>
      <c r="RE42" s="47"/>
      <c r="RF42" s="47"/>
      <c r="RG42" s="47"/>
      <c r="RH42" s="47"/>
      <c r="RI42" s="47"/>
      <c r="RJ42" s="47"/>
      <c r="RK42" s="47"/>
      <c r="RL42" s="47"/>
      <c r="RM42" s="47"/>
      <c r="RN42" s="47"/>
      <c r="RO42" s="47"/>
      <c r="RP42" s="47"/>
      <c r="RQ42" s="47"/>
      <c r="RR42" s="47"/>
      <c r="RS42" s="47"/>
      <c r="RT42" s="47"/>
      <c r="RU42" s="47"/>
      <c r="RV42" s="47"/>
      <c r="RW42" s="47"/>
      <c r="RX42" s="47"/>
      <c r="RY42" s="47"/>
      <c r="RZ42" s="47"/>
      <c r="SA42" s="47"/>
      <c r="SB42" s="47"/>
      <c r="SC42" s="47"/>
      <c r="SD42" s="47"/>
      <c r="SE42" s="47"/>
      <c r="SF42" s="47"/>
      <c r="SG42" s="47"/>
      <c r="SH42" s="47"/>
      <c r="SI42" s="47"/>
      <c r="SJ42" s="47"/>
      <c r="SK42" s="47"/>
      <c r="SL42" s="47"/>
      <c r="SM42" s="47"/>
      <c r="SN42" s="47"/>
      <c r="SO42" s="47"/>
      <c r="SP42" s="47"/>
      <c r="SQ42" s="47"/>
      <c r="SR42" s="47"/>
      <c r="SS42" s="47"/>
      <c r="ST42" s="47"/>
      <c r="SU42" s="47"/>
      <c r="SV42" s="47"/>
      <c r="SW42" s="47"/>
      <c r="SX42" s="47"/>
      <c r="SY42" s="47"/>
      <c r="SZ42" s="47"/>
      <c r="TA42" s="47"/>
      <c r="TB42" s="47"/>
      <c r="TC42" s="47"/>
      <c r="TD42" s="47"/>
      <c r="TE42" s="47"/>
      <c r="TF42" s="47"/>
      <c r="TG42" s="47"/>
      <c r="TH42" s="47"/>
      <c r="TI42" s="47"/>
      <c r="TJ42" s="47"/>
      <c r="TK42" s="47"/>
      <c r="TL42" s="47"/>
      <c r="TM42" s="47"/>
      <c r="TN42" s="47"/>
      <c r="TO42" s="47"/>
      <c r="TP42" s="47"/>
      <c r="TQ42" s="47"/>
      <c r="TR42" s="47"/>
      <c r="TS42" s="47"/>
      <c r="TT42" s="47"/>
      <c r="TU42" s="47"/>
      <c r="TV42" s="47"/>
      <c r="TW42" s="47"/>
      <c r="TX42" s="47"/>
      <c r="TY42" s="47"/>
      <c r="TZ42" s="47"/>
      <c r="UA42" s="47"/>
      <c r="UB42" s="47"/>
      <c r="UC42" s="47"/>
      <c r="UD42" s="47"/>
      <c r="UE42" s="47"/>
      <c r="UF42" s="47"/>
      <c r="UG42" s="47"/>
      <c r="UH42" s="47"/>
      <c r="UI42" s="47"/>
      <c r="UJ42" s="47"/>
      <c r="UK42" s="47"/>
      <c r="UL42" s="47"/>
      <c r="UM42" s="47"/>
      <c r="UN42" s="47"/>
      <c r="UO42" s="47"/>
      <c r="UP42" s="47"/>
      <c r="UQ42" s="47"/>
      <c r="UR42" s="47"/>
      <c r="US42" s="47"/>
      <c r="UT42" s="47"/>
      <c r="UU42" s="47"/>
      <c r="UV42" s="47"/>
      <c r="UW42" s="47"/>
      <c r="UX42" s="47"/>
      <c r="UY42" s="47"/>
      <c r="UZ42" s="47"/>
      <c r="VA42" s="47"/>
      <c r="VB42" s="47"/>
      <c r="VC42" s="47"/>
      <c r="VD42" s="47"/>
      <c r="VE42" s="47"/>
      <c r="VF42" s="47"/>
      <c r="VG42" s="47"/>
      <c r="VH42" s="47"/>
      <c r="VI42" s="47"/>
      <c r="VJ42" s="47"/>
      <c r="VK42" s="47"/>
      <c r="VL42" s="47"/>
      <c r="VM42" s="47"/>
      <c r="VN42" s="47"/>
      <c r="VO42" s="47"/>
      <c r="VP42" s="47"/>
      <c r="VQ42" s="47"/>
      <c r="VR42" s="47"/>
      <c r="VS42" s="47"/>
      <c r="VT42" s="47"/>
      <c r="VU42" s="47"/>
      <c r="VV42" s="47"/>
      <c r="VW42" s="47"/>
      <c r="VX42" s="47"/>
      <c r="VY42" s="47"/>
      <c r="VZ42" s="47"/>
      <c r="WA42" s="47"/>
      <c r="WB42" s="47"/>
      <c r="WC42" s="47"/>
      <c r="WD42" s="47"/>
      <c r="WE42" s="47"/>
      <c r="WF42" s="47"/>
      <c r="WG42" s="47"/>
      <c r="WH42" s="47"/>
      <c r="WI42" s="47"/>
      <c r="WJ42" s="47"/>
      <c r="WK42" s="47"/>
      <c r="WL42" s="47"/>
      <c r="WM42" s="47"/>
      <c r="WN42" s="47"/>
      <c r="WO42" s="47"/>
      <c r="WP42" s="47"/>
      <c r="WQ42" s="47"/>
      <c r="WR42" s="47"/>
      <c r="WS42" s="47"/>
      <c r="WT42" s="47"/>
      <c r="WU42" s="47"/>
      <c r="WV42" s="47"/>
      <c r="WW42" s="47"/>
      <c r="WX42" s="47"/>
      <c r="WY42" s="47"/>
      <c r="WZ42" s="47"/>
      <c r="XA42" s="47"/>
      <c r="XB42" s="47"/>
      <c r="XC42" s="47"/>
      <c r="XD42" s="47"/>
      <c r="XE42" s="47"/>
      <c r="XF42" s="47"/>
      <c r="XG42" s="47"/>
      <c r="XH42" s="47"/>
      <c r="XI42" s="47"/>
      <c r="XJ42" s="47"/>
      <c r="XK42" s="47"/>
      <c r="XL42" s="47"/>
      <c r="XM42" s="47"/>
      <c r="XN42" s="47"/>
      <c r="XO42" s="47"/>
      <c r="XP42" s="47"/>
      <c r="XQ42" s="47"/>
      <c r="XR42" s="47"/>
      <c r="XS42" s="47"/>
      <c r="XT42" s="47"/>
      <c r="XU42" s="47"/>
      <c r="XV42" s="47"/>
      <c r="XW42" s="47"/>
      <c r="XX42" s="47"/>
      <c r="XY42" s="47"/>
      <c r="XZ42" s="47"/>
      <c r="YA42" s="47"/>
      <c r="YB42" s="47"/>
      <c r="YC42" s="47"/>
      <c r="YD42" s="47"/>
      <c r="YE42" s="47"/>
      <c r="YF42" s="47"/>
      <c r="YG42" s="47"/>
      <c r="YH42" s="47"/>
      <c r="YI42" s="47"/>
      <c r="YJ42" s="47"/>
      <c r="YK42" s="47"/>
      <c r="YL42" s="47"/>
      <c r="YM42" s="47"/>
      <c r="YN42" s="47"/>
      <c r="YO42" s="47"/>
      <c r="YP42" s="47"/>
      <c r="YQ42" s="47"/>
      <c r="YR42" s="47"/>
      <c r="YS42" s="47"/>
      <c r="YT42" s="47"/>
      <c r="YU42" s="47"/>
      <c r="YV42" s="47"/>
      <c r="YW42" s="47"/>
      <c r="YX42" s="47"/>
      <c r="YY42" s="47"/>
      <c r="YZ42" s="47"/>
      <c r="ZA42" s="47"/>
      <c r="ZB42" s="47"/>
      <c r="ZC42" s="47"/>
      <c r="ZD42" s="47"/>
      <c r="ZE42" s="47"/>
      <c r="ZF42" s="47"/>
      <c r="ZG42" s="47"/>
      <c r="ZH42" s="47"/>
      <c r="ZI42" s="47"/>
      <c r="ZJ42" s="47"/>
      <c r="ZK42" s="47"/>
      <c r="ZL42" s="47"/>
      <c r="ZM42" s="47"/>
      <c r="ZN42" s="47"/>
      <c r="ZO42" s="47"/>
      <c r="ZP42" s="47"/>
      <c r="ZQ42" s="47"/>
      <c r="ZR42" s="47"/>
      <c r="ZS42" s="47"/>
      <c r="ZT42" s="47"/>
      <c r="ZU42" s="47"/>
      <c r="ZV42" s="47"/>
      <c r="ZW42" s="47"/>
      <c r="ZX42" s="47"/>
      <c r="ZY42" s="47"/>
      <c r="ZZ42" s="47"/>
      <c r="AAA42" s="47"/>
      <c r="AAB42" s="47"/>
      <c r="AAC42" s="47"/>
      <c r="AAD42" s="47"/>
      <c r="AAE42" s="47"/>
      <c r="AAF42" s="47"/>
      <c r="AAG42" s="47"/>
      <c r="AAH42" s="47"/>
      <c r="AAI42" s="47"/>
      <c r="AAJ42" s="47"/>
      <c r="AAK42" s="47"/>
      <c r="AAL42" s="47"/>
      <c r="AAM42" s="47"/>
      <c r="AAN42" s="47"/>
      <c r="AAO42" s="47"/>
      <c r="AAP42" s="47"/>
      <c r="AAQ42" s="47"/>
      <c r="AAR42" s="47"/>
      <c r="AAS42" s="47"/>
      <c r="AAT42" s="47"/>
      <c r="AAU42" s="47"/>
      <c r="AAV42" s="47"/>
      <c r="AAW42" s="47"/>
      <c r="AAX42" s="47"/>
      <c r="AAY42" s="47"/>
      <c r="AAZ42" s="47"/>
      <c r="ABA42" s="47"/>
      <c r="ABB42" s="47"/>
      <c r="ABC42" s="47"/>
      <c r="ABD42" s="47"/>
      <c r="ABE42" s="47"/>
      <c r="ABF42" s="47"/>
      <c r="ABG42" s="47"/>
      <c r="ABH42" s="47"/>
      <c r="ABI42" s="47"/>
      <c r="ABJ42" s="47"/>
      <c r="ABK42" s="47"/>
      <c r="ABL42" s="47"/>
      <c r="ABM42" s="47"/>
      <c r="ABN42" s="47"/>
      <c r="ABO42" s="47"/>
      <c r="ABP42" s="47"/>
      <c r="ABQ42" s="47"/>
      <c r="ABR42" s="47"/>
      <c r="ABS42" s="47"/>
      <c r="ABT42" s="47"/>
      <c r="ABU42" s="47"/>
      <c r="ABV42" s="47"/>
      <c r="ABW42" s="47"/>
      <c r="ABX42" s="47"/>
      <c r="ABY42" s="47"/>
      <c r="ABZ42" s="47"/>
      <c r="ACA42" s="47"/>
      <c r="ACB42" s="47"/>
      <c r="ACC42" s="47"/>
      <c r="ACD42" s="47"/>
      <c r="ACE42" s="47"/>
      <c r="ACF42" s="47"/>
      <c r="ACG42" s="47"/>
      <c r="ACH42" s="47"/>
      <c r="ACI42" s="47"/>
      <c r="ACJ42" s="47"/>
      <c r="ACK42" s="47"/>
      <c r="ACL42" s="47"/>
      <c r="ACM42" s="47"/>
      <c r="ACN42" s="47"/>
      <c r="ACO42" s="47"/>
      <c r="ACP42" s="47"/>
      <c r="ACQ42" s="47"/>
      <c r="ACR42" s="47"/>
      <c r="ACS42" s="47"/>
      <c r="ACT42" s="47"/>
      <c r="ACU42" s="47"/>
      <c r="ACV42" s="47"/>
      <c r="ACW42" s="47"/>
      <c r="ACX42" s="47"/>
      <c r="ACY42" s="47"/>
      <c r="ACZ42" s="47"/>
      <c r="ADA42" s="47"/>
      <c r="ADB42" s="47"/>
      <c r="ADC42" s="47"/>
      <c r="ADD42" s="47"/>
      <c r="ADE42" s="47"/>
      <c r="ADF42" s="47"/>
      <c r="ADG42" s="47"/>
      <c r="ADH42" s="47"/>
      <c r="ADI42" s="47"/>
      <c r="ADJ42" s="47"/>
      <c r="ADK42" s="47"/>
      <c r="ADL42" s="47"/>
      <c r="ADM42" s="47"/>
      <c r="ADN42" s="47"/>
      <c r="ADO42" s="47"/>
      <c r="ADP42" s="47"/>
      <c r="ADQ42" s="47"/>
      <c r="ADR42" s="47"/>
      <c r="ADS42" s="47"/>
      <c r="ADT42" s="47"/>
      <c r="ADU42" s="47"/>
      <c r="ADV42" s="47"/>
      <c r="ADW42" s="47"/>
      <c r="ADX42" s="47"/>
      <c r="ADY42" s="47"/>
      <c r="ADZ42" s="47"/>
      <c r="AEA42" s="47"/>
      <c r="AEB42" s="47"/>
      <c r="AEC42" s="47"/>
      <c r="AED42" s="47"/>
      <c r="AEE42" s="47"/>
      <c r="AEF42" s="47"/>
      <c r="AEG42" s="47"/>
      <c r="AEH42" s="47"/>
      <c r="AEI42" s="47"/>
      <c r="AEJ42" s="47"/>
      <c r="AEK42" s="47"/>
      <c r="AEL42" s="47"/>
      <c r="AEM42" s="47"/>
      <c r="AEN42" s="47"/>
      <c r="AEO42" s="47"/>
      <c r="AEP42" s="47"/>
      <c r="AEQ42" s="47"/>
      <c r="AER42" s="47"/>
      <c r="AES42" s="47"/>
      <c r="AET42" s="47"/>
      <c r="AEU42" s="47"/>
      <c r="AEV42" s="47"/>
      <c r="AEW42" s="47"/>
      <c r="AEX42" s="47"/>
      <c r="AEY42" s="47"/>
      <c r="AEZ42" s="47"/>
      <c r="AFA42" s="47"/>
      <c r="AFB42" s="47"/>
      <c r="AFC42" s="47"/>
      <c r="AFD42" s="47"/>
      <c r="AFE42" s="47"/>
      <c r="AFF42" s="47"/>
      <c r="AFG42" s="47"/>
      <c r="AFH42" s="47"/>
      <c r="AFI42" s="47"/>
      <c r="AFJ42" s="47"/>
      <c r="AFK42" s="47"/>
      <c r="AFL42" s="47"/>
      <c r="AFM42" s="47"/>
      <c r="AFN42" s="47"/>
      <c r="AFO42" s="47"/>
      <c r="AFP42" s="47"/>
      <c r="AFQ42" s="47"/>
      <c r="AFR42" s="47"/>
      <c r="AFS42" s="47"/>
      <c r="AFT42" s="47"/>
      <c r="AFU42" s="47"/>
      <c r="AFV42" s="47"/>
      <c r="AFW42" s="47"/>
      <c r="AFX42" s="47"/>
      <c r="AFY42" s="47"/>
      <c r="AFZ42" s="47"/>
      <c r="AGA42" s="47"/>
      <c r="AGB42" s="47"/>
      <c r="AGC42" s="47"/>
      <c r="AGD42" s="47"/>
      <c r="AGE42" s="47"/>
      <c r="AGF42" s="47"/>
      <c r="AGG42" s="47"/>
      <c r="AGH42" s="47"/>
      <c r="AGI42" s="47"/>
      <c r="AGJ42" s="47"/>
      <c r="AGK42" s="47"/>
      <c r="AGL42" s="47"/>
      <c r="AGM42" s="47"/>
      <c r="AGN42" s="47"/>
      <c r="AGO42" s="47"/>
      <c r="AGP42" s="47"/>
      <c r="AGQ42" s="47"/>
      <c r="AGR42" s="47"/>
      <c r="AGS42" s="47"/>
      <c r="AGT42" s="47"/>
      <c r="AGU42" s="47"/>
      <c r="AGV42" s="47"/>
      <c r="AGW42" s="47"/>
      <c r="AGX42" s="47"/>
      <c r="AGY42" s="47"/>
      <c r="AGZ42" s="47"/>
      <c r="AHA42" s="47"/>
      <c r="AHB42" s="47"/>
      <c r="AHC42" s="47"/>
      <c r="AHD42" s="47"/>
      <c r="AHE42" s="47"/>
      <c r="AHF42" s="47"/>
      <c r="AHG42" s="47"/>
      <c r="AHH42" s="47"/>
      <c r="AHI42" s="47"/>
      <c r="AHJ42" s="47"/>
      <c r="AHK42" s="47"/>
      <c r="AHL42" s="47"/>
      <c r="AHM42" s="47"/>
      <c r="AHN42" s="47"/>
      <c r="AHO42" s="47"/>
      <c r="AHP42" s="47"/>
      <c r="AHQ42" s="47"/>
      <c r="AHR42" s="47"/>
      <c r="AHS42" s="47"/>
      <c r="AHT42" s="47"/>
      <c r="AHU42" s="47"/>
      <c r="AHV42" s="47"/>
      <c r="AHW42" s="47"/>
      <c r="AHX42" s="47"/>
      <c r="AHY42" s="47"/>
      <c r="AHZ42" s="47"/>
      <c r="AIA42" s="47"/>
      <c r="AIB42" s="47"/>
      <c r="AIC42" s="47"/>
      <c r="AID42" s="47"/>
      <c r="AIE42" s="47"/>
      <c r="AIF42" s="47"/>
      <c r="AIG42" s="47"/>
      <c r="AIH42" s="47"/>
      <c r="AII42" s="47"/>
      <c r="AIJ42" s="47"/>
      <c r="AIK42" s="47"/>
      <c r="AIL42" s="47"/>
      <c r="AIM42" s="47"/>
      <c r="AIN42" s="47"/>
      <c r="AIO42" s="47"/>
      <c r="AIP42" s="47"/>
      <c r="AIQ42" s="47"/>
      <c r="AIR42" s="47"/>
      <c r="AIS42" s="47"/>
      <c r="AIT42" s="47"/>
      <c r="AIU42" s="47"/>
      <c r="AIV42" s="47"/>
      <c r="AIW42" s="47"/>
      <c r="AIX42" s="47"/>
      <c r="AIY42" s="47"/>
      <c r="AIZ42" s="47"/>
      <c r="AJA42" s="47"/>
      <c r="AJB42" s="47"/>
      <c r="AJC42" s="47"/>
      <c r="AJD42" s="47"/>
      <c r="AJE42" s="47"/>
      <c r="AJF42" s="47"/>
      <c r="AJG42" s="47"/>
      <c r="AJH42" s="47"/>
      <c r="AJI42" s="47"/>
      <c r="AJJ42" s="47"/>
      <c r="AJK42" s="47"/>
      <c r="AJL42" s="47"/>
      <c r="AJM42" s="47"/>
      <c r="AJN42" s="47"/>
      <c r="AJO42" s="47"/>
      <c r="AJP42" s="47"/>
      <c r="AJQ42" s="47"/>
      <c r="AJR42" s="47"/>
      <c r="AJS42" s="47"/>
      <c r="AJT42" s="47"/>
      <c r="AJU42" s="47"/>
      <c r="AJV42" s="47"/>
      <c r="AJW42" s="47"/>
      <c r="AJX42" s="47"/>
      <c r="AJY42" s="47"/>
      <c r="AJZ42" s="47"/>
      <c r="AKA42" s="47"/>
      <c r="AKB42" s="47"/>
      <c r="AKC42" s="47"/>
      <c r="AKD42" s="47"/>
      <c r="AKE42" s="47"/>
      <c r="AKF42" s="47"/>
      <c r="AKG42" s="47"/>
      <c r="AKH42" s="47"/>
      <c r="AKI42" s="47"/>
      <c r="AKJ42" s="47"/>
      <c r="AKK42" s="47"/>
      <c r="AKL42" s="47"/>
      <c r="AKM42" s="47"/>
      <c r="AKN42" s="47"/>
      <c r="AKO42" s="47"/>
      <c r="AKP42" s="47"/>
      <c r="AKQ42" s="47"/>
      <c r="AKR42" s="47"/>
      <c r="AKS42" s="47"/>
      <c r="AKT42" s="47"/>
      <c r="AKU42" s="47"/>
      <c r="AKV42" s="47"/>
      <c r="AKW42" s="47"/>
      <c r="AKX42" s="47"/>
      <c r="AKY42" s="47"/>
      <c r="AKZ42" s="47"/>
      <c r="ALA42" s="47"/>
      <c r="ALB42" s="47"/>
      <c r="ALC42" s="47"/>
      <c r="ALD42" s="47"/>
      <c r="ALE42" s="47"/>
      <c r="ALF42" s="47"/>
      <c r="ALG42" s="47"/>
      <c r="ALH42" s="47"/>
      <c r="ALI42" s="47"/>
      <c r="ALJ42" s="47"/>
      <c r="ALK42" s="47"/>
      <c r="ALL42" s="47"/>
      <c r="ALM42" s="47"/>
      <c r="ALN42" s="47"/>
      <c r="ALO42" s="47"/>
      <c r="ALP42" s="47"/>
      <c r="ALQ42" s="47"/>
      <c r="ALR42" s="47"/>
      <c r="ALS42" s="47"/>
      <c r="ALT42" s="47"/>
      <c r="ALU42" s="47"/>
      <c r="ALV42" s="47"/>
      <c r="ALW42" s="47"/>
      <c r="ALX42" s="47"/>
      <c r="ALY42" s="47"/>
      <c r="ALZ42" s="47"/>
      <c r="AMA42" s="47"/>
      <c r="AMB42" s="47"/>
      <c r="AMC42" s="47"/>
      <c r="AMD42" s="47"/>
      <c r="AME42" s="47"/>
      <c r="AMF42" s="47"/>
      <c r="AMG42" s="47"/>
      <c r="AMH42" s="47"/>
      <c r="AMI42" s="47"/>
      <c r="AMJ42" s="47"/>
      <c r="AMK42" s="47"/>
      <c r="AML42" s="47"/>
      <c r="AMM42" s="47"/>
      <c r="AMN42" s="47"/>
      <c r="AMO42" s="47"/>
      <c r="AMP42" s="47"/>
      <c r="AMQ42" s="47"/>
      <c r="AMR42" s="47"/>
      <c r="AMS42" s="47"/>
      <c r="AMT42" s="47"/>
      <c r="AMU42" s="47"/>
      <c r="AMV42" s="47"/>
      <c r="AMW42" s="47"/>
      <c r="AMX42" s="47"/>
      <c r="AMY42" s="47"/>
      <c r="AMZ42" s="47"/>
      <c r="ANA42" s="47"/>
      <c r="ANB42" s="47"/>
      <c r="ANC42" s="47"/>
      <c r="AND42" s="47"/>
      <c r="ANE42" s="47"/>
      <c r="ANF42" s="47"/>
      <c r="ANG42" s="47"/>
      <c r="ANH42" s="47"/>
      <c r="ANI42" s="47"/>
      <c r="ANJ42" s="47"/>
      <c r="ANK42" s="47"/>
      <c r="ANL42" s="47"/>
      <c r="ANM42" s="47"/>
      <c r="ANN42" s="47"/>
      <c r="ANO42" s="47"/>
      <c r="ANP42" s="47"/>
      <c r="ANQ42" s="47"/>
      <c r="ANR42" s="47"/>
      <c r="ANS42" s="47"/>
      <c r="ANT42" s="47"/>
      <c r="ANU42" s="47"/>
      <c r="ANV42" s="47"/>
      <c r="ANW42" s="47"/>
      <c r="ANX42" s="47"/>
      <c r="ANY42" s="47"/>
      <c r="ANZ42" s="47"/>
      <c r="AOA42" s="47"/>
      <c r="AOB42" s="47"/>
      <c r="AOC42" s="47"/>
      <c r="AOD42" s="47"/>
      <c r="AOE42" s="47"/>
      <c r="AOF42" s="47"/>
      <c r="AOG42" s="47"/>
      <c r="AOH42" s="47"/>
      <c r="AOI42" s="47"/>
      <c r="AOJ42" s="47"/>
      <c r="AOK42" s="47"/>
      <c r="AOL42" s="47"/>
      <c r="AOM42" s="47"/>
      <c r="AON42" s="47"/>
      <c r="AOO42" s="47"/>
      <c r="AOP42" s="47"/>
      <c r="AOQ42" s="47"/>
      <c r="AOR42" s="47"/>
      <c r="AOS42" s="47"/>
      <c r="AOT42" s="47"/>
      <c r="AOU42" s="47"/>
      <c r="AOV42" s="47"/>
      <c r="AOW42" s="47"/>
      <c r="AOX42" s="47"/>
      <c r="AOY42" s="47"/>
      <c r="AOZ42" s="47"/>
      <c r="APA42" s="47"/>
      <c r="APB42" s="47"/>
      <c r="APC42" s="47"/>
      <c r="APD42" s="47"/>
      <c r="APE42" s="47"/>
      <c r="APF42" s="47"/>
      <c r="APG42" s="47"/>
      <c r="APH42" s="47"/>
      <c r="API42" s="47"/>
      <c r="APJ42" s="47"/>
      <c r="APK42" s="47"/>
      <c r="APL42" s="47"/>
      <c r="APM42" s="47"/>
      <c r="APN42" s="47"/>
      <c r="APO42" s="47"/>
      <c r="APP42" s="47"/>
      <c r="APQ42" s="47"/>
      <c r="APR42" s="47"/>
      <c r="APS42" s="47"/>
      <c r="APT42" s="47"/>
      <c r="APU42" s="47"/>
      <c r="APV42" s="47"/>
      <c r="APW42" s="47"/>
      <c r="APX42" s="47"/>
      <c r="APY42" s="47"/>
      <c r="APZ42" s="47"/>
      <c r="AQA42" s="47"/>
      <c r="AQB42" s="47"/>
      <c r="AQC42" s="47"/>
      <c r="AQD42" s="47"/>
      <c r="AQE42" s="47"/>
      <c r="AQF42" s="47"/>
      <c r="AQG42" s="47"/>
      <c r="AQH42" s="47"/>
      <c r="AQI42" s="47"/>
      <c r="AQJ42" s="47"/>
      <c r="AQK42" s="47"/>
      <c r="AQL42" s="47"/>
      <c r="AQM42" s="47"/>
      <c r="AQN42" s="47"/>
      <c r="AQO42" s="47"/>
      <c r="AQP42" s="47"/>
      <c r="AQQ42" s="47"/>
      <c r="AQR42" s="47"/>
      <c r="AQS42" s="47"/>
      <c r="AQT42" s="47"/>
      <c r="AQU42" s="47"/>
      <c r="AQV42" s="47"/>
      <c r="AQW42" s="47"/>
      <c r="AQX42" s="47"/>
      <c r="AQY42" s="47"/>
      <c r="AQZ42" s="47"/>
      <c r="ARA42" s="47"/>
      <c r="ARB42" s="47"/>
      <c r="ARC42" s="47"/>
      <c r="ARD42" s="47"/>
      <c r="ARE42" s="47"/>
      <c r="ARF42" s="47"/>
      <c r="ARG42" s="47"/>
      <c r="ARH42" s="47"/>
      <c r="ARI42" s="47"/>
      <c r="ARJ42" s="47"/>
      <c r="ARK42" s="47"/>
      <c r="ARL42" s="47"/>
      <c r="ARM42" s="47"/>
      <c r="ARN42" s="47"/>
      <c r="ARO42" s="47"/>
      <c r="ARP42" s="47"/>
      <c r="ARQ42" s="47"/>
      <c r="ARR42" s="47"/>
      <c r="ARS42" s="47"/>
      <c r="ART42" s="47"/>
      <c r="ARU42" s="47"/>
      <c r="ARV42" s="47"/>
      <c r="ARW42" s="47"/>
      <c r="ARX42" s="47"/>
      <c r="ARY42" s="47"/>
      <c r="ARZ42" s="47"/>
      <c r="ASA42" s="47"/>
      <c r="ASB42" s="47"/>
      <c r="ASC42" s="47"/>
      <c r="ASD42" s="47"/>
      <c r="ASE42" s="47"/>
      <c r="ASF42" s="47"/>
      <c r="ASG42" s="47"/>
      <c r="ASH42" s="47"/>
      <c r="ASI42" s="47"/>
      <c r="ASJ42" s="47"/>
      <c r="ASK42" s="47"/>
      <c r="ASL42" s="47"/>
      <c r="ASM42" s="47"/>
      <c r="ASN42" s="47"/>
      <c r="ASO42" s="47"/>
      <c r="ASP42" s="47"/>
      <c r="ASQ42" s="47"/>
      <c r="ASR42" s="47"/>
      <c r="ASS42" s="47"/>
      <c r="AST42" s="47"/>
      <c r="ASU42" s="47"/>
      <c r="ASV42" s="47"/>
      <c r="ASW42" s="47"/>
      <c r="ASX42" s="47"/>
      <c r="ASY42" s="47"/>
      <c r="ASZ42" s="47"/>
      <c r="ATA42" s="47"/>
      <c r="ATB42" s="47"/>
      <c r="ATC42" s="47"/>
      <c r="ATD42" s="47"/>
      <c r="ATE42" s="47"/>
      <c r="ATF42" s="47"/>
      <c r="ATG42" s="47"/>
      <c r="ATH42" s="47"/>
      <c r="ATI42" s="47"/>
      <c r="ATJ42" s="47"/>
      <c r="ATK42" s="47"/>
      <c r="ATL42" s="47"/>
      <c r="ATM42" s="47"/>
      <c r="ATN42" s="47"/>
      <c r="ATO42" s="47"/>
      <c r="ATP42" s="47"/>
      <c r="ATQ42" s="47"/>
      <c r="ATR42" s="47"/>
      <c r="ATS42" s="47"/>
      <c r="ATT42" s="47"/>
      <c r="ATU42" s="47"/>
      <c r="ATV42" s="47"/>
      <c r="ATW42" s="47"/>
      <c r="ATX42" s="47"/>
      <c r="ATY42" s="47"/>
      <c r="ATZ42" s="47"/>
      <c r="AUA42" s="47"/>
      <c r="AUB42" s="47"/>
      <c r="AUC42" s="47"/>
      <c r="AUD42" s="47"/>
      <c r="AUE42" s="47"/>
      <c r="AUF42" s="47"/>
      <c r="AUG42" s="47"/>
      <c r="AUH42" s="47"/>
      <c r="AUI42" s="47"/>
      <c r="AUJ42" s="47"/>
      <c r="AUK42" s="47"/>
      <c r="AUL42" s="47"/>
      <c r="AUM42" s="47"/>
      <c r="AUN42" s="47"/>
      <c r="AUO42" s="47"/>
      <c r="AUP42" s="47"/>
      <c r="AUQ42" s="47"/>
      <c r="AUR42" s="47"/>
      <c r="AUS42" s="47"/>
    </row>
    <row r="43" spans="1:1241" x14ac:dyDescent="0.25">
      <c r="A43" s="15">
        <v>25</v>
      </c>
      <c r="C43" s="78" t="str">
        <f t="shared" si="2096"/>
        <v/>
      </c>
      <c r="D43" s="5"/>
      <c r="E43" s="61"/>
      <c r="F43" s="112">
        <f t="shared" si="2097"/>
        <v>0</v>
      </c>
      <c r="G43" s="112">
        <f t="shared" si="2097"/>
        <v>0</v>
      </c>
      <c r="H43" s="112">
        <f t="shared" si="2097"/>
        <v>0</v>
      </c>
      <c r="I43" s="112">
        <f t="shared" si="2097"/>
        <v>0</v>
      </c>
      <c r="J43" s="112">
        <f t="shared" si="2097"/>
        <v>0</v>
      </c>
      <c r="K43" s="112">
        <f t="shared" si="2097"/>
        <v>0</v>
      </c>
      <c r="L43" s="112">
        <f t="shared" si="2097"/>
        <v>0</v>
      </c>
      <c r="M43" s="112">
        <f t="shared" si="2097"/>
        <v>0</v>
      </c>
      <c r="N43" s="112">
        <f t="shared" si="2097"/>
        <v>0</v>
      </c>
      <c r="O43" s="112">
        <f t="shared" si="2097"/>
        <v>0</v>
      </c>
      <c r="P43" s="112">
        <f t="shared" si="2097"/>
        <v>0</v>
      </c>
      <c r="Q43" s="72">
        <f t="shared" si="2097"/>
        <v>0</v>
      </c>
      <c r="R43" s="111">
        <f t="shared" si="2099"/>
        <v>0</v>
      </c>
      <c r="S43" s="111">
        <f t="shared" si="2100"/>
        <v>0</v>
      </c>
      <c r="T43" s="111">
        <f t="shared" si="2101"/>
        <v>0</v>
      </c>
      <c r="U43" s="111">
        <f t="shared" si="2102"/>
        <v>0</v>
      </c>
      <c r="V43" s="111">
        <f t="shared" si="2103"/>
        <v>0</v>
      </c>
      <c r="W43" s="111">
        <f t="shared" si="2104"/>
        <v>0</v>
      </c>
      <c r="X43" s="111">
        <f t="shared" si="2105"/>
        <v>0</v>
      </c>
      <c r="Y43" s="111">
        <f t="shared" si="2106"/>
        <v>0</v>
      </c>
      <c r="Z43" s="111">
        <f t="shared" si="2107"/>
        <v>0</v>
      </c>
      <c r="AA43" s="111">
        <f t="shared" si="2108"/>
        <v>0</v>
      </c>
      <c r="AB43" s="111">
        <f t="shared" si="2109"/>
        <v>0</v>
      </c>
      <c r="AC43" s="111">
        <f t="shared" si="2110"/>
        <v>0</v>
      </c>
      <c r="AD43" s="70">
        <f t="shared" si="2111"/>
        <v>0</v>
      </c>
      <c r="AE43" s="58">
        <f t="shared" si="2112"/>
        <v>0</v>
      </c>
      <c r="AF43" s="58">
        <f t="shared" si="2113"/>
        <v>0</v>
      </c>
      <c r="AG43" s="58">
        <f t="shared" si="2114"/>
        <v>0</v>
      </c>
      <c r="AH43" s="58">
        <f t="shared" si="2115"/>
        <v>0</v>
      </c>
      <c r="AI43" s="58">
        <f t="shared" si="2116"/>
        <v>0</v>
      </c>
      <c r="AJ43" s="58">
        <f t="shared" si="2117"/>
        <v>0</v>
      </c>
      <c r="AK43" s="58">
        <f t="shared" si="2118"/>
        <v>0</v>
      </c>
      <c r="AL43" s="58">
        <f t="shared" si="2119"/>
        <v>0</v>
      </c>
      <c r="AM43" s="58">
        <f t="shared" si="2120"/>
        <v>0</v>
      </c>
      <c r="AN43" s="58">
        <f t="shared" si="2121"/>
        <v>0</v>
      </c>
      <c r="AO43" s="58">
        <f t="shared" si="2122"/>
        <v>0</v>
      </c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  <c r="EN43" s="50"/>
      <c r="EO43" s="50"/>
      <c r="EP43" s="50"/>
      <c r="EQ43" s="50"/>
      <c r="ER43" s="50"/>
      <c r="ES43" s="50"/>
      <c r="ET43" s="50"/>
      <c r="EU43" s="50"/>
      <c r="EV43" s="50"/>
      <c r="EW43" s="50"/>
      <c r="EX43" s="50"/>
      <c r="EY43" s="50"/>
      <c r="EZ43" s="50"/>
      <c r="FA43" s="50"/>
      <c r="FB43" s="50"/>
      <c r="FC43" s="50"/>
      <c r="FD43" s="50"/>
      <c r="FE43" s="50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47"/>
      <c r="GG43" s="47"/>
      <c r="GH43" s="47"/>
      <c r="GI43" s="47"/>
      <c r="GJ43" s="47"/>
      <c r="GK43" s="47"/>
      <c r="GL43" s="47"/>
      <c r="GM43" s="47"/>
      <c r="GN43" s="47"/>
      <c r="GO43" s="47"/>
      <c r="GP43" s="47"/>
      <c r="GQ43" s="47"/>
      <c r="GR43" s="47"/>
      <c r="GS43" s="47"/>
      <c r="GT43" s="47"/>
      <c r="GU43" s="47"/>
      <c r="GV43" s="47"/>
      <c r="GW43" s="47"/>
      <c r="GX43" s="47"/>
      <c r="GY43" s="47"/>
      <c r="GZ43" s="47"/>
      <c r="HA43" s="47"/>
      <c r="HB43" s="47"/>
      <c r="HC43" s="47"/>
      <c r="HD43" s="47"/>
      <c r="HE43" s="47"/>
      <c r="HF43" s="47"/>
      <c r="HG43" s="47"/>
      <c r="HH43" s="47"/>
      <c r="HI43" s="47"/>
      <c r="HJ43" s="47"/>
      <c r="HK43" s="47"/>
      <c r="HL43" s="47"/>
      <c r="HM43" s="47"/>
      <c r="HN43" s="47"/>
      <c r="HO43" s="47"/>
      <c r="HP43" s="47"/>
      <c r="HQ43" s="47"/>
      <c r="HR43" s="47"/>
      <c r="HS43" s="47"/>
      <c r="HT43" s="47"/>
      <c r="HU43" s="47"/>
      <c r="HV43" s="47"/>
      <c r="HW43" s="47"/>
      <c r="HX43" s="47"/>
      <c r="HY43" s="47"/>
      <c r="HZ43" s="47"/>
      <c r="IA43" s="47"/>
      <c r="IB43" s="47"/>
      <c r="IC43" s="47"/>
      <c r="ID43" s="47"/>
      <c r="IE43" s="47"/>
      <c r="IF43" s="47"/>
      <c r="IG43" s="47"/>
      <c r="IH43" s="47"/>
      <c r="II43" s="47"/>
      <c r="IJ43" s="47"/>
      <c r="IK43" s="47"/>
      <c r="IL43" s="47"/>
      <c r="IM43" s="47"/>
      <c r="IN43" s="47"/>
      <c r="IO43" s="47"/>
      <c r="IP43" s="47"/>
      <c r="IQ43" s="47"/>
      <c r="IR43" s="47"/>
      <c r="IS43" s="47"/>
      <c r="IT43" s="47"/>
      <c r="IU43" s="47"/>
      <c r="IV43" s="47"/>
      <c r="IW43" s="47"/>
      <c r="IX43" s="47"/>
      <c r="IY43" s="47"/>
      <c r="IZ43" s="47"/>
      <c r="JA43" s="47"/>
      <c r="JB43" s="47"/>
      <c r="JC43" s="47"/>
      <c r="JD43" s="47"/>
      <c r="JE43" s="47"/>
      <c r="JF43" s="47"/>
      <c r="JG43" s="47"/>
      <c r="JH43" s="47"/>
      <c r="JI43" s="47"/>
      <c r="JJ43" s="47"/>
      <c r="JK43" s="47"/>
      <c r="JL43" s="47"/>
      <c r="JM43" s="47"/>
      <c r="JN43" s="47"/>
      <c r="JO43" s="47"/>
      <c r="JP43" s="47"/>
      <c r="JQ43" s="47"/>
      <c r="JR43" s="47"/>
      <c r="JS43" s="47"/>
      <c r="JT43" s="47"/>
      <c r="JU43" s="47"/>
      <c r="JV43" s="47"/>
      <c r="JW43" s="47"/>
      <c r="JX43" s="47"/>
      <c r="JY43" s="47"/>
      <c r="JZ43" s="47"/>
      <c r="KA43" s="47"/>
      <c r="KB43" s="47"/>
      <c r="KC43" s="47"/>
      <c r="KD43" s="47"/>
      <c r="KE43" s="47"/>
      <c r="KF43" s="47"/>
      <c r="KG43" s="47"/>
      <c r="KH43" s="47"/>
      <c r="KI43" s="47"/>
      <c r="KJ43" s="47"/>
      <c r="KK43" s="47"/>
      <c r="KL43" s="47"/>
      <c r="KM43" s="47"/>
      <c r="KN43" s="47"/>
      <c r="KO43" s="47"/>
      <c r="KP43" s="47"/>
      <c r="KQ43" s="47"/>
      <c r="KR43" s="47"/>
      <c r="KS43" s="47"/>
      <c r="KT43" s="47"/>
      <c r="KU43" s="47"/>
      <c r="KV43" s="47"/>
      <c r="KW43" s="47"/>
      <c r="KX43" s="47"/>
      <c r="KY43" s="47"/>
      <c r="KZ43" s="47"/>
      <c r="LA43" s="47"/>
      <c r="LB43" s="47"/>
      <c r="LC43" s="47"/>
      <c r="LD43" s="47"/>
      <c r="LE43" s="47"/>
      <c r="LF43" s="47"/>
      <c r="LG43" s="47"/>
      <c r="LH43" s="47"/>
      <c r="LI43" s="47"/>
      <c r="LJ43" s="47"/>
      <c r="LK43" s="47"/>
      <c r="LL43" s="47"/>
      <c r="LM43" s="47"/>
      <c r="LN43" s="47"/>
      <c r="LO43" s="47"/>
      <c r="LP43" s="47"/>
      <c r="LQ43" s="47"/>
      <c r="LR43" s="47"/>
      <c r="LS43" s="47"/>
      <c r="LT43" s="47"/>
      <c r="LU43" s="47"/>
      <c r="LV43" s="47"/>
      <c r="LW43" s="47"/>
      <c r="LX43" s="47"/>
      <c r="LY43" s="47"/>
      <c r="LZ43" s="47"/>
      <c r="MA43" s="47"/>
      <c r="MB43" s="47"/>
      <c r="MC43" s="47"/>
      <c r="MD43" s="47"/>
      <c r="ME43" s="47"/>
      <c r="MF43" s="47"/>
      <c r="MG43" s="47"/>
      <c r="MH43" s="47"/>
      <c r="MI43" s="47"/>
      <c r="MJ43" s="47"/>
      <c r="MK43" s="47"/>
      <c r="ML43" s="47"/>
      <c r="MM43" s="47"/>
      <c r="MN43" s="47"/>
      <c r="MO43" s="47"/>
      <c r="MP43" s="47"/>
      <c r="MQ43" s="47"/>
      <c r="MR43" s="47"/>
      <c r="MS43" s="47"/>
      <c r="MT43" s="47"/>
      <c r="MU43" s="47"/>
      <c r="MV43" s="47"/>
      <c r="MW43" s="47"/>
      <c r="MX43" s="47"/>
      <c r="MY43" s="47"/>
      <c r="MZ43" s="47"/>
      <c r="NA43" s="47"/>
      <c r="NB43" s="47"/>
      <c r="NC43" s="47"/>
      <c r="ND43" s="47"/>
      <c r="NE43" s="47"/>
      <c r="NF43" s="47"/>
      <c r="NG43" s="47"/>
      <c r="NH43" s="47"/>
      <c r="NI43" s="47"/>
      <c r="NJ43" s="47"/>
      <c r="NK43" s="47"/>
      <c r="NL43" s="47"/>
      <c r="NM43" s="47"/>
      <c r="NN43" s="47"/>
      <c r="NO43" s="47"/>
      <c r="NP43" s="47"/>
      <c r="NQ43" s="47"/>
      <c r="NR43" s="47"/>
      <c r="NS43" s="47"/>
      <c r="NT43" s="47"/>
      <c r="NU43" s="47"/>
      <c r="NV43" s="47"/>
      <c r="NW43" s="47"/>
      <c r="NX43" s="47"/>
      <c r="NY43" s="47"/>
      <c r="NZ43" s="47"/>
      <c r="OA43" s="47"/>
      <c r="OB43" s="47"/>
      <c r="OC43" s="47"/>
      <c r="OD43" s="47"/>
      <c r="OE43" s="47"/>
      <c r="OF43" s="47"/>
      <c r="OG43" s="47"/>
      <c r="OH43" s="47"/>
      <c r="OI43" s="47"/>
      <c r="OJ43" s="47"/>
      <c r="OK43" s="47"/>
      <c r="OL43" s="47"/>
      <c r="OM43" s="47"/>
      <c r="ON43" s="47"/>
      <c r="OO43" s="47"/>
      <c r="OP43" s="47"/>
      <c r="OQ43" s="47"/>
      <c r="OR43" s="47"/>
      <c r="OS43" s="47"/>
      <c r="OT43" s="47"/>
      <c r="OU43" s="47"/>
      <c r="OV43" s="47"/>
      <c r="OW43" s="47"/>
      <c r="OX43" s="47"/>
      <c r="OY43" s="47"/>
      <c r="OZ43" s="47"/>
      <c r="PA43" s="47"/>
      <c r="PB43" s="47"/>
      <c r="PC43" s="47"/>
      <c r="PD43" s="47"/>
      <c r="PE43" s="47"/>
      <c r="PF43" s="47"/>
      <c r="PG43" s="47"/>
      <c r="PH43" s="47"/>
      <c r="PI43" s="47"/>
      <c r="PJ43" s="47"/>
      <c r="PK43" s="47"/>
      <c r="PL43" s="47"/>
      <c r="PM43" s="47"/>
      <c r="PN43" s="47"/>
      <c r="PO43" s="47"/>
      <c r="PP43" s="47"/>
      <c r="PQ43" s="47"/>
      <c r="PR43" s="47"/>
      <c r="PS43" s="47"/>
      <c r="PT43" s="47"/>
      <c r="PU43" s="47"/>
      <c r="PV43" s="47"/>
      <c r="PW43" s="47"/>
      <c r="PX43" s="47"/>
      <c r="PY43" s="47"/>
      <c r="PZ43" s="47"/>
      <c r="QA43" s="47"/>
      <c r="QB43" s="47"/>
      <c r="QC43" s="47"/>
      <c r="QD43" s="47"/>
      <c r="QE43" s="47"/>
      <c r="QF43" s="47"/>
      <c r="QG43" s="47"/>
      <c r="QH43" s="47"/>
      <c r="QI43" s="47"/>
      <c r="QJ43" s="47"/>
      <c r="QK43" s="47"/>
      <c r="QL43" s="47"/>
      <c r="QM43" s="47"/>
      <c r="QN43" s="47"/>
      <c r="QO43" s="47"/>
      <c r="QP43" s="47"/>
      <c r="QQ43" s="47"/>
      <c r="QR43" s="47"/>
      <c r="QS43" s="47"/>
      <c r="QT43" s="47"/>
      <c r="QU43" s="47"/>
      <c r="QV43" s="47"/>
      <c r="QW43" s="47"/>
      <c r="QX43" s="47"/>
      <c r="QY43" s="47"/>
      <c r="QZ43" s="47"/>
      <c r="RA43" s="47"/>
      <c r="RB43" s="47"/>
      <c r="RC43" s="47"/>
      <c r="RD43" s="47"/>
      <c r="RE43" s="47"/>
      <c r="RF43" s="47"/>
      <c r="RG43" s="47"/>
      <c r="RH43" s="47"/>
      <c r="RI43" s="47"/>
      <c r="RJ43" s="47"/>
      <c r="RK43" s="47"/>
      <c r="RL43" s="47"/>
      <c r="RM43" s="47"/>
      <c r="RN43" s="47"/>
      <c r="RO43" s="47"/>
      <c r="RP43" s="47"/>
      <c r="RQ43" s="47"/>
      <c r="RR43" s="47"/>
      <c r="RS43" s="47"/>
      <c r="RT43" s="47"/>
      <c r="RU43" s="47"/>
      <c r="RV43" s="47"/>
      <c r="RW43" s="47"/>
      <c r="RX43" s="47"/>
      <c r="RY43" s="47"/>
      <c r="RZ43" s="47"/>
      <c r="SA43" s="47"/>
      <c r="SB43" s="47"/>
      <c r="SC43" s="47"/>
      <c r="SD43" s="47"/>
      <c r="SE43" s="47"/>
      <c r="SF43" s="47"/>
      <c r="SG43" s="47"/>
      <c r="SH43" s="47"/>
      <c r="SI43" s="47"/>
      <c r="SJ43" s="47"/>
      <c r="SK43" s="47"/>
      <c r="SL43" s="47"/>
      <c r="SM43" s="47"/>
      <c r="SN43" s="47"/>
      <c r="SO43" s="47"/>
      <c r="SP43" s="47"/>
      <c r="SQ43" s="47"/>
      <c r="SR43" s="47"/>
      <c r="SS43" s="47"/>
      <c r="ST43" s="47"/>
      <c r="SU43" s="47"/>
      <c r="SV43" s="47"/>
      <c r="SW43" s="47"/>
      <c r="SX43" s="47"/>
      <c r="SY43" s="47"/>
      <c r="SZ43" s="47"/>
      <c r="TA43" s="47"/>
      <c r="TB43" s="47"/>
      <c r="TC43" s="47"/>
      <c r="TD43" s="47"/>
      <c r="TE43" s="47"/>
      <c r="TF43" s="47"/>
      <c r="TG43" s="47"/>
      <c r="TH43" s="47"/>
      <c r="TI43" s="47"/>
      <c r="TJ43" s="47"/>
      <c r="TK43" s="47"/>
      <c r="TL43" s="47"/>
      <c r="TM43" s="47"/>
      <c r="TN43" s="47"/>
      <c r="TO43" s="47"/>
      <c r="TP43" s="47"/>
      <c r="TQ43" s="47"/>
      <c r="TR43" s="47"/>
      <c r="TS43" s="47"/>
      <c r="TT43" s="47"/>
      <c r="TU43" s="47"/>
      <c r="TV43" s="47"/>
      <c r="TW43" s="47"/>
      <c r="TX43" s="47"/>
      <c r="TY43" s="47"/>
      <c r="TZ43" s="47"/>
      <c r="UA43" s="47"/>
      <c r="UB43" s="47"/>
      <c r="UC43" s="47"/>
      <c r="UD43" s="47"/>
      <c r="UE43" s="47"/>
      <c r="UF43" s="47"/>
      <c r="UG43" s="47"/>
      <c r="UH43" s="47"/>
      <c r="UI43" s="47"/>
      <c r="UJ43" s="47"/>
      <c r="UK43" s="47"/>
      <c r="UL43" s="47"/>
      <c r="UM43" s="47"/>
      <c r="UN43" s="47"/>
      <c r="UO43" s="47"/>
      <c r="UP43" s="47"/>
      <c r="UQ43" s="47"/>
      <c r="UR43" s="47"/>
      <c r="US43" s="47"/>
      <c r="UT43" s="47"/>
      <c r="UU43" s="47"/>
      <c r="UV43" s="47"/>
      <c r="UW43" s="47"/>
      <c r="UX43" s="47"/>
      <c r="UY43" s="47"/>
      <c r="UZ43" s="47"/>
      <c r="VA43" s="47"/>
      <c r="VB43" s="47"/>
      <c r="VC43" s="47"/>
      <c r="VD43" s="47"/>
      <c r="VE43" s="47"/>
      <c r="VF43" s="47"/>
      <c r="VG43" s="47"/>
      <c r="VH43" s="47"/>
      <c r="VI43" s="47"/>
      <c r="VJ43" s="47"/>
      <c r="VK43" s="47"/>
      <c r="VL43" s="47"/>
      <c r="VM43" s="47"/>
      <c r="VN43" s="47"/>
      <c r="VO43" s="47"/>
      <c r="VP43" s="47"/>
      <c r="VQ43" s="47"/>
      <c r="VR43" s="47"/>
      <c r="VS43" s="47"/>
      <c r="VT43" s="47"/>
      <c r="VU43" s="47"/>
      <c r="VV43" s="47"/>
      <c r="VW43" s="47"/>
      <c r="VX43" s="47"/>
      <c r="VY43" s="47"/>
      <c r="VZ43" s="47"/>
      <c r="WA43" s="47"/>
      <c r="WB43" s="47"/>
      <c r="WC43" s="47"/>
      <c r="WD43" s="47"/>
      <c r="WE43" s="47"/>
      <c r="WF43" s="47"/>
      <c r="WG43" s="47"/>
      <c r="WH43" s="47"/>
      <c r="WI43" s="47"/>
      <c r="WJ43" s="47"/>
      <c r="WK43" s="47"/>
      <c r="WL43" s="47"/>
      <c r="WM43" s="47"/>
      <c r="WN43" s="47"/>
      <c r="WO43" s="47"/>
      <c r="WP43" s="47"/>
      <c r="WQ43" s="47"/>
      <c r="WR43" s="47"/>
      <c r="WS43" s="47"/>
      <c r="WT43" s="47"/>
      <c r="WU43" s="47"/>
      <c r="WV43" s="47"/>
      <c r="WW43" s="47"/>
      <c r="WX43" s="47"/>
      <c r="WY43" s="47"/>
      <c r="WZ43" s="47"/>
      <c r="XA43" s="47"/>
      <c r="XB43" s="47"/>
      <c r="XC43" s="47"/>
      <c r="XD43" s="47"/>
      <c r="XE43" s="47"/>
      <c r="XF43" s="47"/>
      <c r="XG43" s="47"/>
      <c r="XH43" s="47"/>
      <c r="XI43" s="47"/>
      <c r="XJ43" s="47"/>
      <c r="XK43" s="47"/>
      <c r="XL43" s="47"/>
      <c r="XM43" s="47"/>
      <c r="XN43" s="47"/>
      <c r="XO43" s="47"/>
      <c r="XP43" s="47"/>
      <c r="XQ43" s="47"/>
      <c r="XR43" s="47"/>
      <c r="XS43" s="47"/>
      <c r="XT43" s="47"/>
      <c r="XU43" s="47"/>
      <c r="XV43" s="47"/>
      <c r="XW43" s="47"/>
      <c r="XX43" s="47"/>
      <c r="XY43" s="47"/>
      <c r="XZ43" s="47"/>
      <c r="YA43" s="47"/>
      <c r="YB43" s="47"/>
      <c r="YC43" s="47"/>
      <c r="YD43" s="47"/>
      <c r="YE43" s="47"/>
      <c r="YF43" s="47"/>
      <c r="YG43" s="47"/>
      <c r="YH43" s="47"/>
      <c r="YI43" s="47"/>
      <c r="YJ43" s="47"/>
      <c r="YK43" s="47"/>
      <c r="YL43" s="47"/>
      <c r="YM43" s="47"/>
      <c r="YN43" s="47"/>
      <c r="YO43" s="47"/>
      <c r="YP43" s="47"/>
      <c r="YQ43" s="47"/>
      <c r="YR43" s="47"/>
      <c r="YS43" s="47"/>
      <c r="YT43" s="47"/>
      <c r="YU43" s="47"/>
      <c r="YV43" s="47"/>
      <c r="YW43" s="47"/>
      <c r="YX43" s="47"/>
      <c r="YY43" s="47"/>
      <c r="YZ43" s="47"/>
      <c r="ZA43" s="47"/>
      <c r="ZB43" s="47"/>
      <c r="ZC43" s="47"/>
      <c r="ZD43" s="47"/>
      <c r="ZE43" s="47"/>
      <c r="ZF43" s="47"/>
      <c r="ZG43" s="47"/>
      <c r="ZH43" s="47"/>
      <c r="ZI43" s="47"/>
      <c r="ZJ43" s="47"/>
      <c r="ZK43" s="47"/>
      <c r="ZL43" s="47"/>
      <c r="ZM43" s="47"/>
      <c r="ZN43" s="47"/>
      <c r="ZO43" s="47"/>
      <c r="ZP43" s="47"/>
      <c r="ZQ43" s="47"/>
      <c r="ZR43" s="47"/>
      <c r="ZS43" s="47"/>
      <c r="ZT43" s="47"/>
      <c r="ZU43" s="47"/>
      <c r="ZV43" s="47"/>
      <c r="ZW43" s="47"/>
      <c r="ZX43" s="47"/>
      <c r="ZY43" s="47"/>
      <c r="ZZ43" s="47"/>
      <c r="AAA43" s="47"/>
      <c r="AAB43" s="47"/>
      <c r="AAC43" s="47"/>
      <c r="AAD43" s="47"/>
      <c r="AAE43" s="47"/>
      <c r="AAF43" s="47"/>
      <c r="AAG43" s="47"/>
      <c r="AAH43" s="47"/>
      <c r="AAI43" s="47"/>
      <c r="AAJ43" s="47"/>
      <c r="AAK43" s="47"/>
      <c r="AAL43" s="47"/>
      <c r="AAM43" s="47"/>
      <c r="AAN43" s="47"/>
      <c r="AAO43" s="47"/>
      <c r="AAP43" s="47"/>
      <c r="AAQ43" s="47"/>
      <c r="AAR43" s="47"/>
      <c r="AAS43" s="47"/>
      <c r="AAT43" s="47"/>
      <c r="AAU43" s="47"/>
      <c r="AAV43" s="47"/>
      <c r="AAW43" s="47"/>
      <c r="AAX43" s="47"/>
      <c r="AAY43" s="47"/>
      <c r="AAZ43" s="47"/>
      <c r="ABA43" s="47"/>
      <c r="ABB43" s="47"/>
      <c r="ABC43" s="47"/>
      <c r="ABD43" s="47"/>
      <c r="ABE43" s="47"/>
      <c r="ABF43" s="47"/>
      <c r="ABG43" s="47"/>
      <c r="ABH43" s="47"/>
      <c r="ABI43" s="47"/>
      <c r="ABJ43" s="47"/>
      <c r="ABK43" s="47"/>
      <c r="ABL43" s="47"/>
      <c r="ABM43" s="47"/>
      <c r="ABN43" s="47"/>
      <c r="ABO43" s="47"/>
      <c r="ABP43" s="47"/>
      <c r="ABQ43" s="47"/>
      <c r="ABR43" s="47"/>
      <c r="ABS43" s="47"/>
      <c r="ABT43" s="47"/>
      <c r="ABU43" s="47"/>
      <c r="ABV43" s="47"/>
      <c r="ABW43" s="47"/>
      <c r="ABX43" s="47"/>
      <c r="ABY43" s="47"/>
      <c r="ABZ43" s="47"/>
      <c r="ACA43" s="47"/>
      <c r="ACB43" s="47"/>
      <c r="ACC43" s="47"/>
      <c r="ACD43" s="47"/>
      <c r="ACE43" s="47"/>
      <c r="ACF43" s="47"/>
      <c r="ACG43" s="47"/>
      <c r="ACH43" s="47"/>
      <c r="ACI43" s="47"/>
      <c r="ACJ43" s="47"/>
      <c r="ACK43" s="47"/>
      <c r="ACL43" s="47"/>
      <c r="ACM43" s="47"/>
      <c r="ACN43" s="47"/>
      <c r="ACO43" s="47"/>
      <c r="ACP43" s="47"/>
      <c r="ACQ43" s="47"/>
      <c r="ACR43" s="47"/>
      <c r="ACS43" s="47"/>
      <c r="ACT43" s="47"/>
      <c r="ACU43" s="47"/>
      <c r="ACV43" s="47"/>
      <c r="ACW43" s="47"/>
      <c r="ACX43" s="47"/>
      <c r="ACY43" s="47"/>
      <c r="ACZ43" s="47"/>
      <c r="ADA43" s="47"/>
      <c r="ADB43" s="47"/>
      <c r="ADC43" s="47"/>
      <c r="ADD43" s="47"/>
      <c r="ADE43" s="47"/>
      <c r="ADF43" s="47"/>
      <c r="ADG43" s="47"/>
      <c r="ADH43" s="47"/>
      <c r="ADI43" s="47"/>
      <c r="ADJ43" s="47"/>
      <c r="ADK43" s="47"/>
      <c r="ADL43" s="47"/>
      <c r="ADM43" s="47"/>
      <c r="ADN43" s="47"/>
      <c r="ADO43" s="47"/>
      <c r="ADP43" s="47"/>
      <c r="ADQ43" s="47"/>
      <c r="ADR43" s="47"/>
      <c r="ADS43" s="47"/>
      <c r="ADT43" s="47"/>
      <c r="ADU43" s="47"/>
      <c r="ADV43" s="47"/>
      <c r="ADW43" s="47"/>
      <c r="ADX43" s="47"/>
      <c r="ADY43" s="47"/>
      <c r="ADZ43" s="47"/>
      <c r="AEA43" s="47"/>
      <c r="AEB43" s="47"/>
      <c r="AEC43" s="47"/>
      <c r="AED43" s="47"/>
      <c r="AEE43" s="47"/>
      <c r="AEF43" s="47"/>
      <c r="AEG43" s="47"/>
      <c r="AEH43" s="47"/>
      <c r="AEI43" s="47"/>
      <c r="AEJ43" s="47"/>
      <c r="AEK43" s="47"/>
      <c r="AEL43" s="47"/>
      <c r="AEM43" s="47"/>
      <c r="AEN43" s="47"/>
      <c r="AEO43" s="47"/>
      <c r="AEP43" s="47"/>
      <c r="AEQ43" s="47"/>
      <c r="AER43" s="47"/>
      <c r="AES43" s="47"/>
      <c r="AET43" s="47"/>
      <c r="AEU43" s="47"/>
      <c r="AEV43" s="47"/>
      <c r="AEW43" s="47"/>
      <c r="AEX43" s="47"/>
      <c r="AEY43" s="47"/>
      <c r="AEZ43" s="47"/>
      <c r="AFA43" s="47"/>
      <c r="AFB43" s="47"/>
      <c r="AFC43" s="47"/>
      <c r="AFD43" s="47"/>
      <c r="AFE43" s="47"/>
      <c r="AFF43" s="47"/>
      <c r="AFG43" s="47"/>
      <c r="AFH43" s="47"/>
      <c r="AFI43" s="47"/>
      <c r="AFJ43" s="47"/>
      <c r="AFK43" s="47"/>
      <c r="AFL43" s="47"/>
      <c r="AFM43" s="47"/>
      <c r="AFN43" s="47"/>
      <c r="AFO43" s="47"/>
      <c r="AFP43" s="47"/>
      <c r="AFQ43" s="47"/>
      <c r="AFR43" s="47"/>
      <c r="AFS43" s="47"/>
      <c r="AFT43" s="47"/>
      <c r="AFU43" s="47"/>
      <c r="AFV43" s="47"/>
      <c r="AFW43" s="47"/>
      <c r="AFX43" s="47"/>
      <c r="AFY43" s="47"/>
      <c r="AFZ43" s="47"/>
      <c r="AGA43" s="47"/>
      <c r="AGB43" s="47"/>
      <c r="AGC43" s="47"/>
      <c r="AGD43" s="47"/>
      <c r="AGE43" s="47"/>
      <c r="AGF43" s="47"/>
      <c r="AGG43" s="47"/>
      <c r="AGH43" s="47"/>
      <c r="AGI43" s="47"/>
      <c r="AGJ43" s="47"/>
      <c r="AGK43" s="47"/>
      <c r="AGL43" s="47"/>
      <c r="AGM43" s="47"/>
      <c r="AGN43" s="47"/>
      <c r="AGO43" s="47"/>
      <c r="AGP43" s="47"/>
      <c r="AGQ43" s="47"/>
      <c r="AGR43" s="47"/>
      <c r="AGS43" s="47"/>
      <c r="AGT43" s="47"/>
      <c r="AGU43" s="47"/>
      <c r="AGV43" s="47"/>
      <c r="AGW43" s="47"/>
      <c r="AGX43" s="47"/>
      <c r="AGY43" s="47"/>
      <c r="AGZ43" s="47"/>
      <c r="AHA43" s="47"/>
      <c r="AHB43" s="47"/>
      <c r="AHC43" s="47"/>
      <c r="AHD43" s="47"/>
      <c r="AHE43" s="47"/>
      <c r="AHF43" s="47"/>
      <c r="AHG43" s="47"/>
      <c r="AHH43" s="47"/>
      <c r="AHI43" s="47"/>
      <c r="AHJ43" s="47"/>
      <c r="AHK43" s="47"/>
      <c r="AHL43" s="47"/>
      <c r="AHM43" s="47"/>
      <c r="AHN43" s="47"/>
      <c r="AHO43" s="47"/>
      <c r="AHP43" s="47"/>
      <c r="AHQ43" s="47"/>
      <c r="AHR43" s="47"/>
      <c r="AHS43" s="47"/>
      <c r="AHT43" s="47"/>
      <c r="AHU43" s="47"/>
      <c r="AHV43" s="47"/>
      <c r="AHW43" s="47"/>
      <c r="AHX43" s="47"/>
      <c r="AHY43" s="47"/>
      <c r="AHZ43" s="47"/>
      <c r="AIA43" s="47"/>
      <c r="AIB43" s="47"/>
      <c r="AIC43" s="47"/>
      <c r="AID43" s="47"/>
      <c r="AIE43" s="47"/>
      <c r="AIF43" s="47"/>
      <c r="AIG43" s="47"/>
      <c r="AIH43" s="47"/>
      <c r="AII43" s="47"/>
      <c r="AIJ43" s="47"/>
      <c r="AIK43" s="47"/>
      <c r="AIL43" s="47"/>
      <c r="AIM43" s="47"/>
      <c r="AIN43" s="47"/>
      <c r="AIO43" s="47"/>
      <c r="AIP43" s="47"/>
      <c r="AIQ43" s="47"/>
      <c r="AIR43" s="47"/>
      <c r="AIS43" s="47"/>
      <c r="AIT43" s="47"/>
      <c r="AIU43" s="47"/>
      <c r="AIV43" s="47"/>
      <c r="AIW43" s="47"/>
      <c r="AIX43" s="47"/>
      <c r="AIY43" s="47"/>
      <c r="AIZ43" s="47"/>
      <c r="AJA43" s="47"/>
      <c r="AJB43" s="47"/>
      <c r="AJC43" s="47"/>
      <c r="AJD43" s="47"/>
      <c r="AJE43" s="47"/>
      <c r="AJF43" s="47"/>
      <c r="AJG43" s="47"/>
      <c r="AJH43" s="47"/>
      <c r="AJI43" s="47"/>
      <c r="AJJ43" s="47"/>
      <c r="AJK43" s="47"/>
      <c r="AJL43" s="47"/>
      <c r="AJM43" s="47"/>
      <c r="AJN43" s="47"/>
      <c r="AJO43" s="47"/>
      <c r="AJP43" s="47"/>
      <c r="AJQ43" s="47"/>
      <c r="AJR43" s="47"/>
      <c r="AJS43" s="47"/>
      <c r="AJT43" s="47"/>
      <c r="AJU43" s="47"/>
      <c r="AJV43" s="47"/>
      <c r="AJW43" s="47"/>
      <c r="AJX43" s="47"/>
      <c r="AJY43" s="47"/>
      <c r="AJZ43" s="47"/>
      <c r="AKA43" s="47"/>
      <c r="AKB43" s="47"/>
      <c r="AKC43" s="47"/>
      <c r="AKD43" s="47"/>
      <c r="AKE43" s="47"/>
      <c r="AKF43" s="47"/>
      <c r="AKG43" s="47"/>
      <c r="AKH43" s="47"/>
      <c r="AKI43" s="47"/>
      <c r="AKJ43" s="47"/>
      <c r="AKK43" s="47"/>
      <c r="AKL43" s="47"/>
      <c r="AKM43" s="47"/>
      <c r="AKN43" s="47"/>
      <c r="AKO43" s="47"/>
      <c r="AKP43" s="47"/>
      <c r="AKQ43" s="47"/>
      <c r="AKR43" s="47"/>
      <c r="AKS43" s="47"/>
      <c r="AKT43" s="47"/>
      <c r="AKU43" s="47"/>
      <c r="AKV43" s="47"/>
      <c r="AKW43" s="47"/>
      <c r="AKX43" s="47"/>
      <c r="AKY43" s="47"/>
      <c r="AKZ43" s="47"/>
      <c r="ALA43" s="47"/>
      <c r="ALB43" s="47"/>
      <c r="ALC43" s="47"/>
      <c r="ALD43" s="47"/>
      <c r="ALE43" s="47"/>
      <c r="ALF43" s="47"/>
      <c r="ALG43" s="47"/>
      <c r="ALH43" s="47"/>
      <c r="ALI43" s="47"/>
      <c r="ALJ43" s="47"/>
      <c r="ALK43" s="47"/>
      <c r="ALL43" s="47"/>
      <c r="ALM43" s="47"/>
      <c r="ALN43" s="47"/>
      <c r="ALO43" s="47"/>
      <c r="ALP43" s="47"/>
      <c r="ALQ43" s="47"/>
      <c r="ALR43" s="47"/>
      <c r="ALS43" s="47"/>
      <c r="ALT43" s="47"/>
      <c r="ALU43" s="47"/>
      <c r="ALV43" s="47"/>
      <c r="ALW43" s="47"/>
      <c r="ALX43" s="47"/>
      <c r="ALY43" s="47"/>
      <c r="ALZ43" s="47"/>
      <c r="AMA43" s="47"/>
      <c r="AMB43" s="47"/>
      <c r="AMC43" s="47"/>
      <c r="AMD43" s="47"/>
      <c r="AME43" s="47"/>
      <c r="AMF43" s="47"/>
      <c r="AMG43" s="47"/>
      <c r="AMH43" s="47"/>
      <c r="AMI43" s="47"/>
      <c r="AMJ43" s="47"/>
      <c r="AMK43" s="47"/>
      <c r="AML43" s="47"/>
      <c r="AMM43" s="47"/>
      <c r="AMN43" s="47"/>
      <c r="AMO43" s="47"/>
      <c r="AMP43" s="47"/>
      <c r="AMQ43" s="47"/>
      <c r="AMR43" s="47"/>
      <c r="AMS43" s="47"/>
      <c r="AMT43" s="47"/>
      <c r="AMU43" s="47"/>
      <c r="AMV43" s="47"/>
      <c r="AMW43" s="47"/>
      <c r="AMX43" s="47"/>
      <c r="AMY43" s="47"/>
      <c r="AMZ43" s="47"/>
      <c r="ANA43" s="47"/>
      <c r="ANB43" s="47"/>
      <c r="ANC43" s="47"/>
      <c r="AND43" s="47"/>
      <c r="ANE43" s="47"/>
      <c r="ANF43" s="47"/>
      <c r="ANG43" s="47"/>
      <c r="ANH43" s="47"/>
      <c r="ANI43" s="47"/>
      <c r="ANJ43" s="47"/>
      <c r="ANK43" s="47"/>
      <c r="ANL43" s="47"/>
      <c r="ANM43" s="47"/>
      <c r="ANN43" s="47"/>
      <c r="ANO43" s="47"/>
      <c r="ANP43" s="47"/>
      <c r="ANQ43" s="47"/>
      <c r="ANR43" s="47"/>
      <c r="ANS43" s="47"/>
      <c r="ANT43" s="47"/>
      <c r="ANU43" s="47"/>
      <c r="ANV43" s="47"/>
      <c r="ANW43" s="47"/>
      <c r="ANX43" s="47"/>
      <c r="ANY43" s="47"/>
      <c r="ANZ43" s="47"/>
      <c r="AOA43" s="47"/>
      <c r="AOB43" s="47"/>
      <c r="AOC43" s="47"/>
      <c r="AOD43" s="47"/>
      <c r="AOE43" s="47"/>
      <c r="AOF43" s="47"/>
      <c r="AOG43" s="47"/>
      <c r="AOH43" s="47"/>
      <c r="AOI43" s="47"/>
      <c r="AOJ43" s="47"/>
      <c r="AOK43" s="47"/>
      <c r="AOL43" s="47"/>
      <c r="AOM43" s="47"/>
      <c r="AON43" s="47"/>
      <c r="AOO43" s="47"/>
      <c r="AOP43" s="47"/>
      <c r="AOQ43" s="47"/>
      <c r="AOR43" s="47"/>
      <c r="AOS43" s="47"/>
      <c r="AOT43" s="47"/>
      <c r="AOU43" s="47"/>
      <c r="AOV43" s="47"/>
      <c r="AOW43" s="47"/>
      <c r="AOX43" s="47"/>
      <c r="AOY43" s="47"/>
      <c r="AOZ43" s="47"/>
      <c r="APA43" s="47"/>
      <c r="APB43" s="47"/>
      <c r="APC43" s="47"/>
      <c r="APD43" s="47"/>
      <c r="APE43" s="47"/>
      <c r="APF43" s="47"/>
      <c r="APG43" s="47"/>
      <c r="APH43" s="47"/>
      <c r="API43" s="47"/>
      <c r="APJ43" s="47"/>
      <c r="APK43" s="47"/>
      <c r="APL43" s="47"/>
      <c r="APM43" s="47"/>
      <c r="APN43" s="47"/>
      <c r="APO43" s="47"/>
      <c r="APP43" s="47"/>
      <c r="APQ43" s="47"/>
      <c r="APR43" s="47"/>
      <c r="APS43" s="47"/>
      <c r="APT43" s="47"/>
      <c r="APU43" s="47"/>
      <c r="APV43" s="47"/>
      <c r="APW43" s="47"/>
      <c r="APX43" s="47"/>
      <c r="APY43" s="47"/>
      <c r="APZ43" s="47"/>
      <c r="AQA43" s="47"/>
      <c r="AQB43" s="47"/>
      <c r="AQC43" s="47"/>
      <c r="AQD43" s="47"/>
      <c r="AQE43" s="47"/>
      <c r="AQF43" s="47"/>
      <c r="AQG43" s="47"/>
      <c r="AQH43" s="47"/>
      <c r="AQI43" s="47"/>
      <c r="AQJ43" s="47"/>
      <c r="AQK43" s="47"/>
      <c r="AQL43" s="47"/>
      <c r="AQM43" s="47"/>
      <c r="AQN43" s="47"/>
      <c r="AQO43" s="47"/>
      <c r="AQP43" s="47"/>
      <c r="AQQ43" s="47"/>
      <c r="AQR43" s="47"/>
      <c r="AQS43" s="47"/>
      <c r="AQT43" s="47"/>
      <c r="AQU43" s="47"/>
      <c r="AQV43" s="47"/>
      <c r="AQW43" s="47"/>
      <c r="AQX43" s="47"/>
      <c r="AQY43" s="47"/>
      <c r="AQZ43" s="47"/>
      <c r="ARA43" s="47"/>
      <c r="ARB43" s="47"/>
      <c r="ARC43" s="47"/>
      <c r="ARD43" s="47"/>
      <c r="ARE43" s="47"/>
      <c r="ARF43" s="47"/>
      <c r="ARG43" s="47"/>
      <c r="ARH43" s="47"/>
      <c r="ARI43" s="47"/>
      <c r="ARJ43" s="47"/>
      <c r="ARK43" s="47"/>
      <c r="ARL43" s="47"/>
      <c r="ARM43" s="47"/>
      <c r="ARN43" s="47"/>
      <c r="ARO43" s="47"/>
      <c r="ARP43" s="47"/>
      <c r="ARQ43" s="47"/>
      <c r="ARR43" s="47"/>
      <c r="ARS43" s="47"/>
      <c r="ART43" s="47"/>
      <c r="ARU43" s="47"/>
      <c r="ARV43" s="47"/>
      <c r="ARW43" s="47"/>
      <c r="ARX43" s="47"/>
      <c r="ARY43" s="47"/>
      <c r="ARZ43" s="47"/>
      <c r="ASA43" s="47"/>
      <c r="ASB43" s="47"/>
      <c r="ASC43" s="47"/>
      <c r="ASD43" s="47"/>
      <c r="ASE43" s="47"/>
      <c r="ASF43" s="47"/>
      <c r="ASG43" s="47"/>
      <c r="ASH43" s="47"/>
      <c r="ASI43" s="47"/>
      <c r="ASJ43" s="47"/>
      <c r="ASK43" s="47"/>
      <c r="ASL43" s="47"/>
      <c r="ASM43" s="47"/>
      <c r="ASN43" s="47"/>
      <c r="ASO43" s="47"/>
      <c r="ASP43" s="47"/>
      <c r="ASQ43" s="47"/>
      <c r="ASR43" s="47"/>
      <c r="ASS43" s="47"/>
      <c r="AST43" s="47"/>
      <c r="ASU43" s="47"/>
      <c r="ASV43" s="47"/>
      <c r="ASW43" s="47"/>
      <c r="ASX43" s="47"/>
      <c r="ASY43" s="47"/>
      <c r="ASZ43" s="47"/>
      <c r="ATA43" s="47"/>
      <c r="ATB43" s="47"/>
      <c r="ATC43" s="47"/>
      <c r="ATD43" s="47"/>
      <c r="ATE43" s="47"/>
      <c r="ATF43" s="47"/>
      <c r="ATG43" s="47"/>
      <c r="ATH43" s="47"/>
      <c r="ATI43" s="47"/>
      <c r="ATJ43" s="47"/>
      <c r="ATK43" s="47"/>
      <c r="ATL43" s="47"/>
      <c r="ATM43" s="47"/>
      <c r="ATN43" s="47"/>
      <c r="ATO43" s="47"/>
      <c r="ATP43" s="47"/>
      <c r="ATQ43" s="47"/>
      <c r="ATR43" s="47"/>
      <c r="ATS43" s="47"/>
      <c r="ATT43" s="47"/>
      <c r="ATU43" s="47"/>
      <c r="ATV43" s="47"/>
      <c r="ATW43" s="47"/>
      <c r="ATX43" s="47"/>
      <c r="ATY43" s="47"/>
      <c r="ATZ43" s="47"/>
      <c r="AUA43" s="47"/>
      <c r="AUB43" s="47"/>
      <c r="AUC43" s="47"/>
      <c r="AUD43" s="47"/>
      <c r="AUE43" s="47"/>
      <c r="AUF43" s="47"/>
      <c r="AUG43" s="47"/>
      <c r="AUH43" s="47"/>
      <c r="AUI43" s="47"/>
      <c r="AUJ43" s="47"/>
      <c r="AUK43" s="47"/>
      <c r="AUL43" s="47"/>
      <c r="AUM43" s="47"/>
      <c r="AUN43" s="47"/>
      <c r="AUO43" s="47"/>
      <c r="AUP43" s="47"/>
      <c r="AUQ43" s="47"/>
      <c r="AUR43" s="47"/>
      <c r="AUS43" s="47"/>
    </row>
    <row r="44" spans="1:1241" x14ac:dyDescent="0.25">
      <c r="A44" s="15">
        <v>26</v>
      </c>
      <c r="C44" s="78" t="str">
        <f t="shared" si="2096"/>
        <v/>
      </c>
      <c r="D44" s="5"/>
      <c r="E44" s="61"/>
      <c r="F44" s="112">
        <f t="shared" si="2097"/>
        <v>0</v>
      </c>
      <c r="G44" s="112">
        <f t="shared" si="2097"/>
        <v>0</v>
      </c>
      <c r="H44" s="112">
        <f t="shared" si="2097"/>
        <v>0</v>
      </c>
      <c r="I44" s="112">
        <f t="shared" si="2097"/>
        <v>0</v>
      </c>
      <c r="J44" s="112">
        <f t="shared" si="2097"/>
        <v>0</v>
      </c>
      <c r="K44" s="112">
        <f t="shared" si="2097"/>
        <v>0</v>
      </c>
      <c r="L44" s="112">
        <f t="shared" si="2097"/>
        <v>0</v>
      </c>
      <c r="M44" s="112">
        <f t="shared" si="2097"/>
        <v>0</v>
      </c>
      <c r="N44" s="112">
        <f t="shared" si="2097"/>
        <v>0</v>
      </c>
      <c r="O44" s="112">
        <f t="shared" si="2097"/>
        <v>0</v>
      </c>
      <c r="P44" s="112">
        <f t="shared" si="2097"/>
        <v>0</v>
      </c>
      <c r="Q44" s="72">
        <f t="shared" si="2097"/>
        <v>0</v>
      </c>
      <c r="R44" s="111">
        <f t="shared" si="2099"/>
        <v>0</v>
      </c>
      <c r="S44" s="111">
        <f t="shared" si="2100"/>
        <v>0</v>
      </c>
      <c r="T44" s="111">
        <f t="shared" si="2101"/>
        <v>0</v>
      </c>
      <c r="U44" s="111">
        <f t="shared" si="2102"/>
        <v>0</v>
      </c>
      <c r="V44" s="111">
        <f t="shared" si="2103"/>
        <v>0</v>
      </c>
      <c r="W44" s="111">
        <f t="shared" si="2104"/>
        <v>0</v>
      </c>
      <c r="X44" s="111">
        <f t="shared" si="2105"/>
        <v>0</v>
      </c>
      <c r="Y44" s="111">
        <f t="shared" si="2106"/>
        <v>0</v>
      </c>
      <c r="Z44" s="111">
        <f t="shared" si="2107"/>
        <v>0</v>
      </c>
      <c r="AA44" s="111">
        <f t="shared" si="2108"/>
        <v>0</v>
      </c>
      <c r="AB44" s="111">
        <f t="shared" si="2109"/>
        <v>0</v>
      </c>
      <c r="AC44" s="111">
        <f t="shared" si="2110"/>
        <v>0</v>
      </c>
      <c r="AD44" s="70">
        <f t="shared" si="2111"/>
        <v>0</v>
      </c>
      <c r="AE44" s="58">
        <f t="shared" si="2112"/>
        <v>0</v>
      </c>
      <c r="AF44" s="58">
        <f t="shared" si="2113"/>
        <v>0</v>
      </c>
      <c r="AG44" s="58">
        <f t="shared" si="2114"/>
        <v>0</v>
      </c>
      <c r="AH44" s="58">
        <f t="shared" si="2115"/>
        <v>0</v>
      </c>
      <c r="AI44" s="58">
        <f t="shared" si="2116"/>
        <v>0</v>
      </c>
      <c r="AJ44" s="58">
        <f t="shared" si="2117"/>
        <v>0</v>
      </c>
      <c r="AK44" s="58">
        <f t="shared" si="2118"/>
        <v>0</v>
      </c>
      <c r="AL44" s="58">
        <f t="shared" si="2119"/>
        <v>0</v>
      </c>
      <c r="AM44" s="58">
        <f t="shared" si="2120"/>
        <v>0</v>
      </c>
      <c r="AN44" s="58">
        <f t="shared" si="2121"/>
        <v>0</v>
      </c>
      <c r="AO44" s="58">
        <f t="shared" si="2122"/>
        <v>0</v>
      </c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  <c r="EB44" s="50"/>
      <c r="EC44" s="50"/>
      <c r="ED44" s="50"/>
      <c r="EE44" s="50"/>
      <c r="EF44" s="50"/>
      <c r="EG44" s="50"/>
      <c r="EH44" s="50"/>
      <c r="EI44" s="50"/>
      <c r="EJ44" s="50"/>
      <c r="EK44" s="50"/>
      <c r="EL44" s="50"/>
      <c r="EM44" s="50"/>
      <c r="EN44" s="50"/>
      <c r="EO44" s="50"/>
      <c r="EP44" s="50"/>
      <c r="EQ44" s="50"/>
      <c r="ER44" s="50"/>
      <c r="ES44" s="50"/>
      <c r="ET44" s="50"/>
      <c r="EU44" s="50"/>
      <c r="EV44" s="50"/>
      <c r="EW44" s="50"/>
      <c r="EX44" s="50"/>
      <c r="EY44" s="50"/>
      <c r="EZ44" s="50"/>
      <c r="FA44" s="50"/>
      <c r="FB44" s="50"/>
      <c r="FC44" s="50"/>
      <c r="FD44" s="50"/>
      <c r="FE44" s="50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  <c r="HG44" s="47"/>
      <c r="HH44" s="47"/>
      <c r="HI44" s="47"/>
      <c r="HJ44" s="47"/>
      <c r="HK44" s="47"/>
      <c r="HL44" s="47"/>
      <c r="HM44" s="47"/>
      <c r="HN44" s="47"/>
      <c r="HO44" s="47"/>
      <c r="HP44" s="47"/>
      <c r="HQ44" s="47"/>
      <c r="HR44" s="47"/>
      <c r="HS44" s="47"/>
      <c r="HT44" s="47"/>
      <c r="HU44" s="47"/>
      <c r="HV44" s="47"/>
      <c r="HW44" s="47"/>
      <c r="HX44" s="47"/>
      <c r="HY44" s="47"/>
      <c r="HZ44" s="47"/>
      <c r="IA44" s="47"/>
      <c r="IB44" s="47"/>
      <c r="IC44" s="47"/>
      <c r="ID44" s="47"/>
      <c r="IE44" s="47"/>
      <c r="IF44" s="47"/>
      <c r="IG44" s="47"/>
      <c r="IH44" s="47"/>
      <c r="II44" s="47"/>
      <c r="IJ44" s="47"/>
      <c r="IK44" s="47"/>
      <c r="IL44" s="47"/>
      <c r="IM44" s="47"/>
      <c r="IN44" s="47"/>
      <c r="IO44" s="47"/>
      <c r="IP44" s="47"/>
      <c r="IQ44" s="47"/>
      <c r="IR44" s="47"/>
      <c r="IS44" s="47"/>
      <c r="IT44" s="47"/>
      <c r="IU44" s="47"/>
      <c r="IV44" s="47"/>
      <c r="IW44" s="47"/>
      <c r="IX44" s="47"/>
      <c r="IY44" s="47"/>
      <c r="IZ44" s="47"/>
      <c r="JA44" s="47"/>
      <c r="JB44" s="47"/>
      <c r="JC44" s="47"/>
      <c r="JD44" s="47"/>
      <c r="JE44" s="47"/>
      <c r="JF44" s="47"/>
      <c r="JG44" s="47"/>
      <c r="JH44" s="47"/>
      <c r="JI44" s="47"/>
      <c r="JJ44" s="47"/>
      <c r="JK44" s="47"/>
      <c r="JL44" s="47"/>
      <c r="JM44" s="47"/>
      <c r="JN44" s="47"/>
      <c r="JO44" s="47"/>
      <c r="JP44" s="47"/>
      <c r="JQ44" s="47"/>
      <c r="JR44" s="47"/>
      <c r="JS44" s="47"/>
      <c r="JT44" s="47"/>
      <c r="JU44" s="47"/>
      <c r="JV44" s="47"/>
      <c r="JW44" s="47"/>
      <c r="JX44" s="47"/>
      <c r="JY44" s="47"/>
      <c r="JZ44" s="47"/>
      <c r="KA44" s="47"/>
      <c r="KB44" s="47"/>
      <c r="KC44" s="47"/>
      <c r="KD44" s="47"/>
      <c r="KE44" s="47"/>
      <c r="KF44" s="47"/>
      <c r="KG44" s="47"/>
      <c r="KH44" s="47"/>
      <c r="KI44" s="47"/>
      <c r="KJ44" s="47"/>
      <c r="KK44" s="47"/>
      <c r="KL44" s="47"/>
      <c r="KM44" s="47"/>
      <c r="KN44" s="47"/>
      <c r="KO44" s="47"/>
      <c r="KP44" s="47"/>
      <c r="KQ44" s="47"/>
      <c r="KR44" s="47"/>
      <c r="KS44" s="47"/>
      <c r="KT44" s="47"/>
      <c r="KU44" s="47"/>
      <c r="KV44" s="47"/>
      <c r="KW44" s="47"/>
      <c r="KX44" s="47"/>
      <c r="KY44" s="47"/>
      <c r="KZ44" s="47"/>
      <c r="LA44" s="47"/>
      <c r="LB44" s="47"/>
      <c r="LC44" s="47"/>
      <c r="LD44" s="47"/>
      <c r="LE44" s="47"/>
      <c r="LF44" s="47"/>
      <c r="LG44" s="47"/>
      <c r="LH44" s="47"/>
      <c r="LI44" s="47"/>
      <c r="LJ44" s="47"/>
      <c r="LK44" s="47"/>
      <c r="LL44" s="47"/>
      <c r="LM44" s="47"/>
      <c r="LN44" s="47"/>
      <c r="LO44" s="47"/>
      <c r="LP44" s="47"/>
      <c r="LQ44" s="47"/>
      <c r="LR44" s="47"/>
      <c r="LS44" s="47"/>
      <c r="LT44" s="47"/>
      <c r="LU44" s="47"/>
      <c r="LV44" s="47"/>
      <c r="LW44" s="47"/>
      <c r="LX44" s="47"/>
      <c r="LY44" s="47"/>
      <c r="LZ44" s="47"/>
      <c r="MA44" s="47"/>
      <c r="MB44" s="47"/>
      <c r="MC44" s="47"/>
      <c r="MD44" s="47"/>
      <c r="ME44" s="47"/>
      <c r="MF44" s="47"/>
      <c r="MG44" s="47"/>
      <c r="MH44" s="47"/>
      <c r="MI44" s="47"/>
      <c r="MJ44" s="47"/>
      <c r="MK44" s="47"/>
      <c r="ML44" s="47"/>
      <c r="MM44" s="47"/>
      <c r="MN44" s="47"/>
      <c r="MO44" s="47"/>
      <c r="MP44" s="47"/>
      <c r="MQ44" s="47"/>
      <c r="MR44" s="47"/>
      <c r="MS44" s="47"/>
      <c r="MT44" s="47"/>
      <c r="MU44" s="47"/>
      <c r="MV44" s="47"/>
      <c r="MW44" s="47"/>
      <c r="MX44" s="47"/>
      <c r="MY44" s="47"/>
      <c r="MZ44" s="47"/>
      <c r="NA44" s="47"/>
      <c r="NB44" s="47"/>
      <c r="NC44" s="47"/>
      <c r="ND44" s="47"/>
      <c r="NE44" s="47"/>
      <c r="NF44" s="47"/>
      <c r="NG44" s="47"/>
      <c r="NH44" s="47"/>
      <c r="NI44" s="47"/>
      <c r="NJ44" s="47"/>
      <c r="NK44" s="47"/>
      <c r="NL44" s="47"/>
      <c r="NM44" s="47"/>
      <c r="NN44" s="47"/>
      <c r="NO44" s="47"/>
      <c r="NP44" s="47"/>
      <c r="NQ44" s="47"/>
      <c r="NR44" s="47"/>
      <c r="NS44" s="47"/>
      <c r="NT44" s="47"/>
      <c r="NU44" s="47"/>
      <c r="NV44" s="47"/>
      <c r="NW44" s="47"/>
      <c r="NX44" s="47"/>
      <c r="NY44" s="47"/>
      <c r="NZ44" s="47"/>
      <c r="OA44" s="47"/>
      <c r="OB44" s="47"/>
      <c r="OC44" s="47"/>
      <c r="OD44" s="47"/>
      <c r="OE44" s="47"/>
      <c r="OF44" s="47"/>
      <c r="OG44" s="47"/>
      <c r="OH44" s="47"/>
      <c r="OI44" s="47"/>
      <c r="OJ44" s="47"/>
      <c r="OK44" s="47"/>
      <c r="OL44" s="47"/>
      <c r="OM44" s="47"/>
      <c r="ON44" s="47"/>
      <c r="OO44" s="47"/>
      <c r="OP44" s="47"/>
      <c r="OQ44" s="47"/>
      <c r="OR44" s="47"/>
      <c r="OS44" s="47"/>
      <c r="OT44" s="47"/>
      <c r="OU44" s="47"/>
      <c r="OV44" s="47"/>
      <c r="OW44" s="47"/>
      <c r="OX44" s="47"/>
      <c r="OY44" s="47"/>
      <c r="OZ44" s="47"/>
      <c r="PA44" s="47"/>
      <c r="PB44" s="47"/>
      <c r="PC44" s="47"/>
      <c r="PD44" s="47"/>
      <c r="PE44" s="47"/>
      <c r="PF44" s="47"/>
      <c r="PG44" s="47"/>
      <c r="PH44" s="47"/>
      <c r="PI44" s="47"/>
      <c r="PJ44" s="47"/>
      <c r="PK44" s="47"/>
      <c r="PL44" s="47"/>
      <c r="PM44" s="47"/>
      <c r="PN44" s="47"/>
      <c r="PO44" s="47"/>
      <c r="PP44" s="47"/>
      <c r="PQ44" s="47"/>
      <c r="PR44" s="47"/>
      <c r="PS44" s="47"/>
      <c r="PT44" s="47"/>
      <c r="PU44" s="47"/>
      <c r="PV44" s="47"/>
      <c r="PW44" s="47"/>
      <c r="PX44" s="47"/>
      <c r="PY44" s="47"/>
      <c r="PZ44" s="47"/>
      <c r="QA44" s="47"/>
      <c r="QB44" s="47"/>
      <c r="QC44" s="47"/>
      <c r="QD44" s="47"/>
      <c r="QE44" s="47"/>
      <c r="QF44" s="47"/>
      <c r="QG44" s="47"/>
      <c r="QH44" s="47"/>
      <c r="QI44" s="47"/>
      <c r="QJ44" s="47"/>
      <c r="QK44" s="47"/>
      <c r="QL44" s="47"/>
      <c r="QM44" s="47"/>
      <c r="QN44" s="47"/>
      <c r="QO44" s="47"/>
      <c r="QP44" s="47"/>
      <c r="QQ44" s="47"/>
      <c r="QR44" s="47"/>
      <c r="QS44" s="47"/>
      <c r="QT44" s="47"/>
      <c r="QU44" s="47"/>
      <c r="QV44" s="47"/>
      <c r="QW44" s="47"/>
      <c r="QX44" s="47"/>
      <c r="QY44" s="47"/>
      <c r="QZ44" s="47"/>
      <c r="RA44" s="47"/>
      <c r="RB44" s="47"/>
      <c r="RC44" s="47"/>
      <c r="RD44" s="47"/>
      <c r="RE44" s="47"/>
      <c r="RF44" s="47"/>
      <c r="RG44" s="47"/>
      <c r="RH44" s="47"/>
      <c r="RI44" s="47"/>
      <c r="RJ44" s="47"/>
      <c r="RK44" s="47"/>
      <c r="RL44" s="47"/>
      <c r="RM44" s="47"/>
      <c r="RN44" s="47"/>
      <c r="RO44" s="47"/>
      <c r="RP44" s="47"/>
      <c r="RQ44" s="47"/>
      <c r="RR44" s="47"/>
      <c r="RS44" s="47"/>
      <c r="RT44" s="47"/>
      <c r="RU44" s="47"/>
      <c r="RV44" s="47"/>
      <c r="RW44" s="47"/>
      <c r="RX44" s="47"/>
      <c r="RY44" s="47"/>
      <c r="RZ44" s="47"/>
      <c r="SA44" s="47"/>
      <c r="SB44" s="47"/>
      <c r="SC44" s="47"/>
      <c r="SD44" s="47"/>
      <c r="SE44" s="47"/>
      <c r="SF44" s="47"/>
      <c r="SG44" s="47"/>
      <c r="SH44" s="47"/>
      <c r="SI44" s="47"/>
      <c r="SJ44" s="47"/>
      <c r="SK44" s="47"/>
      <c r="SL44" s="47"/>
      <c r="SM44" s="47"/>
      <c r="SN44" s="47"/>
      <c r="SO44" s="47"/>
      <c r="SP44" s="47"/>
      <c r="SQ44" s="47"/>
      <c r="SR44" s="47"/>
      <c r="SS44" s="47"/>
      <c r="ST44" s="47"/>
      <c r="SU44" s="47"/>
      <c r="SV44" s="47"/>
      <c r="SW44" s="47"/>
      <c r="SX44" s="47"/>
      <c r="SY44" s="47"/>
      <c r="SZ44" s="47"/>
      <c r="TA44" s="47"/>
      <c r="TB44" s="47"/>
      <c r="TC44" s="47"/>
      <c r="TD44" s="47"/>
      <c r="TE44" s="47"/>
      <c r="TF44" s="47"/>
      <c r="TG44" s="47"/>
      <c r="TH44" s="47"/>
      <c r="TI44" s="47"/>
      <c r="TJ44" s="47"/>
      <c r="TK44" s="47"/>
      <c r="TL44" s="47"/>
      <c r="TM44" s="47"/>
      <c r="TN44" s="47"/>
      <c r="TO44" s="47"/>
      <c r="TP44" s="47"/>
      <c r="TQ44" s="47"/>
      <c r="TR44" s="47"/>
      <c r="TS44" s="47"/>
      <c r="TT44" s="47"/>
      <c r="TU44" s="47"/>
      <c r="TV44" s="47"/>
      <c r="TW44" s="47"/>
      <c r="TX44" s="47"/>
      <c r="TY44" s="47"/>
      <c r="TZ44" s="47"/>
      <c r="UA44" s="47"/>
      <c r="UB44" s="47"/>
      <c r="UC44" s="47"/>
      <c r="UD44" s="47"/>
      <c r="UE44" s="47"/>
      <c r="UF44" s="47"/>
      <c r="UG44" s="47"/>
      <c r="UH44" s="47"/>
      <c r="UI44" s="47"/>
      <c r="UJ44" s="47"/>
      <c r="UK44" s="47"/>
      <c r="UL44" s="47"/>
      <c r="UM44" s="47"/>
      <c r="UN44" s="47"/>
      <c r="UO44" s="47"/>
      <c r="UP44" s="47"/>
      <c r="UQ44" s="47"/>
      <c r="UR44" s="47"/>
      <c r="US44" s="47"/>
      <c r="UT44" s="47"/>
      <c r="UU44" s="47"/>
      <c r="UV44" s="47"/>
      <c r="UW44" s="47"/>
      <c r="UX44" s="47"/>
      <c r="UY44" s="47"/>
      <c r="UZ44" s="47"/>
      <c r="VA44" s="47"/>
      <c r="VB44" s="47"/>
      <c r="VC44" s="47"/>
      <c r="VD44" s="47"/>
      <c r="VE44" s="47"/>
      <c r="VF44" s="47"/>
      <c r="VG44" s="47"/>
      <c r="VH44" s="47"/>
      <c r="VI44" s="47"/>
      <c r="VJ44" s="47"/>
      <c r="VK44" s="47"/>
      <c r="VL44" s="47"/>
      <c r="VM44" s="47"/>
      <c r="VN44" s="47"/>
      <c r="VO44" s="47"/>
      <c r="VP44" s="47"/>
      <c r="VQ44" s="47"/>
      <c r="VR44" s="47"/>
      <c r="VS44" s="47"/>
      <c r="VT44" s="47"/>
      <c r="VU44" s="47"/>
      <c r="VV44" s="47"/>
      <c r="VW44" s="47"/>
      <c r="VX44" s="47"/>
      <c r="VY44" s="47"/>
      <c r="VZ44" s="47"/>
      <c r="WA44" s="47"/>
      <c r="WB44" s="47"/>
      <c r="WC44" s="47"/>
      <c r="WD44" s="47"/>
      <c r="WE44" s="47"/>
      <c r="WF44" s="47"/>
      <c r="WG44" s="47"/>
      <c r="WH44" s="47"/>
      <c r="WI44" s="47"/>
      <c r="WJ44" s="47"/>
      <c r="WK44" s="47"/>
      <c r="WL44" s="47"/>
      <c r="WM44" s="47"/>
      <c r="WN44" s="47"/>
      <c r="WO44" s="47"/>
      <c r="WP44" s="47"/>
      <c r="WQ44" s="47"/>
      <c r="WR44" s="47"/>
      <c r="WS44" s="47"/>
      <c r="WT44" s="47"/>
      <c r="WU44" s="47"/>
      <c r="WV44" s="47"/>
      <c r="WW44" s="47"/>
      <c r="WX44" s="47"/>
      <c r="WY44" s="47"/>
      <c r="WZ44" s="47"/>
      <c r="XA44" s="47"/>
      <c r="XB44" s="47"/>
      <c r="XC44" s="47"/>
      <c r="XD44" s="47"/>
      <c r="XE44" s="47"/>
      <c r="XF44" s="47"/>
      <c r="XG44" s="47"/>
      <c r="XH44" s="47"/>
      <c r="XI44" s="47"/>
      <c r="XJ44" s="47"/>
      <c r="XK44" s="47"/>
      <c r="XL44" s="47"/>
      <c r="XM44" s="47"/>
      <c r="XN44" s="47"/>
      <c r="XO44" s="47"/>
      <c r="XP44" s="47"/>
      <c r="XQ44" s="47"/>
      <c r="XR44" s="47"/>
      <c r="XS44" s="47"/>
      <c r="XT44" s="47"/>
      <c r="XU44" s="47"/>
      <c r="XV44" s="47"/>
      <c r="XW44" s="47"/>
      <c r="XX44" s="47"/>
      <c r="XY44" s="47"/>
      <c r="XZ44" s="47"/>
      <c r="YA44" s="47"/>
      <c r="YB44" s="47"/>
      <c r="YC44" s="47"/>
      <c r="YD44" s="47"/>
      <c r="YE44" s="47"/>
      <c r="YF44" s="47"/>
      <c r="YG44" s="47"/>
      <c r="YH44" s="47"/>
      <c r="YI44" s="47"/>
      <c r="YJ44" s="47"/>
      <c r="YK44" s="47"/>
      <c r="YL44" s="47"/>
      <c r="YM44" s="47"/>
      <c r="YN44" s="47"/>
      <c r="YO44" s="47"/>
      <c r="YP44" s="47"/>
      <c r="YQ44" s="47"/>
      <c r="YR44" s="47"/>
      <c r="YS44" s="47"/>
      <c r="YT44" s="47"/>
      <c r="YU44" s="47"/>
      <c r="YV44" s="47"/>
      <c r="YW44" s="47"/>
      <c r="YX44" s="47"/>
      <c r="YY44" s="47"/>
      <c r="YZ44" s="47"/>
      <c r="ZA44" s="47"/>
      <c r="ZB44" s="47"/>
      <c r="ZC44" s="47"/>
      <c r="ZD44" s="47"/>
      <c r="ZE44" s="47"/>
      <c r="ZF44" s="47"/>
      <c r="ZG44" s="47"/>
      <c r="ZH44" s="47"/>
      <c r="ZI44" s="47"/>
      <c r="ZJ44" s="47"/>
      <c r="ZK44" s="47"/>
      <c r="ZL44" s="47"/>
      <c r="ZM44" s="47"/>
      <c r="ZN44" s="47"/>
      <c r="ZO44" s="47"/>
      <c r="ZP44" s="47"/>
      <c r="ZQ44" s="47"/>
      <c r="ZR44" s="47"/>
      <c r="ZS44" s="47"/>
      <c r="ZT44" s="47"/>
      <c r="ZU44" s="47"/>
      <c r="ZV44" s="47"/>
      <c r="ZW44" s="47"/>
      <c r="ZX44" s="47"/>
      <c r="ZY44" s="47"/>
      <c r="ZZ44" s="47"/>
      <c r="AAA44" s="47"/>
      <c r="AAB44" s="47"/>
      <c r="AAC44" s="47"/>
      <c r="AAD44" s="47"/>
      <c r="AAE44" s="47"/>
      <c r="AAF44" s="47"/>
      <c r="AAG44" s="47"/>
      <c r="AAH44" s="47"/>
      <c r="AAI44" s="47"/>
      <c r="AAJ44" s="47"/>
      <c r="AAK44" s="47"/>
      <c r="AAL44" s="47"/>
      <c r="AAM44" s="47"/>
      <c r="AAN44" s="47"/>
      <c r="AAO44" s="47"/>
      <c r="AAP44" s="47"/>
      <c r="AAQ44" s="47"/>
      <c r="AAR44" s="47"/>
      <c r="AAS44" s="47"/>
      <c r="AAT44" s="47"/>
      <c r="AAU44" s="47"/>
      <c r="AAV44" s="47"/>
      <c r="AAW44" s="47"/>
      <c r="AAX44" s="47"/>
      <c r="AAY44" s="47"/>
      <c r="AAZ44" s="47"/>
      <c r="ABA44" s="47"/>
      <c r="ABB44" s="47"/>
      <c r="ABC44" s="47"/>
      <c r="ABD44" s="47"/>
      <c r="ABE44" s="47"/>
      <c r="ABF44" s="47"/>
      <c r="ABG44" s="47"/>
      <c r="ABH44" s="47"/>
      <c r="ABI44" s="47"/>
      <c r="ABJ44" s="47"/>
      <c r="ABK44" s="47"/>
      <c r="ABL44" s="47"/>
      <c r="ABM44" s="47"/>
      <c r="ABN44" s="47"/>
      <c r="ABO44" s="47"/>
      <c r="ABP44" s="47"/>
      <c r="ABQ44" s="47"/>
      <c r="ABR44" s="47"/>
      <c r="ABS44" s="47"/>
      <c r="ABT44" s="47"/>
      <c r="ABU44" s="47"/>
      <c r="ABV44" s="47"/>
      <c r="ABW44" s="47"/>
      <c r="ABX44" s="47"/>
      <c r="ABY44" s="47"/>
      <c r="ABZ44" s="47"/>
      <c r="ACA44" s="47"/>
      <c r="ACB44" s="47"/>
      <c r="ACC44" s="47"/>
      <c r="ACD44" s="47"/>
      <c r="ACE44" s="47"/>
      <c r="ACF44" s="47"/>
      <c r="ACG44" s="47"/>
      <c r="ACH44" s="47"/>
      <c r="ACI44" s="47"/>
      <c r="ACJ44" s="47"/>
      <c r="ACK44" s="47"/>
      <c r="ACL44" s="47"/>
      <c r="ACM44" s="47"/>
      <c r="ACN44" s="47"/>
      <c r="ACO44" s="47"/>
      <c r="ACP44" s="47"/>
      <c r="ACQ44" s="47"/>
      <c r="ACR44" s="47"/>
      <c r="ACS44" s="47"/>
      <c r="ACT44" s="47"/>
      <c r="ACU44" s="47"/>
      <c r="ACV44" s="47"/>
      <c r="ACW44" s="47"/>
      <c r="ACX44" s="47"/>
      <c r="ACY44" s="47"/>
      <c r="ACZ44" s="47"/>
      <c r="ADA44" s="47"/>
      <c r="ADB44" s="47"/>
      <c r="ADC44" s="47"/>
      <c r="ADD44" s="47"/>
      <c r="ADE44" s="47"/>
      <c r="ADF44" s="47"/>
      <c r="ADG44" s="47"/>
      <c r="ADH44" s="47"/>
      <c r="ADI44" s="47"/>
      <c r="ADJ44" s="47"/>
      <c r="ADK44" s="47"/>
      <c r="ADL44" s="47"/>
      <c r="ADM44" s="47"/>
      <c r="ADN44" s="47"/>
      <c r="ADO44" s="47"/>
      <c r="ADP44" s="47"/>
      <c r="ADQ44" s="47"/>
      <c r="ADR44" s="47"/>
      <c r="ADS44" s="47"/>
      <c r="ADT44" s="47"/>
      <c r="ADU44" s="47"/>
      <c r="ADV44" s="47"/>
      <c r="ADW44" s="47"/>
      <c r="ADX44" s="47"/>
      <c r="ADY44" s="47"/>
      <c r="ADZ44" s="47"/>
      <c r="AEA44" s="47"/>
      <c r="AEB44" s="47"/>
      <c r="AEC44" s="47"/>
      <c r="AED44" s="47"/>
      <c r="AEE44" s="47"/>
      <c r="AEF44" s="47"/>
      <c r="AEG44" s="47"/>
      <c r="AEH44" s="47"/>
      <c r="AEI44" s="47"/>
      <c r="AEJ44" s="47"/>
      <c r="AEK44" s="47"/>
      <c r="AEL44" s="47"/>
      <c r="AEM44" s="47"/>
      <c r="AEN44" s="47"/>
      <c r="AEO44" s="47"/>
      <c r="AEP44" s="47"/>
      <c r="AEQ44" s="47"/>
      <c r="AER44" s="47"/>
      <c r="AES44" s="47"/>
      <c r="AET44" s="47"/>
      <c r="AEU44" s="47"/>
      <c r="AEV44" s="47"/>
      <c r="AEW44" s="47"/>
      <c r="AEX44" s="47"/>
      <c r="AEY44" s="47"/>
      <c r="AEZ44" s="47"/>
      <c r="AFA44" s="47"/>
      <c r="AFB44" s="47"/>
      <c r="AFC44" s="47"/>
      <c r="AFD44" s="47"/>
      <c r="AFE44" s="47"/>
      <c r="AFF44" s="47"/>
      <c r="AFG44" s="47"/>
      <c r="AFH44" s="47"/>
      <c r="AFI44" s="47"/>
      <c r="AFJ44" s="47"/>
      <c r="AFK44" s="47"/>
      <c r="AFL44" s="47"/>
      <c r="AFM44" s="47"/>
      <c r="AFN44" s="47"/>
      <c r="AFO44" s="47"/>
      <c r="AFP44" s="47"/>
      <c r="AFQ44" s="47"/>
      <c r="AFR44" s="47"/>
      <c r="AFS44" s="47"/>
      <c r="AFT44" s="47"/>
      <c r="AFU44" s="47"/>
      <c r="AFV44" s="47"/>
      <c r="AFW44" s="47"/>
      <c r="AFX44" s="47"/>
      <c r="AFY44" s="47"/>
      <c r="AFZ44" s="47"/>
      <c r="AGA44" s="47"/>
      <c r="AGB44" s="47"/>
      <c r="AGC44" s="47"/>
      <c r="AGD44" s="47"/>
      <c r="AGE44" s="47"/>
      <c r="AGF44" s="47"/>
      <c r="AGG44" s="47"/>
      <c r="AGH44" s="47"/>
      <c r="AGI44" s="47"/>
      <c r="AGJ44" s="47"/>
      <c r="AGK44" s="47"/>
      <c r="AGL44" s="47"/>
      <c r="AGM44" s="47"/>
      <c r="AGN44" s="47"/>
      <c r="AGO44" s="47"/>
      <c r="AGP44" s="47"/>
      <c r="AGQ44" s="47"/>
      <c r="AGR44" s="47"/>
      <c r="AGS44" s="47"/>
      <c r="AGT44" s="47"/>
      <c r="AGU44" s="47"/>
      <c r="AGV44" s="47"/>
      <c r="AGW44" s="47"/>
      <c r="AGX44" s="47"/>
      <c r="AGY44" s="47"/>
      <c r="AGZ44" s="47"/>
      <c r="AHA44" s="47"/>
      <c r="AHB44" s="47"/>
      <c r="AHC44" s="47"/>
      <c r="AHD44" s="47"/>
      <c r="AHE44" s="47"/>
      <c r="AHF44" s="47"/>
      <c r="AHG44" s="47"/>
      <c r="AHH44" s="47"/>
      <c r="AHI44" s="47"/>
      <c r="AHJ44" s="47"/>
      <c r="AHK44" s="47"/>
      <c r="AHL44" s="47"/>
      <c r="AHM44" s="47"/>
      <c r="AHN44" s="47"/>
      <c r="AHO44" s="47"/>
      <c r="AHP44" s="47"/>
      <c r="AHQ44" s="47"/>
      <c r="AHR44" s="47"/>
      <c r="AHS44" s="47"/>
      <c r="AHT44" s="47"/>
      <c r="AHU44" s="47"/>
      <c r="AHV44" s="47"/>
      <c r="AHW44" s="47"/>
      <c r="AHX44" s="47"/>
      <c r="AHY44" s="47"/>
      <c r="AHZ44" s="47"/>
      <c r="AIA44" s="47"/>
      <c r="AIB44" s="47"/>
      <c r="AIC44" s="47"/>
      <c r="AID44" s="47"/>
      <c r="AIE44" s="47"/>
      <c r="AIF44" s="47"/>
      <c r="AIG44" s="47"/>
      <c r="AIH44" s="47"/>
      <c r="AII44" s="47"/>
      <c r="AIJ44" s="47"/>
      <c r="AIK44" s="47"/>
      <c r="AIL44" s="47"/>
      <c r="AIM44" s="47"/>
      <c r="AIN44" s="47"/>
      <c r="AIO44" s="47"/>
      <c r="AIP44" s="47"/>
      <c r="AIQ44" s="47"/>
      <c r="AIR44" s="47"/>
      <c r="AIS44" s="47"/>
      <c r="AIT44" s="47"/>
      <c r="AIU44" s="47"/>
      <c r="AIV44" s="47"/>
      <c r="AIW44" s="47"/>
      <c r="AIX44" s="47"/>
      <c r="AIY44" s="47"/>
      <c r="AIZ44" s="47"/>
      <c r="AJA44" s="47"/>
      <c r="AJB44" s="47"/>
      <c r="AJC44" s="47"/>
      <c r="AJD44" s="47"/>
      <c r="AJE44" s="47"/>
      <c r="AJF44" s="47"/>
      <c r="AJG44" s="47"/>
      <c r="AJH44" s="47"/>
      <c r="AJI44" s="47"/>
      <c r="AJJ44" s="47"/>
      <c r="AJK44" s="47"/>
      <c r="AJL44" s="47"/>
      <c r="AJM44" s="47"/>
      <c r="AJN44" s="47"/>
      <c r="AJO44" s="47"/>
      <c r="AJP44" s="47"/>
      <c r="AJQ44" s="47"/>
      <c r="AJR44" s="47"/>
      <c r="AJS44" s="47"/>
      <c r="AJT44" s="47"/>
      <c r="AJU44" s="47"/>
      <c r="AJV44" s="47"/>
      <c r="AJW44" s="47"/>
      <c r="AJX44" s="47"/>
      <c r="AJY44" s="47"/>
      <c r="AJZ44" s="47"/>
      <c r="AKA44" s="47"/>
      <c r="AKB44" s="47"/>
      <c r="AKC44" s="47"/>
      <c r="AKD44" s="47"/>
      <c r="AKE44" s="47"/>
      <c r="AKF44" s="47"/>
      <c r="AKG44" s="47"/>
      <c r="AKH44" s="47"/>
      <c r="AKI44" s="47"/>
      <c r="AKJ44" s="47"/>
      <c r="AKK44" s="47"/>
      <c r="AKL44" s="47"/>
      <c r="AKM44" s="47"/>
      <c r="AKN44" s="47"/>
      <c r="AKO44" s="47"/>
      <c r="AKP44" s="47"/>
      <c r="AKQ44" s="47"/>
      <c r="AKR44" s="47"/>
      <c r="AKS44" s="47"/>
      <c r="AKT44" s="47"/>
      <c r="AKU44" s="47"/>
      <c r="AKV44" s="47"/>
      <c r="AKW44" s="47"/>
      <c r="AKX44" s="47"/>
      <c r="AKY44" s="47"/>
      <c r="AKZ44" s="47"/>
      <c r="ALA44" s="47"/>
      <c r="ALB44" s="47"/>
      <c r="ALC44" s="47"/>
      <c r="ALD44" s="47"/>
      <c r="ALE44" s="47"/>
      <c r="ALF44" s="47"/>
      <c r="ALG44" s="47"/>
      <c r="ALH44" s="47"/>
      <c r="ALI44" s="47"/>
      <c r="ALJ44" s="47"/>
      <c r="ALK44" s="47"/>
      <c r="ALL44" s="47"/>
      <c r="ALM44" s="47"/>
      <c r="ALN44" s="47"/>
      <c r="ALO44" s="47"/>
      <c r="ALP44" s="47"/>
      <c r="ALQ44" s="47"/>
      <c r="ALR44" s="47"/>
      <c r="ALS44" s="47"/>
      <c r="ALT44" s="47"/>
      <c r="ALU44" s="47"/>
      <c r="ALV44" s="47"/>
      <c r="ALW44" s="47"/>
      <c r="ALX44" s="47"/>
      <c r="ALY44" s="47"/>
      <c r="ALZ44" s="47"/>
      <c r="AMA44" s="47"/>
      <c r="AMB44" s="47"/>
      <c r="AMC44" s="47"/>
      <c r="AMD44" s="47"/>
      <c r="AME44" s="47"/>
      <c r="AMF44" s="47"/>
      <c r="AMG44" s="47"/>
      <c r="AMH44" s="47"/>
      <c r="AMI44" s="47"/>
      <c r="AMJ44" s="47"/>
      <c r="AMK44" s="47"/>
      <c r="AML44" s="47"/>
      <c r="AMM44" s="47"/>
      <c r="AMN44" s="47"/>
      <c r="AMO44" s="47"/>
      <c r="AMP44" s="47"/>
      <c r="AMQ44" s="47"/>
      <c r="AMR44" s="47"/>
      <c r="AMS44" s="47"/>
      <c r="AMT44" s="47"/>
      <c r="AMU44" s="47"/>
      <c r="AMV44" s="47"/>
      <c r="AMW44" s="47"/>
      <c r="AMX44" s="47"/>
      <c r="AMY44" s="47"/>
      <c r="AMZ44" s="47"/>
      <c r="ANA44" s="47"/>
      <c r="ANB44" s="47"/>
      <c r="ANC44" s="47"/>
      <c r="AND44" s="47"/>
      <c r="ANE44" s="47"/>
      <c r="ANF44" s="47"/>
      <c r="ANG44" s="47"/>
      <c r="ANH44" s="47"/>
      <c r="ANI44" s="47"/>
      <c r="ANJ44" s="47"/>
      <c r="ANK44" s="47"/>
      <c r="ANL44" s="47"/>
      <c r="ANM44" s="47"/>
      <c r="ANN44" s="47"/>
      <c r="ANO44" s="47"/>
      <c r="ANP44" s="47"/>
      <c r="ANQ44" s="47"/>
      <c r="ANR44" s="47"/>
      <c r="ANS44" s="47"/>
      <c r="ANT44" s="47"/>
      <c r="ANU44" s="47"/>
      <c r="ANV44" s="47"/>
      <c r="ANW44" s="47"/>
      <c r="ANX44" s="47"/>
      <c r="ANY44" s="47"/>
      <c r="ANZ44" s="47"/>
      <c r="AOA44" s="47"/>
      <c r="AOB44" s="47"/>
      <c r="AOC44" s="47"/>
      <c r="AOD44" s="47"/>
      <c r="AOE44" s="47"/>
      <c r="AOF44" s="47"/>
      <c r="AOG44" s="47"/>
      <c r="AOH44" s="47"/>
      <c r="AOI44" s="47"/>
      <c r="AOJ44" s="47"/>
      <c r="AOK44" s="47"/>
      <c r="AOL44" s="47"/>
      <c r="AOM44" s="47"/>
      <c r="AON44" s="47"/>
      <c r="AOO44" s="47"/>
      <c r="AOP44" s="47"/>
      <c r="AOQ44" s="47"/>
      <c r="AOR44" s="47"/>
      <c r="AOS44" s="47"/>
      <c r="AOT44" s="47"/>
      <c r="AOU44" s="47"/>
      <c r="AOV44" s="47"/>
      <c r="AOW44" s="47"/>
      <c r="AOX44" s="47"/>
      <c r="AOY44" s="47"/>
      <c r="AOZ44" s="47"/>
      <c r="APA44" s="47"/>
      <c r="APB44" s="47"/>
      <c r="APC44" s="47"/>
      <c r="APD44" s="47"/>
      <c r="APE44" s="47"/>
      <c r="APF44" s="47"/>
      <c r="APG44" s="47"/>
      <c r="APH44" s="47"/>
      <c r="API44" s="47"/>
      <c r="APJ44" s="47"/>
      <c r="APK44" s="47"/>
      <c r="APL44" s="47"/>
      <c r="APM44" s="47"/>
      <c r="APN44" s="47"/>
      <c r="APO44" s="47"/>
      <c r="APP44" s="47"/>
      <c r="APQ44" s="47"/>
      <c r="APR44" s="47"/>
      <c r="APS44" s="47"/>
      <c r="APT44" s="47"/>
      <c r="APU44" s="47"/>
      <c r="APV44" s="47"/>
      <c r="APW44" s="47"/>
      <c r="APX44" s="47"/>
      <c r="APY44" s="47"/>
      <c r="APZ44" s="47"/>
      <c r="AQA44" s="47"/>
      <c r="AQB44" s="47"/>
      <c r="AQC44" s="47"/>
      <c r="AQD44" s="47"/>
      <c r="AQE44" s="47"/>
      <c r="AQF44" s="47"/>
      <c r="AQG44" s="47"/>
      <c r="AQH44" s="47"/>
      <c r="AQI44" s="47"/>
      <c r="AQJ44" s="47"/>
      <c r="AQK44" s="47"/>
      <c r="AQL44" s="47"/>
      <c r="AQM44" s="47"/>
      <c r="AQN44" s="47"/>
      <c r="AQO44" s="47"/>
      <c r="AQP44" s="47"/>
      <c r="AQQ44" s="47"/>
      <c r="AQR44" s="47"/>
      <c r="AQS44" s="47"/>
      <c r="AQT44" s="47"/>
      <c r="AQU44" s="47"/>
      <c r="AQV44" s="47"/>
      <c r="AQW44" s="47"/>
      <c r="AQX44" s="47"/>
      <c r="AQY44" s="47"/>
      <c r="AQZ44" s="47"/>
      <c r="ARA44" s="47"/>
      <c r="ARB44" s="47"/>
      <c r="ARC44" s="47"/>
      <c r="ARD44" s="47"/>
      <c r="ARE44" s="47"/>
      <c r="ARF44" s="47"/>
      <c r="ARG44" s="47"/>
      <c r="ARH44" s="47"/>
      <c r="ARI44" s="47"/>
      <c r="ARJ44" s="47"/>
      <c r="ARK44" s="47"/>
      <c r="ARL44" s="47"/>
      <c r="ARM44" s="47"/>
      <c r="ARN44" s="47"/>
      <c r="ARO44" s="47"/>
      <c r="ARP44" s="47"/>
      <c r="ARQ44" s="47"/>
      <c r="ARR44" s="47"/>
      <c r="ARS44" s="47"/>
      <c r="ART44" s="47"/>
      <c r="ARU44" s="47"/>
      <c r="ARV44" s="47"/>
      <c r="ARW44" s="47"/>
      <c r="ARX44" s="47"/>
      <c r="ARY44" s="47"/>
      <c r="ARZ44" s="47"/>
      <c r="ASA44" s="47"/>
      <c r="ASB44" s="47"/>
      <c r="ASC44" s="47"/>
      <c r="ASD44" s="47"/>
      <c r="ASE44" s="47"/>
      <c r="ASF44" s="47"/>
      <c r="ASG44" s="47"/>
      <c r="ASH44" s="47"/>
      <c r="ASI44" s="47"/>
      <c r="ASJ44" s="47"/>
      <c r="ASK44" s="47"/>
      <c r="ASL44" s="47"/>
      <c r="ASM44" s="47"/>
      <c r="ASN44" s="47"/>
      <c r="ASO44" s="47"/>
      <c r="ASP44" s="47"/>
      <c r="ASQ44" s="47"/>
      <c r="ASR44" s="47"/>
      <c r="ASS44" s="47"/>
      <c r="AST44" s="47"/>
      <c r="ASU44" s="47"/>
      <c r="ASV44" s="47"/>
      <c r="ASW44" s="47"/>
      <c r="ASX44" s="47"/>
      <c r="ASY44" s="47"/>
      <c r="ASZ44" s="47"/>
      <c r="ATA44" s="47"/>
      <c r="ATB44" s="47"/>
      <c r="ATC44" s="47"/>
      <c r="ATD44" s="47"/>
      <c r="ATE44" s="47"/>
      <c r="ATF44" s="47"/>
      <c r="ATG44" s="47"/>
      <c r="ATH44" s="47"/>
      <c r="ATI44" s="47"/>
      <c r="ATJ44" s="47"/>
      <c r="ATK44" s="47"/>
      <c r="ATL44" s="47"/>
      <c r="ATM44" s="47"/>
      <c r="ATN44" s="47"/>
      <c r="ATO44" s="47"/>
      <c r="ATP44" s="47"/>
      <c r="ATQ44" s="47"/>
      <c r="ATR44" s="47"/>
      <c r="ATS44" s="47"/>
      <c r="ATT44" s="47"/>
      <c r="ATU44" s="47"/>
      <c r="ATV44" s="47"/>
      <c r="ATW44" s="47"/>
      <c r="ATX44" s="47"/>
      <c r="ATY44" s="47"/>
      <c r="ATZ44" s="47"/>
      <c r="AUA44" s="47"/>
      <c r="AUB44" s="47"/>
      <c r="AUC44" s="47"/>
      <c r="AUD44" s="47"/>
      <c r="AUE44" s="47"/>
      <c r="AUF44" s="47"/>
      <c r="AUG44" s="47"/>
      <c r="AUH44" s="47"/>
      <c r="AUI44" s="47"/>
      <c r="AUJ44" s="47"/>
      <c r="AUK44" s="47"/>
      <c r="AUL44" s="47"/>
      <c r="AUM44" s="47"/>
      <c r="AUN44" s="47"/>
      <c r="AUO44" s="47"/>
      <c r="AUP44" s="47"/>
      <c r="AUQ44" s="47"/>
      <c r="AUR44" s="47"/>
      <c r="AUS44" s="47"/>
    </row>
    <row r="45" spans="1:1241" x14ac:dyDescent="0.25">
      <c r="A45" s="15">
        <v>27</v>
      </c>
      <c r="C45" s="78" t="str">
        <f t="shared" si="2096"/>
        <v/>
      </c>
      <c r="D45" s="5"/>
      <c r="E45" s="61"/>
      <c r="F45" s="112">
        <f t="shared" si="2097"/>
        <v>0</v>
      </c>
      <c r="G45" s="112">
        <f t="shared" si="2097"/>
        <v>0</v>
      </c>
      <c r="H45" s="112">
        <f t="shared" si="2097"/>
        <v>0</v>
      </c>
      <c r="I45" s="112">
        <f t="shared" si="2097"/>
        <v>0</v>
      </c>
      <c r="J45" s="112">
        <f t="shared" si="2097"/>
        <v>0</v>
      </c>
      <c r="K45" s="112">
        <f t="shared" si="2097"/>
        <v>0</v>
      </c>
      <c r="L45" s="112">
        <f t="shared" si="2097"/>
        <v>0</v>
      </c>
      <c r="M45" s="112">
        <f t="shared" si="2097"/>
        <v>0</v>
      </c>
      <c r="N45" s="112">
        <f t="shared" si="2097"/>
        <v>0</v>
      </c>
      <c r="O45" s="112">
        <f t="shared" si="2097"/>
        <v>0</v>
      </c>
      <c r="P45" s="112">
        <f t="shared" si="2097"/>
        <v>0</v>
      </c>
      <c r="Q45" s="72">
        <f t="shared" si="2097"/>
        <v>0</v>
      </c>
      <c r="R45" s="111">
        <f t="shared" si="2099"/>
        <v>0</v>
      </c>
      <c r="S45" s="111">
        <f t="shared" si="2100"/>
        <v>0</v>
      </c>
      <c r="T45" s="111">
        <f t="shared" si="2101"/>
        <v>0</v>
      </c>
      <c r="U45" s="111">
        <f t="shared" si="2102"/>
        <v>0</v>
      </c>
      <c r="V45" s="111">
        <f t="shared" si="2103"/>
        <v>0</v>
      </c>
      <c r="W45" s="111">
        <f t="shared" si="2104"/>
        <v>0</v>
      </c>
      <c r="X45" s="111">
        <f t="shared" si="2105"/>
        <v>0</v>
      </c>
      <c r="Y45" s="111">
        <f t="shared" si="2106"/>
        <v>0</v>
      </c>
      <c r="Z45" s="111">
        <f t="shared" si="2107"/>
        <v>0</v>
      </c>
      <c r="AA45" s="111">
        <f t="shared" si="2108"/>
        <v>0</v>
      </c>
      <c r="AB45" s="111">
        <f t="shared" si="2109"/>
        <v>0</v>
      </c>
      <c r="AC45" s="111">
        <f t="shared" si="2110"/>
        <v>0</v>
      </c>
      <c r="AD45" s="70">
        <f t="shared" si="2111"/>
        <v>0</v>
      </c>
      <c r="AE45" s="58">
        <f t="shared" si="2112"/>
        <v>0</v>
      </c>
      <c r="AF45" s="58">
        <f t="shared" si="2113"/>
        <v>0</v>
      </c>
      <c r="AG45" s="58">
        <f t="shared" si="2114"/>
        <v>0</v>
      </c>
      <c r="AH45" s="58">
        <f t="shared" si="2115"/>
        <v>0</v>
      </c>
      <c r="AI45" s="58">
        <f t="shared" si="2116"/>
        <v>0</v>
      </c>
      <c r="AJ45" s="58">
        <f t="shared" si="2117"/>
        <v>0</v>
      </c>
      <c r="AK45" s="58">
        <f t="shared" si="2118"/>
        <v>0</v>
      </c>
      <c r="AL45" s="58">
        <f t="shared" si="2119"/>
        <v>0</v>
      </c>
      <c r="AM45" s="58">
        <f t="shared" si="2120"/>
        <v>0</v>
      </c>
      <c r="AN45" s="58">
        <f t="shared" si="2121"/>
        <v>0</v>
      </c>
      <c r="AO45" s="58">
        <f t="shared" si="2122"/>
        <v>0</v>
      </c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0"/>
      <c r="EO45" s="50"/>
      <c r="EP45" s="50"/>
      <c r="EQ45" s="50"/>
      <c r="ER45" s="50"/>
      <c r="ES45" s="50"/>
      <c r="ET45" s="50"/>
      <c r="EU45" s="50"/>
      <c r="EV45" s="50"/>
      <c r="EW45" s="50"/>
      <c r="EX45" s="50"/>
      <c r="EY45" s="50"/>
      <c r="EZ45" s="50"/>
      <c r="FA45" s="50"/>
      <c r="FB45" s="50"/>
      <c r="FC45" s="50"/>
      <c r="FD45" s="50"/>
      <c r="FE45" s="50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  <c r="HG45" s="47"/>
      <c r="HH45" s="47"/>
      <c r="HI45" s="47"/>
      <c r="HJ45" s="47"/>
      <c r="HK45" s="47"/>
      <c r="HL45" s="47"/>
      <c r="HM45" s="47"/>
      <c r="HN45" s="47"/>
      <c r="HO45" s="47"/>
      <c r="HP45" s="47"/>
      <c r="HQ45" s="47"/>
      <c r="HR45" s="47"/>
      <c r="HS45" s="47"/>
      <c r="HT45" s="47"/>
      <c r="HU45" s="47"/>
      <c r="HV45" s="47"/>
      <c r="HW45" s="47"/>
      <c r="HX45" s="47"/>
      <c r="HY45" s="47"/>
      <c r="HZ45" s="47"/>
      <c r="IA45" s="47"/>
      <c r="IB45" s="47"/>
      <c r="IC45" s="47"/>
      <c r="ID45" s="47"/>
      <c r="IE45" s="47"/>
      <c r="IF45" s="47"/>
      <c r="IG45" s="47"/>
      <c r="IH45" s="47"/>
      <c r="II45" s="47"/>
      <c r="IJ45" s="47"/>
      <c r="IK45" s="47"/>
      <c r="IL45" s="47"/>
      <c r="IM45" s="47"/>
      <c r="IN45" s="47"/>
      <c r="IO45" s="47"/>
      <c r="IP45" s="47"/>
      <c r="IQ45" s="47"/>
      <c r="IR45" s="47"/>
      <c r="IS45" s="47"/>
      <c r="IT45" s="47"/>
      <c r="IU45" s="47"/>
      <c r="IV45" s="47"/>
      <c r="IW45" s="47"/>
      <c r="IX45" s="47"/>
      <c r="IY45" s="47"/>
      <c r="IZ45" s="47"/>
      <c r="JA45" s="47"/>
      <c r="JB45" s="47"/>
      <c r="JC45" s="47"/>
      <c r="JD45" s="47"/>
      <c r="JE45" s="47"/>
      <c r="JF45" s="47"/>
      <c r="JG45" s="47"/>
      <c r="JH45" s="47"/>
      <c r="JI45" s="47"/>
      <c r="JJ45" s="47"/>
      <c r="JK45" s="47"/>
      <c r="JL45" s="47"/>
      <c r="JM45" s="47"/>
      <c r="JN45" s="47"/>
      <c r="JO45" s="47"/>
      <c r="JP45" s="47"/>
      <c r="JQ45" s="47"/>
      <c r="JR45" s="47"/>
      <c r="JS45" s="47"/>
      <c r="JT45" s="47"/>
      <c r="JU45" s="47"/>
      <c r="JV45" s="47"/>
      <c r="JW45" s="47"/>
      <c r="JX45" s="47"/>
      <c r="JY45" s="47"/>
      <c r="JZ45" s="47"/>
      <c r="KA45" s="47"/>
      <c r="KB45" s="47"/>
      <c r="KC45" s="47"/>
      <c r="KD45" s="47"/>
      <c r="KE45" s="47"/>
      <c r="KF45" s="47"/>
      <c r="KG45" s="47"/>
      <c r="KH45" s="47"/>
      <c r="KI45" s="47"/>
      <c r="KJ45" s="47"/>
      <c r="KK45" s="47"/>
      <c r="KL45" s="47"/>
      <c r="KM45" s="47"/>
      <c r="KN45" s="47"/>
      <c r="KO45" s="47"/>
      <c r="KP45" s="47"/>
      <c r="KQ45" s="47"/>
      <c r="KR45" s="47"/>
      <c r="KS45" s="47"/>
      <c r="KT45" s="47"/>
      <c r="KU45" s="47"/>
      <c r="KV45" s="47"/>
      <c r="KW45" s="47"/>
      <c r="KX45" s="47"/>
      <c r="KY45" s="47"/>
      <c r="KZ45" s="47"/>
      <c r="LA45" s="47"/>
      <c r="LB45" s="47"/>
      <c r="LC45" s="47"/>
      <c r="LD45" s="47"/>
      <c r="LE45" s="47"/>
      <c r="LF45" s="47"/>
      <c r="LG45" s="47"/>
      <c r="LH45" s="47"/>
      <c r="LI45" s="47"/>
      <c r="LJ45" s="47"/>
      <c r="LK45" s="47"/>
      <c r="LL45" s="47"/>
      <c r="LM45" s="47"/>
      <c r="LN45" s="47"/>
      <c r="LO45" s="47"/>
      <c r="LP45" s="47"/>
      <c r="LQ45" s="47"/>
      <c r="LR45" s="47"/>
      <c r="LS45" s="47"/>
      <c r="LT45" s="47"/>
      <c r="LU45" s="47"/>
      <c r="LV45" s="47"/>
      <c r="LW45" s="47"/>
      <c r="LX45" s="47"/>
      <c r="LY45" s="47"/>
      <c r="LZ45" s="47"/>
      <c r="MA45" s="47"/>
      <c r="MB45" s="47"/>
      <c r="MC45" s="47"/>
      <c r="MD45" s="47"/>
      <c r="ME45" s="47"/>
      <c r="MF45" s="47"/>
      <c r="MG45" s="47"/>
      <c r="MH45" s="47"/>
      <c r="MI45" s="47"/>
      <c r="MJ45" s="47"/>
      <c r="MK45" s="47"/>
      <c r="ML45" s="47"/>
      <c r="MM45" s="47"/>
      <c r="MN45" s="47"/>
      <c r="MO45" s="47"/>
      <c r="MP45" s="47"/>
      <c r="MQ45" s="47"/>
      <c r="MR45" s="47"/>
      <c r="MS45" s="47"/>
      <c r="MT45" s="47"/>
      <c r="MU45" s="47"/>
      <c r="MV45" s="47"/>
      <c r="MW45" s="47"/>
      <c r="MX45" s="47"/>
      <c r="MY45" s="47"/>
      <c r="MZ45" s="47"/>
      <c r="NA45" s="47"/>
      <c r="NB45" s="47"/>
      <c r="NC45" s="47"/>
      <c r="ND45" s="47"/>
      <c r="NE45" s="47"/>
      <c r="NF45" s="47"/>
      <c r="NG45" s="47"/>
      <c r="NH45" s="47"/>
      <c r="NI45" s="47"/>
      <c r="NJ45" s="47"/>
      <c r="NK45" s="47"/>
      <c r="NL45" s="47"/>
      <c r="NM45" s="47"/>
      <c r="NN45" s="47"/>
      <c r="NO45" s="47"/>
      <c r="NP45" s="47"/>
      <c r="NQ45" s="47"/>
      <c r="NR45" s="47"/>
      <c r="NS45" s="47"/>
      <c r="NT45" s="47"/>
      <c r="NU45" s="47"/>
      <c r="NV45" s="47"/>
      <c r="NW45" s="47"/>
      <c r="NX45" s="47"/>
      <c r="NY45" s="47"/>
      <c r="NZ45" s="47"/>
      <c r="OA45" s="47"/>
      <c r="OB45" s="47"/>
      <c r="OC45" s="47"/>
      <c r="OD45" s="47"/>
      <c r="OE45" s="47"/>
      <c r="OF45" s="47"/>
      <c r="OG45" s="47"/>
      <c r="OH45" s="47"/>
      <c r="OI45" s="47"/>
      <c r="OJ45" s="47"/>
      <c r="OK45" s="47"/>
      <c r="OL45" s="47"/>
      <c r="OM45" s="47"/>
      <c r="ON45" s="47"/>
      <c r="OO45" s="47"/>
      <c r="OP45" s="47"/>
      <c r="OQ45" s="47"/>
      <c r="OR45" s="47"/>
      <c r="OS45" s="47"/>
      <c r="OT45" s="47"/>
      <c r="OU45" s="47"/>
      <c r="OV45" s="47"/>
      <c r="OW45" s="47"/>
      <c r="OX45" s="47"/>
      <c r="OY45" s="47"/>
      <c r="OZ45" s="47"/>
      <c r="PA45" s="47"/>
      <c r="PB45" s="47"/>
      <c r="PC45" s="47"/>
      <c r="PD45" s="47"/>
      <c r="PE45" s="47"/>
      <c r="PF45" s="47"/>
      <c r="PG45" s="47"/>
      <c r="PH45" s="47"/>
      <c r="PI45" s="47"/>
      <c r="PJ45" s="47"/>
      <c r="PK45" s="47"/>
      <c r="PL45" s="47"/>
      <c r="PM45" s="47"/>
      <c r="PN45" s="47"/>
      <c r="PO45" s="47"/>
      <c r="PP45" s="47"/>
      <c r="PQ45" s="47"/>
      <c r="PR45" s="47"/>
      <c r="PS45" s="47"/>
      <c r="PT45" s="47"/>
      <c r="PU45" s="47"/>
      <c r="PV45" s="47"/>
      <c r="PW45" s="47"/>
      <c r="PX45" s="47"/>
      <c r="PY45" s="47"/>
      <c r="PZ45" s="47"/>
      <c r="QA45" s="47"/>
      <c r="QB45" s="47"/>
      <c r="QC45" s="47"/>
      <c r="QD45" s="47"/>
      <c r="QE45" s="47"/>
      <c r="QF45" s="47"/>
      <c r="QG45" s="47"/>
      <c r="QH45" s="47"/>
      <c r="QI45" s="47"/>
      <c r="QJ45" s="47"/>
      <c r="QK45" s="47"/>
      <c r="QL45" s="47"/>
      <c r="QM45" s="47"/>
      <c r="QN45" s="47"/>
      <c r="QO45" s="47"/>
      <c r="QP45" s="47"/>
      <c r="QQ45" s="47"/>
      <c r="QR45" s="47"/>
      <c r="QS45" s="47"/>
      <c r="QT45" s="47"/>
      <c r="QU45" s="47"/>
      <c r="QV45" s="47"/>
      <c r="QW45" s="47"/>
      <c r="QX45" s="47"/>
      <c r="QY45" s="47"/>
      <c r="QZ45" s="47"/>
      <c r="RA45" s="47"/>
      <c r="RB45" s="47"/>
      <c r="RC45" s="47"/>
      <c r="RD45" s="47"/>
      <c r="RE45" s="47"/>
      <c r="RF45" s="47"/>
      <c r="RG45" s="47"/>
      <c r="RH45" s="47"/>
      <c r="RI45" s="47"/>
      <c r="RJ45" s="47"/>
      <c r="RK45" s="47"/>
      <c r="RL45" s="47"/>
      <c r="RM45" s="47"/>
      <c r="RN45" s="47"/>
      <c r="RO45" s="47"/>
      <c r="RP45" s="47"/>
      <c r="RQ45" s="47"/>
      <c r="RR45" s="47"/>
      <c r="RS45" s="47"/>
      <c r="RT45" s="47"/>
      <c r="RU45" s="47"/>
      <c r="RV45" s="47"/>
      <c r="RW45" s="47"/>
      <c r="RX45" s="47"/>
      <c r="RY45" s="47"/>
      <c r="RZ45" s="47"/>
      <c r="SA45" s="47"/>
      <c r="SB45" s="47"/>
      <c r="SC45" s="47"/>
      <c r="SD45" s="47"/>
      <c r="SE45" s="47"/>
      <c r="SF45" s="47"/>
      <c r="SG45" s="47"/>
      <c r="SH45" s="47"/>
      <c r="SI45" s="47"/>
      <c r="SJ45" s="47"/>
      <c r="SK45" s="47"/>
      <c r="SL45" s="47"/>
      <c r="SM45" s="47"/>
      <c r="SN45" s="47"/>
      <c r="SO45" s="47"/>
      <c r="SP45" s="47"/>
      <c r="SQ45" s="47"/>
      <c r="SR45" s="47"/>
      <c r="SS45" s="47"/>
      <c r="ST45" s="47"/>
      <c r="SU45" s="47"/>
      <c r="SV45" s="47"/>
      <c r="SW45" s="47"/>
      <c r="SX45" s="47"/>
      <c r="SY45" s="47"/>
      <c r="SZ45" s="47"/>
      <c r="TA45" s="47"/>
      <c r="TB45" s="47"/>
      <c r="TC45" s="47"/>
      <c r="TD45" s="47"/>
      <c r="TE45" s="47"/>
      <c r="TF45" s="47"/>
      <c r="TG45" s="47"/>
      <c r="TH45" s="47"/>
      <c r="TI45" s="47"/>
      <c r="TJ45" s="47"/>
      <c r="TK45" s="47"/>
      <c r="TL45" s="47"/>
      <c r="TM45" s="47"/>
      <c r="TN45" s="47"/>
      <c r="TO45" s="47"/>
      <c r="TP45" s="47"/>
      <c r="TQ45" s="47"/>
      <c r="TR45" s="47"/>
      <c r="TS45" s="47"/>
      <c r="TT45" s="47"/>
      <c r="TU45" s="47"/>
      <c r="TV45" s="47"/>
      <c r="TW45" s="47"/>
      <c r="TX45" s="47"/>
      <c r="TY45" s="47"/>
      <c r="TZ45" s="47"/>
      <c r="UA45" s="47"/>
      <c r="UB45" s="47"/>
      <c r="UC45" s="47"/>
      <c r="UD45" s="47"/>
      <c r="UE45" s="47"/>
      <c r="UF45" s="47"/>
      <c r="UG45" s="47"/>
      <c r="UH45" s="47"/>
      <c r="UI45" s="47"/>
      <c r="UJ45" s="47"/>
      <c r="UK45" s="47"/>
      <c r="UL45" s="47"/>
      <c r="UM45" s="47"/>
      <c r="UN45" s="47"/>
      <c r="UO45" s="47"/>
      <c r="UP45" s="47"/>
      <c r="UQ45" s="47"/>
      <c r="UR45" s="47"/>
      <c r="US45" s="47"/>
      <c r="UT45" s="47"/>
      <c r="UU45" s="47"/>
      <c r="UV45" s="47"/>
      <c r="UW45" s="47"/>
      <c r="UX45" s="47"/>
      <c r="UY45" s="47"/>
      <c r="UZ45" s="47"/>
      <c r="VA45" s="47"/>
      <c r="VB45" s="47"/>
      <c r="VC45" s="47"/>
      <c r="VD45" s="47"/>
      <c r="VE45" s="47"/>
      <c r="VF45" s="47"/>
      <c r="VG45" s="47"/>
      <c r="VH45" s="47"/>
      <c r="VI45" s="47"/>
      <c r="VJ45" s="47"/>
      <c r="VK45" s="47"/>
      <c r="VL45" s="47"/>
      <c r="VM45" s="47"/>
      <c r="VN45" s="47"/>
      <c r="VO45" s="47"/>
      <c r="VP45" s="47"/>
      <c r="VQ45" s="47"/>
      <c r="VR45" s="47"/>
      <c r="VS45" s="47"/>
      <c r="VT45" s="47"/>
      <c r="VU45" s="47"/>
      <c r="VV45" s="47"/>
      <c r="VW45" s="47"/>
      <c r="VX45" s="47"/>
      <c r="VY45" s="47"/>
      <c r="VZ45" s="47"/>
      <c r="WA45" s="47"/>
      <c r="WB45" s="47"/>
      <c r="WC45" s="47"/>
      <c r="WD45" s="47"/>
      <c r="WE45" s="47"/>
      <c r="WF45" s="47"/>
      <c r="WG45" s="47"/>
      <c r="WH45" s="47"/>
      <c r="WI45" s="47"/>
      <c r="WJ45" s="47"/>
      <c r="WK45" s="47"/>
      <c r="WL45" s="47"/>
      <c r="WM45" s="47"/>
      <c r="WN45" s="47"/>
      <c r="WO45" s="47"/>
      <c r="WP45" s="47"/>
      <c r="WQ45" s="47"/>
      <c r="WR45" s="47"/>
      <c r="WS45" s="47"/>
      <c r="WT45" s="47"/>
      <c r="WU45" s="47"/>
      <c r="WV45" s="47"/>
      <c r="WW45" s="47"/>
      <c r="WX45" s="47"/>
      <c r="WY45" s="47"/>
      <c r="WZ45" s="47"/>
      <c r="XA45" s="47"/>
      <c r="XB45" s="47"/>
      <c r="XC45" s="47"/>
      <c r="XD45" s="47"/>
      <c r="XE45" s="47"/>
      <c r="XF45" s="47"/>
      <c r="XG45" s="47"/>
      <c r="XH45" s="47"/>
      <c r="XI45" s="47"/>
      <c r="XJ45" s="47"/>
      <c r="XK45" s="47"/>
      <c r="XL45" s="47"/>
      <c r="XM45" s="47"/>
      <c r="XN45" s="47"/>
      <c r="XO45" s="47"/>
      <c r="XP45" s="47"/>
      <c r="XQ45" s="47"/>
      <c r="XR45" s="47"/>
      <c r="XS45" s="47"/>
      <c r="XT45" s="47"/>
      <c r="XU45" s="47"/>
      <c r="XV45" s="47"/>
      <c r="XW45" s="47"/>
      <c r="XX45" s="47"/>
      <c r="XY45" s="47"/>
      <c r="XZ45" s="47"/>
      <c r="YA45" s="47"/>
      <c r="YB45" s="47"/>
      <c r="YC45" s="47"/>
      <c r="YD45" s="47"/>
      <c r="YE45" s="47"/>
      <c r="YF45" s="47"/>
      <c r="YG45" s="47"/>
      <c r="YH45" s="47"/>
      <c r="YI45" s="47"/>
      <c r="YJ45" s="47"/>
      <c r="YK45" s="47"/>
      <c r="YL45" s="47"/>
      <c r="YM45" s="47"/>
      <c r="YN45" s="47"/>
      <c r="YO45" s="47"/>
      <c r="YP45" s="47"/>
      <c r="YQ45" s="47"/>
      <c r="YR45" s="47"/>
      <c r="YS45" s="47"/>
      <c r="YT45" s="47"/>
      <c r="YU45" s="47"/>
      <c r="YV45" s="47"/>
      <c r="YW45" s="47"/>
      <c r="YX45" s="47"/>
      <c r="YY45" s="47"/>
      <c r="YZ45" s="47"/>
      <c r="ZA45" s="47"/>
      <c r="ZB45" s="47"/>
      <c r="ZC45" s="47"/>
      <c r="ZD45" s="47"/>
      <c r="ZE45" s="47"/>
      <c r="ZF45" s="47"/>
      <c r="ZG45" s="47"/>
      <c r="ZH45" s="47"/>
      <c r="ZI45" s="47"/>
      <c r="ZJ45" s="47"/>
      <c r="ZK45" s="47"/>
      <c r="ZL45" s="47"/>
      <c r="ZM45" s="47"/>
      <c r="ZN45" s="47"/>
      <c r="ZO45" s="47"/>
      <c r="ZP45" s="47"/>
      <c r="ZQ45" s="47"/>
      <c r="ZR45" s="47"/>
      <c r="ZS45" s="47"/>
      <c r="ZT45" s="47"/>
      <c r="ZU45" s="47"/>
      <c r="ZV45" s="47"/>
      <c r="ZW45" s="47"/>
      <c r="ZX45" s="47"/>
      <c r="ZY45" s="47"/>
      <c r="ZZ45" s="47"/>
      <c r="AAA45" s="47"/>
      <c r="AAB45" s="47"/>
      <c r="AAC45" s="47"/>
      <c r="AAD45" s="47"/>
      <c r="AAE45" s="47"/>
      <c r="AAF45" s="47"/>
      <c r="AAG45" s="47"/>
      <c r="AAH45" s="47"/>
      <c r="AAI45" s="47"/>
      <c r="AAJ45" s="47"/>
      <c r="AAK45" s="47"/>
      <c r="AAL45" s="47"/>
      <c r="AAM45" s="47"/>
      <c r="AAN45" s="47"/>
      <c r="AAO45" s="47"/>
      <c r="AAP45" s="47"/>
      <c r="AAQ45" s="47"/>
      <c r="AAR45" s="47"/>
      <c r="AAS45" s="47"/>
      <c r="AAT45" s="47"/>
      <c r="AAU45" s="47"/>
      <c r="AAV45" s="47"/>
      <c r="AAW45" s="47"/>
      <c r="AAX45" s="47"/>
      <c r="AAY45" s="47"/>
      <c r="AAZ45" s="47"/>
      <c r="ABA45" s="47"/>
      <c r="ABB45" s="47"/>
      <c r="ABC45" s="47"/>
      <c r="ABD45" s="47"/>
      <c r="ABE45" s="47"/>
      <c r="ABF45" s="47"/>
      <c r="ABG45" s="47"/>
      <c r="ABH45" s="47"/>
      <c r="ABI45" s="47"/>
      <c r="ABJ45" s="47"/>
      <c r="ABK45" s="47"/>
      <c r="ABL45" s="47"/>
      <c r="ABM45" s="47"/>
      <c r="ABN45" s="47"/>
      <c r="ABO45" s="47"/>
      <c r="ABP45" s="47"/>
      <c r="ABQ45" s="47"/>
      <c r="ABR45" s="47"/>
      <c r="ABS45" s="47"/>
      <c r="ABT45" s="47"/>
      <c r="ABU45" s="47"/>
      <c r="ABV45" s="47"/>
      <c r="ABW45" s="47"/>
      <c r="ABX45" s="47"/>
      <c r="ABY45" s="47"/>
      <c r="ABZ45" s="47"/>
      <c r="ACA45" s="47"/>
      <c r="ACB45" s="47"/>
      <c r="ACC45" s="47"/>
      <c r="ACD45" s="47"/>
      <c r="ACE45" s="47"/>
      <c r="ACF45" s="47"/>
      <c r="ACG45" s="47"/>
      <c r="ACH45" s="47"/>
      <c r="ACI45" s="47"/>
      <c r="ACJ45" s="47"/>
      <c r="ACK45" s="47"/>
      <c r="ACL45" s="47"/>
      <c r="ACM45" s="47"/>
      <c r="ACN45" s="47"/>
      <c r="ACO45" s="47"/>
      <c r="ACP45" s="47"/>
      <c r="ACQ45" s="47"/>
      <c r="ACR45" s="47"/>
      <c r="ACS45" s="47"/>
      <c r="ACT45" s="47"/>
      <c r="ACU45" s="47"/>
      <c r="ACV45" s="47"/>
      <c r="ACW45" s="47"/>
      <c r="ACX45" s="47"/>
      <c r="ACY45" s="47"/>
      <c r="ACZ45" s="47"/>
      <c r="ADA45" s="47"/>
      <c r="ADB45" s="47"/>
      <c r="ADC45" s="47"/>
      <c r="ADD45" s="47"/>
      <c r="ADE45" s="47"/>
      <c r="ADF45" s="47"/>
      <c r="ADG45" s="47"/>
      <c r="ADH45" s="47"/>
      <c r="ADI45" s="47"/>
      <c r="ADJ45" s="47"/>
      <c r="ADK45" s="47"/>
      <c r="ADL45" s="47"/>
      <c r="ADM45" s="47"/>
      <c r="ADN45" s="47"/>
      <c r="ADO45" s="47"/>
      <c r="ADP45" s="47"/>
      <c r="ADQ45" s="47"/>
      <c r="ADR45" s="47"/>
      <c r="ADS45" s="47"/>
      <c r="ADT45" s="47"/>
      <c r="ADU45" s="47"/>
      <c r="ADV45" s="47"/>
      <c r="ADW45" s="47"/>
      <c r="ADX45" s="47"/>
      <c r="ADY45" s="47"/>
      <c r="ADZ45" s="47"/>
      <c r="AEA45" s="47"/>
      <c r="AEB45" s="47"/>
      <c r="AEC45" s="47"/>
      <c r="AED45" s="47"/>
      <c r="AEE45" s="47"/>
      <c r="AEF45" s="47"/>
      <c r="AEG45" s="47"/>
      <c r="AEH45" s="47"/>
      <c r="AEI45" s="47"/>
      <c r="AEJ45" s="47"/>
      <c r="AEK45" s="47"/>
      <c r="AEL45" s="47"/>
      <c r="AEM45" s="47"/>
      <c r="AEN45" s="47"/>
      <c r="AEO45" s="47"/>
      <c r="AEP45" s="47"/>
      <c r="AEQ45" s="47"/>
      <c r="AER45" s="47"/>
      <c r="AES45" s="47"/>
      <c r="AET45" s="47"/>
      <c r="AEU45" s="47"/>
      <c r="AEV45" s="47"/>
      <c r="AEW45" s="47"/>
      <c r="AEX45" s="47"/>
      <c r="AEY45" s="47"/>
      <c r="AEZ45" s="47"/>
      <c r="AFA45" s="47"/>
      <c r="AFB45" s="47"/>
      <c r="AFC45" s="47"/>
      <c r="AFD45" s="47"/>
      <c r="AFE45" s="47"/>
      <c r="AFF45" s="47"/>
      <c r="AFG45" s="47"/>
      <c r="AFH45" s="47"/>
      <c r="AFI45" s="47"/>
      <c r="AFJ45" s="47"/>
      <c r="AFK45" s="47"/>
      <c r="AFL45" s="47"/>
      <c r="AFM45" s="47"/>
      <c r="AFN45" s="47"/>
      <c r="AFO45" s="47"/>
      <c r="AFP45" s="47"/>
      <c r="AFQ45" s="47"/>
      <c r="AFR45" s="47"/>
      <c r="AFS45" s="47"/>
      <c r="AFT45" s="47"/>
      <c r="AFU45" s="47"/>
      <c r="AFV45" s="47"/>
      <c r="AFW45" s="47"/>
      <c r="AFX45" s="47"/>
      <c r="AFY45" s="47"/>
      <c r="AFZ45" s="47"/>
      <c r="AGA45" s="47"/>
      <c r="AGB45" s="47"/>
      <c r="AGC45" s="47"/>
      <c r="AGD45" s="47"/>
      <c r="AGE45" s="47"/>
      <c r="AGF45" s="47"/>
      <c r="AGG45" s="47"/>
      <c r="AGH45" s="47"/>
      <c r="AGI45" s="47"/>
      <c r="AGJ45" s="47"/>
      <c r="AGK45" s="47"/>
      <c r="AGL45" s="47"/>
      <c r="AGM45" s="47"/>
      <c r="AGN45" s="47"/>
      <c r="AGO45" s="47"/>
      <c r="AGP45" s="47"/>
      <c r="AGQ45" s="47"/>
      <c r="AGR45" s="47"/>
      <c r="AGS45" s="47"/>
      <c r="AGT45" s="47"/>
      <c r="AGU45" s="47"/>
      <c r="AGV45" s="47"/>
      <c r="AGW45" s="47"/>
      <c r="AGX45" s="47"/>
      <c r="AGY45" s="47"/>
      <c r="AGZ45" s="47"/>
      <c r="AHA45" s="47"/>
      <c r="AHB45" s="47"/>
      <c r="AHC45" s="47"/>
      <c r="AHD45" s="47"/>
      <c r="AHE45" s="47"/>
      <c r="AHF45" s="47"/>
      <c r="AHG45" s="47"/>
      <c r="AHH45" s="47"/>
      <c r="AHI45" s="47"/>
      <c r="AHJ45" s="47"/>
      <c r="AHK45" s="47"/>
      <c r="AHL45" s="47"/>
      <c r="AHM45" s="47"/>
      <c r="AHN45" s="47"/>
      <c r="AHO45" s="47"/>
      <c r="AHP45" s="47"/>
      <c r="AHQ45" s="47"/>
      <c r="AHR45" s="47"/>
      <c r="AHS45" s="47"/>
      <c r="AHT45" s="47"/>
      <c r="AHU45" s="47"/>
      <c r="AHV45" s="47"/>
      <c r="AHW45" s="47"/>
      <c r="AHX45" s="47"/>
      <c r="AHY45" s="47"/>
      <c r="AHZ45" s="47"/>
      <c r="AIA45" s="47"/>
      <c r="AIB45" s="47"/>
      <c r="AIC45" s="47"/>
      <c r="AID45" s="47"/>
      <c r="AIE45" s="47"/>
      <c r="AIF45" s="47"/>
      <c r="AIG45" s="47"/>
      <c r="AIH45" s="47"/>
      <c r="AII45" s="47"/>
      <c r="AIJ45" s="47"/>
      <c r="AIK45" s="47"/>
      <c r="AIL45" s="47"/>
      <c r="AIM45" s="47"/>
      <c r="AIN45" s="47"/>
      <c r="AIO45" s="47"/>
      <c r="AIP45" s="47"/>
      <c r="AIQ45" s="47"/>
      <c r="AIR45" s="47"/>
      <c r="AIS45" s="47"/>
      <c r="AIT45" s="47"/>
      <c r="AIU45" s="47"/>
      <c r="AIV45" s="47"/>
      <c r="AIW45" s="47"/>
      <c r="AIX45" s="47"/>
      <c r="AIY45" s="47"/>
      <c r="AIZ45" s="47"/>
      <c r="AJA45" s="47"/>
      <c r="AJB45" s="47"/>
      <c r="AJC45" s="47"/>
      <c r="AJD45" s="47"/>
      <c r="AJE45" s="47"/>
      <c r="AJF45" s="47"/>
      <c r="AJG45" s="47"/>
      <c r="AJH45" s="47"/>
      <c r="AJI45" s="47"/>
      <c r="AJJ45" s="47"/>
      <c r="AJK45" s="47"/>
      <c r="AJL45" s="47"/>
      <c r="AJM45" s="47"/>
      <c r="AJN45" s="47"/>
      <c r="AJO45" s="47"/>
      <c r="AJP45" s="47"/>
      <c r="AJQ45" s="47"/>
      <c r="AJR45" s="47"/>
      <c r="AJS45" s="47"/>
      <c r="AJT45" s="47"/>
      <c r="AJU45" s="47"/>
      <c r="AJV45" s="47"/>
      <c r="AJW45" s="47"/>
      <c r="AJX45" s="47"/>
      <c r="AJY45" s="47"/>
      <c r="AJZ45" s="47"/>
      <c r="AKA45" s="47"/>
      <c r="AKB45" s="47"/>
      <c r="AKC45" s="47"/>
      <c r="AKD45" s="47"/>
      <c r="AKE45" s="47"/>
      <c r="AKF45" s="47"/>
      <c r="AKG45" s="47"/>
      <c r="AKH45" s="47"/>
      <c r="AKI45" s="47"/>
      <c r="AKJ45" s="47"/>
      <c r="AKK45" s="47"/>
      <c r="AKL45" s="47"/>
      <c r="AKM45" s="47"/>
      <c r="AKN45" s="47"/>
      <c r="AKO45" s="47"/>
      <c r="AKP45" s="47"/>
      <c r="AKQ45" s="47"/>
      <c r="AKR45" s="47"/>
      <c r="AKS45" s="47"/>
      <c r="AKT45" s="47"/>
      <c r="AKU45" s="47"/>
      <c r="AKV45" s="47"/>
      <c r="AKW45" s="47"/>
      <c r="AKX45" s="47"/>
      <c r="AKY45" s="47"/>
      <c r="AKZ45" s="47"/>
      <c r="ALA45" s="47"/>
      <c r="ALB45" s="47"/>
      <c r="ALC45" s="47"/>
      <c r="ALD45" s="47"/>
      <c r="ALE45" s="47"/>
      <c r="ALF45" s="47"/>
      <c r="ALG45" s="47"/>
      <c r="ALH45" s="47"/>
      <c r="ALI45" s="47"/>
      <c r="ALJ45" s="47"/>
      <c r="ALK45" s="47"/>
      <c r="ALL45" s="47"/>
      <c r="ALM45" s="47"/>
      <c r="ALN45" s="47"/>
      <c r="ALO45" s="47"/>
      <c r="ALP45" s="47"/>
      <c r="ALQ45" s="47"/>
      <c r="ALR45" s="47"/>
      <c r="ALS45" s="47"/>
      <c r="ALT45" s="47"/>
      <c r="ALU45" s="47"/>
      <c r="ALV45" s="47"/>
      <c r="ALW45" s="47"/>
      <c r="ALX45" s="47"/>
      <c r="ALY45" s="47"/>
      <c r="ALZ45" s="47"/>
      <c r="AMA45" s="47"/>
      <c r="AMB45" s="47"/>
      <c r="AMC45" s="47"/>
      <c r="AMD45" s="47"/>
      <c r="AME45" s="47"/>
      <c r="AMF45" s="47"/>
      <c r="AMG45" s="47"/>
      <c r="AMH45" s="47"/>
      <c r="AMI45" s="47"/>
      <c r="AMJ45" s="47"/>
      <c r="AMK45" s="47"/>
      <c r="AML45" s="47"/>
      <c r="AMM45" s="47"/>
      <c r="AMN45" s="47"/>
      <c r="AMO45" s="47"/>
      <c r="AMP45" s="47"/>
      <c r="AMQ45" s="47"/>
      <c r="AMR45" s="47"/>
      <c r="AMS45" s="47"/>
      <c r="AMT45" s="47"/>
      <c r="AMU45" s="47"/>
      <c r="AMV45" s="47"/>
      <c r="AMW45" s="47"/>
      <c r="AMX45" s="47"/>
      <c r="AMY45" s="47"/>
      <c r="AMZ45" s="47"/>
      <c r="ANA45" s="47"/>
      <c r="ANB45" s="47"/>
      <c r="ANC45" s="47"/>
      <c r="AND45" s="47"/>
      <c r="ANE45" s="47"/>
      <c r="ANF45" s="47"/>
      <c r="ANG45" s="47"/>
      <c r="ANH45" s="47"/>
      <c r="ANI45" s="47"/>
      <c r="ANJ45" s="47"/>
      <c r="ANK45" s="47"/>
      <c r="ANL45" s="47"/>
      <c r="ANM45" s="47"/>
      <c r="ANN45" s="47"/>
      <c r="ANO45" s="47"/>
      <c r="ANP45" s="47"/>
      <c r="ANQ45" s="47"/>
      <c r="ANR45" s="47"/>
      <c r="ANS45" s="47"/>
      <c r="ANT45" s="47"/>
      <c r="ANU45" s="47"/>
      <c r="ANV45" s="47"/>
      <c r="ANW45" s="47"/>
      <c r="ANX45" s="47"/>
      <c r="ANY45" s="47"/>
      <c r="ANZ45" s="47"/>
      <c r="AOA45" s="47"/>
      <c r="AOB45" s="47"/>
      <c r="AOC45" s="47"/>
      <c r="AOD45" s="47"/>
      <c r="AOE45" s="47"/>
      <c r="AOF45" s="47"/>
      <c r="AOG45" s="47"/>
      <c r="AOH45" s="47"/>
      <c r="AOI45" s="47"/>
      <c r="AOJ45" s="47"/>
      <c r="AOK45" s="47"/>
      <c r="AOL45" s="47"/>
      <c r="AOM45" s="47"/>
      <c r="AON45" s="47"/>
      <c r="AOO45" s="47"/>
      <c r="AOP45" s="47"/>
      <c r="AOQ45" s="47"/>
      <c r="AOR45" s="47"/>
      <c r="AOS45" s="47"/>
      <c r="AOT45" s="47"/>
      <c r="AOU45" s="47"/>
      <c r="AOV45" s="47"/>
      <c r="AOW45" s="47"/>
      <c r="AOX45" s="47"/>
      <c r="AOY45" s="47"/>
      <c r="AOZ45" s="47"/>
      <c r="APA45" s="47"/>
      <c r="APB45" s="47"/>
      <c r="APC45" s="47"/>
      <c r="APD45" s="47"/>
      <c r="APE45" s="47"/>
      <c r="APF45" s="47"/>
      <c r="APG45" s="47"/>
      <c r="APH45" s="47"/>
      <c r="API45" s="47"/>
      <c r="APJ45" s="47"/>
      <c r="APK45" s="47"/>
      <c r="APL45" s="47"/>
      <c r="APM45" s="47"/>
      <c r="APN45" s="47"/>
      <c r="APO45" s="47"/>
      <c r="APP45" s="47"/>
      <c r="APQ45" s="47"/>
      <c r="APR45" s="47"/>
      <c r="APS45" s="47"/>
      <c r="APT45" s="47"/>
      <c r="APU45" s="47"/>
      <c r="APV45" s="47"/>
      <c r="APW45" s="47"/>
      <c r="APX45" s="47"/>
      <c r="APY45" s="47"/>
      <c r="APZ45" s="47"/>
      <c r="AQA45" s="47"/>
      <c r="AQB45" s="47"/>
      <c r="AQC45" s="47"/>
      <c r="AQD45" s="47"/>
      <c r="AQE45" s="47"/>
      <c r="AQF45" s="47"/>
      <c r="AQG45" s="47"/>
      <c r="AQH45" s="47"/>
      <c r="AQI45" s="47"/>
      <c r="AQJ45" s="47"/>
      <c r="AQK45" s="47"/>
      <c r="AQL45" s="47"/>
      <c r="AQM45" s="47"/>
      <c r="AQN45" s="47"/>
      <c r="AQO45" s="47"/>
      <c r="AQP45" s="47"/>
      <c r="AQQ45" s="47"/>
      <c r="AQR45" s="47"/>
      <c r="AQS45" s="47"/>
      <c r="AQT45" s="47"/>
      <c r="AQU45" s="47"/>
      <c r="AQV45" s="47"/>
      <c r="AQW45" s="47"/>
      <c r="AQX45" s="47"/>
      <c r="AQY45" s="47"/>
      <c r="AQZ45" s="47"/>
      <c r="ARA45" s="47"/>
      <c r="ARB45" s="47"/>
      <c r="ARC45" s="47"/>
      <c r="ARD45" s="47"/>
      <c r="ARE45" s="47"/>
      <c r="ARF45" s="47"/>
      <c r="ARG45" s="47"/>
      <c r="ARH45" s="47"/>
      <c r="ARI45" s="47"/>
      <c r="ARJ45" s="47"/>
      <c r="ARK45" s="47"/>
      <c r="ARL45" s="47"/>
      <c r="ARM45" s="47"/>
      <c r="ARN45" s="47"/>
      <c r="ARO45" s="47"/>
      <c r="ARP45" s="47"/>
      <c r="ARQ45" s="47"/>
      <c r="ARR45" s="47"/>
      <c r="ARS45" s="47"/>
      <c r="ART45" s="47"/>
      <c r="ARU45" s="47"/>
      <c r="ARV45" s="47"/>
      <c r="ARW45" s="47"/>
      <c r="ARX45" s="47"/>
      <c r="ARY45" s="47"/>
      <c r="ARZ45" s="47"/>
      <c r="ASA45" s="47"/>
      <c r="ASB45" s="47"/>
      <c r="ASC45" s="47"/>
      <c r="ASD45" s="47"/>
      <c r="ASE45" s="47"/>
      <c r="ASF45" s="47"/>
      <c r="ASG45" s="47"/>
      <c r="ASH45" s="47"/>
      <c r="ASI45" s="47"/>
      <c r="ASJ45" s="47"/>
      <c r="ASK45" s="47"/>
      <c r="ASL45" s="47"/>
      <c r="ASM45" s="47"/>
      <c r="ASN45" s="47"/>
      <c r="ASO45" s="47"/>
      <c r="ASP45" s="47"/>
      <c r="ASQ45" s="47"/>
      <c r="ASR45" s="47"/>
      <c r="ASS45" s="47"/>
      <c r="AST45" s="47"/>
      <c r="ASU45" s="47"/>
      <c r="ASV45" s="47"/>
      <c r="ASW45" s="47"/>
      <c r="ASX45" s="47"/>
      <c r="ASY45" s="47"/>
      <c r="ASZ45" s="47"/>
      <c r="ATA45" s="47"/>
      <c r="ATB45" s="47"/>
      <c r="ATC45" s="47"/>
      <c r="ATD45" s="47"/>
      <c r="ATE45" s="47"/>
      <c r="ATF45" s="47"/>
      <c r="ATG45" s="47"/>
      <c r="ATH45" s="47"/>
      <c r="ATI45" s="47"/>
      <c r="ATJ45" s="47"/>
      <c r="ATK45" s="47"/>
      <c r="ATL45" s="47"/>
      <c r="ATM45" s="47"/>
      <c r="ATN45" s="47"/>
      <c r="ATO45" s="47"/>
      <c r="ATP45" s="47"/>
      <c r="ATQ45" s="47"/>
      <c r="ATR45" s="47"/>
      <c r="ATS45" s="47"/>
      <c r="ATT45" s="47"/>
      <c r="ATU45" s="47"/>
      <c r="ATV45" s="47"/>
      <c r="ATW45" s="47"/>
      <c r="ATX45" s="47"/>
      <c r="ATY45" s="47"/>
      <c r="ATZ45" s="47"/>
      <c r="AUA45" s="47"/>
      <c r="AUB45" s="47"/>
      <c r="AUC45" s="47"/>
      <c r="AUD45" s="47"/>
      <c r="AUE45" s="47"/>
      <c r="AUF45" s="47"/>
      <c r="AUG45" s="47"/>
      <c r="AUH45" s="47"/>
      <c r="AUI45" s="47"/>
      <c r="AUJ45" s="47"/>
      <c r="AUK45" s="47"/>
      <c r="AUL45" s="47"/>
      <c r="AUM45" s="47"/>
      <c r="AUN45" s="47"/>
      <c r="AUO45" s="47"/>
      <c r="AUP45" s="47"/>
      <c r="AUQ45" s="47"/>
      <c r="AUR45" s="47"/>
      <c r="AUS45" s="47"/>
    </row>
    <row r="46" spans="1:1241" x14ac:dyDescent="0.25">
      <c r="A46" s="15">
        <v>28</v>
      </c>
      <c r="C46" s="78" t="str">
        <f t="shared" si="2096"/>
        <v/>
      </c>
      <c r="D46" s="5"/>
      <c r="E46" s="61"/>
      <c r="F46" s="112">
        <f t="shared" si="2097"/>
        <v>0</v>
      </c>
      <c r="G46" s="112">
        <f t="shared" si="2097"/>
        <v>0</v>
      </c>
      <c r="H46" s="112">
        <f t="shared" si="2097"/>
        <v>0</v>
      </c>
      <c r="I46" s="112">
        <f t="shared" si="2097"/>
        <v>0</v>
      </c>
      <c r="J46" s="112">
        <f t="shared" si="2097"/>
        <v>0</v>
      </c>
      <c r="K46" s="112">
        <f t="shared" si="2097"/>
        <v>0</v>
      </c>
      <c r="L46" s="112">
        <f t="shared" si="2097"/>
        <v>0</v>
      </c>
      <c r="M46" s="112">
        <f t="shared" si="2097"/>
        <v>0</v>
      </c>
      <c r="N46" s="112">
        <f t="shared" si="2097"/>
        <v>0</v>
      </c>
      <c r="O46" s="112">
        <f t="shared" si="2097"/>
        <v>0</v>
      </c>
      <c r="P46" s="112">
        <f t="shared" si="2097"/>
        <v>0</v>
      </c>
      <c r="Q46" s="72">
        <f t="shared" si="2097"/>
        <v>0</v>
      </c>
      <c r="R46" s="111">
        <f t="shared" si="2099"/>
        <v>0</v>
      </c>
      <c r="S46" s="111">
        <f t="shared" si="2100"/>
        <v>0</v>
      </c>
      <c r="T46" s="111">
        <f t="shared" si="2101"/>
        <v>0</v>
      </c>
      <c r="U46" s="111">
        <f t="shared" si="2102"/>
        <v>0</v>
      </c>
      <c r="V46" s="111">
        <f t="shared" si="2103"/>
        <v>0</v>
      </c>
      <c r="W46" s="111">
        <f t="shared" si="2104"/>
        <v>0</v>
      </c>
      <c r="X46" s="111">
        <f t="shared" si="2105"/>
        <v>0</v>
      </c>
      <c r="Y46" s="111">
        <f t="shared" si="2106"/>
        <v>0</v>
      </c>
      <c r="Z46" s="111">
        <f t="shared" si="2107"/>
        <v>0</v>
      </c>
      <c r="AA46" s="111">
        <f t="shared" si="2108"/>
        <v>0</v>
      </c>
      <c r="AB46" s="111">
        <f t="shared" si="2109"/>
        <v>0</v>
      </c>
      <c r="AC46" s="111">
        <f t="shared" si="2110"/>
        <v>0</v>
      </c>
      <c r="AD46" s="70">
        <f t="shared" si="2111"/>
        <v>0</v>
      </c>
      <c r="AE46" s="58">
        <f t="shared" si="2112"/>
        <v>0</v>
      </c>
      <c r="AF46" s="58">
        <f t="shared" si="2113"/>
        <v>0</v>
      </c>
      <c r="AG46" s="58">
        <f t="shared" si="2114"/>
        <v>0</v>
      </c>
      <c r="AH46" s="58">
        <f t="shared" si="2115"/>
        <v>0</v>
      </c>
      <c r="AI46" s="58">
        <f t="shared" si="2116"/>
        <v>0</v>
      </c>
      <c r="AJ46" s="58">
        <f t="shared" si="2117"/>
        <v>0</v>
      </c>
      <c r="AK46" s="58">
        <f t="shared" si="2118"/>
        <v>0</v>
      </c>
      <c r="AL46" s="58">
        <f t="shared" si="2119"/>
        <v>0</v>
      </c>
      <c r="AM46" s="58">
        <f t="shared" si="2120"/>
        <v>0</v>
      </c>
      <c r="AN46" s="58">
        <f t="shared" si="2121"/>
        <v>0</v>
      </c>
      <c r="AO46" s="58">
        <f t="shared" si="2122"/>
        <v>0</v>
      </c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50"/>
      <c r="EP46" s="50"/>
      <c r="EQ46" s="50"/>
      <c r="ER46" s="50"/>
      <c r="ES46" s="50"/>
      <c r="ET46" s="50"/>
      <c r="EU46" s="50"/>
      <c r="EV46" s="50"/>
      <c r="EW46" s="50"/>
      <c r="EX46" s="50"/>
      <c r="EY46" s="50"/>
      <c r="EZ46" s="50"/>
      <c r="FA46" s="50"/>
      <c r="FB46" s="50"/>
      <c r="FC46" s="50"/>
      <c r="FD46" s="50"/>
      <c r="FE46" s="50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7"/>
      <c r="GM46" s="47"/>
      <c r="GN46" s="47"/>
      <c r="GO46" s="47"/>
      <c r="GP46" s="47"/>
      <c r="GQ46" s="47"/>
      <c r="GR46" s="47"/>
      <c r="GS46" s="47"/>
      <c r="GT46" s="47"/>
      <c r="GU46" s="47"/>
      <c r="GV46" s="47"/>
      <c r="GW46" s="47"/>
      <c r="GX46" s="47"/>
      <c r="GY46" s="47"/>
      <c r="GZ46" s="47"/>
      <c r="HA46" s="47"/>
      <c r="HB46" s="47"/>
      <c r="HC46" s="47"/>
      <c r="HD46" s="47"/>
      <c r="HE46" s="47"/>
      <c r="HF46" s="47"/>
      <c r="HG46" s="47"/>
      <c r="HH46" s="47"/>
      <c r="HI46" s="47"/>
      <c r="HJ46" s="47"/>
      <c r="HK46" s="47"/>
      <c r="HL46" s="47"/>
      <c r="HM46" s="47"/>
      <c r="HN46" s="47"/>
      <c r="HO46" s="47"/>
      <c r="HP46" s="47"/>
      <c r="HQ46" s="47"/>
      <c r="HR46" s="47"/>
      <c r="HS46" s="47"/>
      <c r="HT46" s="47"/>
      <c r="HU46" s="47"/>
      <c r="HV46" s="47"/>
      <c r="HW46" s="47"/>
      <c r="HX46" s="47"/>
      <c r="HY46" s="47"/>
      <c r="HZ46" s="47"/>
      <c r="IA46" s="47"/>
      <c r="IB46" s="47"/>
      <c r="IC46" s="47"/>
      <c r="ID46" s="47"/>
      <c r="IE46" s="47"/>
      <c r="IF46" s="47"/>
      <c r="IG46" s="47"/>
      <c r="IH46" s="47"/>
      <c r="II46" s="47"/>
      <c r="IJ46" s="47"/>
      <c r="IK46" s="47"/>
      <c r="IL46" s="47"/>
      <c r="IM46" s="47"/>
      <c r="IN46" s="47"/>
      <c r="IO46" s="47"/>
      <c r="IP46" s="47"/>
      <c r="IQ46" s="47"/>
      <c r="IR46" s="47"/>
      <c r="IS46" s="47"/>
      <c r="IT46" s="47"/>
      <c r="IU46" s="47"/>
      <c r="IV46" s="47"/>
      <c r="IW46" s="47"/>
      <c r="IX46" s="47"/>
      <c r="IY46" s="47"/>
      <c r="IZ46" s="47"/>
      <c r="JA46" s="47"/>
      <c r="JB46" s="47"/>
      <c r="JC46" s="47"/>
      <c r="JD46" s="47"/>
      <c r="JE46" s="47"/>
      <c r="JF46" s="47"/>
      <c r="JG46" s="47"/>
      <c r="JH46" s="47"/>
      <c r="JI46" s="47"/>
      <c r="JJ46" s="47"/>
      <c r="JK46" s="47"/>
      <c r="JL46" s="47"/>
      <c r="JM46" s="47"/>
      <c r="JN46" s="47"/>
      <c r="JO46" s="47"/>
      <c r="JP46" s="47"/>
      <c r="JQ46" s="47"/>
      <c r="JR46" s="47"/>
      <c r="JS46" s="47"/>
      <c r="JT46" s="47"/>
      <c r="JU46" s="47"/>
      <c r="JV46" s="47"/>
      <c r="JW46" s="47"/>
      <c r="JX46" s="47"/>
      <c r="JY46" s="47"/>
      <c r="JZ46" s="47"/>
      <c r="KA46" s="47"/>
      <c r="KB46" s="47"/>
      <c r="KC46" s="47"/>
      <c r="KD46" s="47"/>
      <c r="KE46" s="47"/>
      <c r="KF46" s="47"/>
      <c r="KG46" s="47"/>
      <c r="KH46" s="47"/>
      <c r="KI46" s="47"/>
      <c r="KJ46" s="47"/>
      <c r="KK46" s="47"/>
      <c r="KL46" s="47"/>
      <c r="KM46" s="47"/>
      <c r="KN46" s="47"/>
      <c r="KO46" s="47"/>
      <c r="KP46" s="47"/>
      <c r="KQ46" s="47"/>
      <c r="KR46" s="47"/>
      <c r="KS46" s="47"/>
      <c r="KT46" s="47"/>
      <c r="KU46" s="47"/>
      <c r="KV46" s="47"/>
      <c r="KW46" s="47"/>
      <c r="KX46" s="47"/>
      <c r="KY46" s="47"/>
      <c r="KZ46" s="47"/>
      <c r="LA46" s="47"/>
      <c r="LB46" s="47"/>
      <c r="LC46" s="47"/>
      <c r="LD46" s="47"/>
      <c r="LE46" s="47"/>
      <c r="LF46" s="47"/>
      <c r="LG46" s="47"/>
      <c r="LH46" s="47"/>
      <c r="LI46" s="47"/>
      <c r="LJ46" s="47"/>
      <c r="LK46" s="47"/>
      <c r="LL46" s="47"/>
      <c r="LM46" s="47"/>
      <c r="LN46" s="47"/>
      <c r="LO46" s="47"/>
      <c r="LP46" s="47"/>
      <c r="LQ46" s="47"/>
      <c r="LR46" s="47"/>
      <c r="LS46" s="47"/>
      <c r="LT46" s="47"/>
      <c r="LU46" s="47"/>
      <c r="LV46" s="47"/>
      <c r="LW46" s="47"/>
      <c r="LX46" s="47"/>
      <c r="LY46" s="47"/>
      <c r="LZ46" s="47"/>
      <c r="MA46" s="47"/>
      <c r="MB46" s="47"/>
      <c r="MC46" s="47"/>
      <c r="MD46" s="47"/>
      <c r="ME46" s="47"/>
      <c r="MF46" s="47"/>
      <c r="MG46" s="47"/>
      <c r="MH46" s="47"/>
      <c r="MI46" s="47"/>
      <c r="MJ46" s="47"/>
      <c r="MK46" s="47"/>
      <c r="ML46" s="47"/>
      <c r="MM46" s="47"/>
      <c r="MN46" s="47"/>
      <c r="MO46" s="47"/>
      <c r="MP46" s="47"/>
      <c r="MQ46" s="47"/>
      <c r="MR46" s="47"/>
      <c r="MS46" s="47"/>
      <c r="MT46" s="47"/>
      <c r="MU46" s="47"/>
      <c r="MV46" s="47"/>
      <c r="MW46" s="47"/>
      <c r="MX46" s="47"/>
      <c r="MY46" s="47"/>
      <c r="MZ46" s="47"/>
      <c r="NA46" s="47"/>
      <c r="NB46" s="47"/>
      <c r="NC46" s="47"/>
      <c r="ND46" s="47"/>
      <c r="NE46" s="47"/>
      <c r="NF46" s="47"/>
      <c r="NG46" s="47"/>
      <c r="NH46" s="47"/>
      <c r="NI46" s="47"/>
      <c r="NJ46" s="47"/>
      <c r="NK46" s="47"/>
      <c r="NL46" s="47"/>
      <c r="NM46" s="47"/>
      <c r="NN46" s="47"/>
      <c r="NO46" s="47"/>
      <c r="NP46" s="47"/>
      <c r="NQ46" s="47"/>
      <c r="NR46" s="47"/>
      <c r="NS46" s="47"/>
      <c r="NT46" s="47"/>
      <c r="NU46" s="47"/>
      <c r="NV46" s="47"/>
      <c r="NW46" s="47"/>
      <c r="NX46" s="47"/>
      <c r="NY46" s="47"/>
      <c r="NZ46" s="47"/>
      <c r="OA46" s="47"/>
      <c r="OB46" s="47"/>
      <c r="OC46" s="47"/>
      <c r="OD46" s="47"/>
      <c r="OE46" s="47"/>
      <c r="OF46" s="47"/>
      <c r="OG46" s="47"/>
      <c r="OH46" s="47"/>
      <c r="OI46" s="47"/>
      <c r="OJ46" s="47"/>
      <c r="OK46" s="47"/>
      <c r="OL46" s="47"/>
      <c r="OM46" s="47"/>
      <c r="ON46" s="47"/>
      <c r="OO46" s="47"/>
      <c r="OP46" s="47"/>
      <c r="OQ46" s="47"/>
      <c r="OR46" s="47"/>
      <c r="OS46" s="47"/>
      <c r="OT46" s="47"/>
      <c r="OU46" s="47"/>
      <c r="OV46" s="47"/>
      <c r="OW46" s="47"/>
      <c r="OX46" s="47"/>
      <c r="OY46" s="47"/>
      <c r="OZ46" s="47"/>
      <c r="PA46" s="47"/>
      <c r="PB46" s="47"/>
      <c r="PC46" s="47"/>
      <c r="PD46" s="47"/>
      <c r="PE46" s="47"/>
      <c r="PF46" s="47"/>
      <c r="PG46" s="47"/>
      <c r="PH46" s="47"/>
      <c r="PI46" s="47"/>
      <c r="PJ46" s="47"/>
      <c r="PK46" s="47"/>
      <c r="PL46" s="47"/>
      <c r="PM46" s="47"/>
      <c r="PN46" s="47"/>
      <c r="PO46" s="47"/>
      <c r="PP46" s="47"/>
      <c r="PQ46" s="47"/>
      <c r="PR46" s="47"/>
      <c r="PS46" s="47"/>
      <c r="PT46" s="47"/>
      <c r="PU46" s="47"/>
      <c r="PV46" s="47"/>
      <c r="PW46" s="47"/>
      <c r="PX46" s="47"/>
      <c r="PY46" s="47"/>
      <c r="PZ46" s="47"/>
      <c r="QA46" s="47"/>
      <c r="QB46" s="47"/>
      <c r="QC46" s="47"/>
      <c r="QD46" s="47"/>
      <c r="QE46" s="47"/>
      <c r="QF46" s="47"/>
      <c r="QG46" s="47"/>
      <c r="QH46" s="47"/>
      <c r="QI46" s="47"/>
      <c r="QJ46" s="47"/>
      <c r="QK46" s="47"/>
      <c r="QL46" s="47"/>
      <c r="QM46" s="47"/>
      <c r="QN46" s="47"/>
      <c r="QO46" s="47"/>
      <c r="QP46" s="47"/>
      <c r="QQ46" s="47"/>
      <c r="QR46" s="47"/>
      <c r="QS46" s="47"/>
      <c r="QT46" s="47"/>
      <c r="QU46" s="47"/>
      <c r="QV46" s="47"/>
      <c r="QW46" s="47"/>
      <c r="QX46" s="47"/>
      <c r="QY46" s="47"/>
      <c r="QZ46" s="47"/>
      <c r="RA46" s="47"/>
      <c r="RB46" s="47"/>
      <c r="RC46" s="47"/>
      <c r="RD46" s="47"/>
      <c r="RE46" s="47"/>
      <c r="RF46" s="47"/>
      <c r="RG46" s="47"/>
      <c r="RH46" s="47"/>
      <c r="RI46" s="47"/>
      <c r="RJ46" s="47"/>
      <c r="RK46" s="47"/>
      <c r="RL46" s="47"/>
      <c r="RM46" s="47"/>
      <c r="RN46" s="47"/>
      <c r="RO46" s="47"/>
      <c r="RP46" s="47"/>
      <c r="RQ46" s="47"/>
      <c r="RR46" s="47"/>
      <c r="RS46" s="47"/>
      <c r="RT46" s="47"/>
      <c r="RU46" s="47"/>
      <c r="RV46" s="47"/>
      <c r="RW46" s="47"/>
      <c r="RX46" s="47"/>
      <c r="RY46" s="47"/>
      <c r="RZ46" s="47"/>
      <c r="SA46" s="47"/>
      <c r="SB46" s="47"/>
      <c r="SC46" s="47"/>
      <c r="SD46" s="47"/>
      <c r="SE46" s="47"/>
      <c r="SF46" s="47"/>
      <c r="SG46" s="47"/>
      <c r="SH46" s="47"/>
      <c r="SI46" s="47"/>
      <c r="SJ46" s="47"/>
      <c r="SK46" s="47"/>
      <c r="SL46" s="47"/>
      <c r="SM46" s="47"/>
      <c r="SN46" s="47"/>
      <c r="SO46" s="47"/>
      <c r="SP46" s="47"/>
      <c r="SQ46" s="47"/>
      <c r="SR46" s="47"/>
      <c r="SS46" s="47"/>
      <c r="ST46" s="47"/>
      <c r="SU46" s="47"/>
      <c r="SV46" s="47"/>
      <c r="SW46" s="47"/>
      <c r="SX46" s="47"/>
      <c r="SY46" s="47"/>
      <c r="SZ46" s="47"/>
      <c r="TA46" s="47"/>
      <c r="TB46" s="47"/>
      <c r="TC46" s="47"/>
      <c r="TD46" s="47"/>
      <c r="TE46" s="47"/>
      <c r="TF46" s="47"/>
      <c r="TG46" s="47"/>
      <c r="TH46" s="47"/>
      <c r="TI46" s="47"/>
      <c r="TJ46" s="47"/>
      <c r="TK46" s="47"/>
      <c r="TL46" s="47"/>
      <c r="TM46" s="47"/>
      <c r="TN46" s="47"/>
      <c r="TO46" s="47"/>
      <c r="TP46" s="47"/>
      <c r="TQ46" s="47"/>
      <c r="TR46" s="47"/>
      <c r="TS46" s="47"/>
      <c r="TT46" s="47"/>
      <c r="TU46" s="47"/>
      <c r="TV46" s="47"/>
      <c r="TW46" s="47"/>
      <c r="TX46" s="47"/>
      <c r="TY46" s="47"/>
      <c r="TZ46" s="47"/>
      <c r="UA46" s="47"/>
      <c r="UB46" s="47"/>
      <c r="UC46" s="47"/>
      <c r="UD46" s="47"/>
      <c r="UE46" s="47"/>
      <c r="UF46" s="47"/>
      <c r="UG46" s="47"/>
      <c r="UH46" s="47"/>
      <c r="UI46" s="47"/>
      <c r="UJ46" s="47"/>
      <c r="UK46" s="47"/>
      <c r="UL46" s="47"/>
      <c r="UM46" s="47"/>
      <c r="UN46" s="47"/>
      <c r="UO46" s="47"/>
      <c r="UP46" s="47"/>
      <c r="UQ46" s="47"/>
      <c r="UR46" s="47"/>
      <c r="US46" s="47"/>
      <c r="UT46" s="47"/>
      <c r="UU46" s="47"/>
      <c r="UV46" s="47"/>
      <c r="UW46" s="47"/>
      <c r="UX46" s="47"/>
      <c r="UY46" s="47"/>
      <c r="UZ46" s="47"/>
      <c r="VA46" s="47"/>
      <c r="VB46" s="47"/>
      <c r="VC46" s="47"/>
      <c r="VD46" s="47"/>
      <c r="VE46" s="47"/>
      <c r="VF46" s="47"/>
      <c r="VG46" s="47"/>
      <c r="VH46" s="47"/>
      <c r="VI46" s="47"/>
      <c r="VJ46" s="47"/>
      <c r="VK46" s="47"/>
      <c r="VL46" s="47"/>
      <c r="VM46" s="47"/>
      <c r="VN46" s="47"/>
      <c r="VO46" s="47"/>
      <c r="VP46" s="47"/>
      <c r="VQ46" s="47"/>
      <c r="VR46" s="47"/>
      <c r="VS46" s="47"/>
      <c r="VT46" s="47"/>
      <c r="VU46" s="47"/>
      <c r="VV46" s="47"/>
      <c r="VW46" s="47"/>
      <c r="VX46" s="47"/>
      <c r="VY46" s="47"/>
      <c r="VZ46" s="47"/>
      <c r="WA46" s="47"/>
      <c r="WB46" s="47"/>
      <c r="WC46" s="47"/>
      <c r="WD46" s="47"/>
      <c r="WE46" s="47"/>
      <c r="WF46" s="47"/>
      <c r="WG46" s="47"/>
      <c r="WH46" s="47"/>
      <c r="WI46" s="47"/>
      <c r="WJ46" s="47"/>
      <c r="WK46" s="47"/>
      <c r="WL46" s="47"/>
      <c r="WM46" s="47"/>
      <c r="WN46" s="47"/>
      <c r="WO46" s="47"/>
      <c r="WP46" s="47"/>
      <c r="WQ46" s="47"/>
      <c r="WR46" s="47"/>
      <c r="WS46" s="47"/>
      <c r="WT46" s="47"/>
      <c r="WU46" s="47"/>
      <c r="WV46" s="47"/>
      <c r="WW46" s="47"/>
      <c r="WX46" s="47"/>
      <c r="WY46" s="47"/>
      <c r="WZ46" s="47"/>
      <c r="XA46" s="47"/>
      <c r="XB46" s="47"/>
      <c r="XC46" s="47"/>
      <c r="XD46" s="47"/>
      <c r="XE46" s="47"/>
      <c r="XF46" s="47"/>
      <c r="XG46" s="47"/>
      <c r="XH46" s="47"/>
      <c r="XI46" s="47"/>
      <c r="XJ46" s="47"/>
      <c r="XK46" s="47"/>
      <c r="XL46" s="47"/>
      <c r="XM46" s="47"/>
      <c r="XN46" s="47"/>
      <c r="XO46" s="47"/>
      <c r="XP46" s="47"/>
      <c r="XQ46" s="47"/>
      <c r="XR46" s="47"/>
      <c r="XS46" s="47"/>
      <c r="XT46" s="47"/>
      <c r="XU46" s="47"/>
      <c r="XV46" s="47"/>
      <c r="XW46" s="47"/>
      <c r="XX46" s="47"/>
      <c r="XY46" s="47"/>
      <c r="XZ46" s="47"/>
      <c r="YA46" s="47"/>
      <c r="YB46" s="47"/>
      <c r="YC46" s="47"/>
      <c r="YD46" s="47"/>
      <c r="YE46" s="47"/>
      <c r="YF46" s="47"/>
      <c r="YG46" s="47"/>
      <c r="YH46" s="47"/>
      <c r="YI46" s="47"/>
      <c r="YJ46" s="47"/>
      <c r="YK46" s="47"/>
      <c r="YL46" s="47"/>
      <c r="YM46" s="47"/>
      <c r="YN46" s="47"/>
      <c r="YO46" s="47"/>
      <c r="YP46" s="47"/>
      <c r="YQ46" s="47"/>
      <c r="YR46" s="47"/>
      <c r="YS46" s="47"/>
      <c r="YT46" s="47"/>
      <c r="YU46" s="47"/>
      <c r="YV46" s="47"/>
      <c r="YW46" s="47"/>
      <c r="YX46" s="47"/>
      <c r="YY46" s="47"/>
      <c r="YZ46" s="47"/>
      <c r="ZA46" s="47"/>
      <c r="ZB46" s="47"/>
      <c r="ZC46" s="47"/>
      <c r="ZD46" s="47"/>
      <c r="ZE46" s="47"/>
      <c r="ZF46" s="47"/>
      <c r="ZG46" s="47"/>
      <c r="ZH46" s="47"/>
      <c r="ZI46" s="47"/>
      <c r="ZJ46" s="47"/>
      <c r="ZK46" s="47"/>
      <c r="ZL46" s="47"/>
      <c r="ZM46" s="47"/>
      <c r="ZN46" s="47"/>
      <c r="ZO46" s="47"/>
      <c r="ZP46" s="47"/>
      <c r="ZQ46" s="47"/>
      <c r="ZR46" s="47"/>
      <c r="ZS46" s="47"/>
      <c r="ZT46" s="47"/>
      <c r="ZU46" s="47"/>
      <c r="ZV46" s="47"/>
      <c r="ZW46" s="47"/>
      <c r="ZX46" s="47"/>
      <c r="ZY46" s="47"/>
      <c r="ZZ46" s="47"/>
      <c r="AAA46" s="47"/>
      <c r="AAB46" s="47"/>
      <c r="AAC46" s="47"/>
      <c r="AAD46" s="47"/>
      <c r="AAE46" s="47"/>
      <c r="AAF46" s="47"/>
      <c r="AAG46" s="47"/>
      <c r="AAH46" s="47"/>
      <c r="AAI46" s="47"/>
      <c r="AAJ46" s="47"/>
      <c r="AAK46" s="47"/>
      <c r="AAL46" s="47"/>
      <c r="AAM46" s="47"/>
      <c r="AAN46" s="47"/>
      <c r="AAO46" s="47"/>
      <c r="AAP46" s="47"/>
      <c r="AAQ46" s="47"/>
      <c r="AAR46" s="47"/>
      <c r="AAS46" s="47"/>
      <c r="AAT46" s="47"/>
      <c r="AAU46" s="47"/>
      <c r="AAV46" s="47"/>
      <c r="AAW46" s="47"/>
      <c r="AAX46" s="47"/>
      <c r="AAY46" s="47"/>
      <c r="AAZ46" s="47"/>
      <c r="ABA46" s="47"/>
      <c r="ABB46" s="47"/>
      <c r="ABC46" s="47"/>
      <c r="ABD46" s="47"/>
      <c r="ABE46" s="47"/>
      <c r="ABF46" s="47"/>
      <c r="ABG46" s="47"/>
      <c r="ABH46" s="47"/>
      <c r="ABI46" s="47"/>
      <c r="ABJ46" s="47"/>
      <c r="ABK46" s="47"/>
      <c r="ABL46" s="47"/>
      <c r="ABM46" s="47"/>
      <c r="ABN46" s="47"/>
      <c r="ABO46" s="47"/>
      <c r="ABP46" s="47"/>
      <c r="ABQ46" s="47"/>
      <c r="ABR46" s="47"/>
      <c r="ABS46" s="47"/>
      <c r="ABT46" s="47"/>
      <c r="ABU46" s="47"/>
      <c r="ABV46" s="47"/>
      <c r="ABW46" s="47"/>
      <c r="ABX46" s="47"/>
      <c r="ABY46" s="47"/>
      <c r="ABZ46" s="47"/>
      <c r="ACA46" s="47"/>
      <c r="ACB46" s="47"/>
      <c r="ACC46" s="47"/>
      <c r="ACD46" s="47"/>
      <c r="ACE46" s="47"/>
      <c r="ACF46" s="47"/>
      <c r="ACG46" s="47"/>
      <c r="ACH46" s="47"/>
      <c r="ACI46" s="47"/>
      <c r="ACJ46" s="47"/>
      <c r="ACK46" s="47"/>
      <c r="ACL46" s="47"/>
      <c r="ACM46" s="47"/>
      <c r="ACN46" s="47"/>
      <c r="ACO46" s="47"/>
      <c r="ACP46" s="47"/>
      <c r="ACQ46" s="47"/>
      <c r="ACR46" s="47"/>
      <c r="ACS46" s="47"/>
      <c r="ACT46" s="47"/>
      <c r="ACU46" s="47"/>
      <c r="ACV46" s="47"/>
      <c r="ACW46" s="47"/>
      <c r="ACX46" s="47"/>
      <c r="ACY46" s="47"/>
      <c r="ACZ46" s="47"/>
      <c r="ADA46" s="47"/>
      <c r="ADB46" s="47"/>
      <c r="ADC46" s="47"/>
      <c r="ADD46" s="47"/>
      <c r="ADE46" s="47"/>
      <c r="ADF46" s="47"/>
      <c r="ADG46" s="47"/>
      <c r="ADH46" s="47"/>
      <c r="ADI46" s="47"/>
      <c r="ADJ46" s="47"/>
      <c r="ADK46" s="47"/>
      <c r="ADL46" s="47"/>
      <c r="ADM46" s="47"/>
      <c r="ADN46" s="47"/>
      <c r="ADO46" s="47"/>
      <c r="ADP46" s="47"/>
      <c r="ADQ46" s="47"/>
      <c r="ADR46" s="47"/>
      <c r="ADS46" s="47"/>
      <c r="ADT46" s="47"/>
      <c r="ADU46" s="47"/>
      <c r="ADV46" s="47"/>
      <c r="ADW46" s="47"/>
      <c r="ADX46" s="47"/>
      <c r="ADY46" s="47"/>
      <c r="ADZ46" s="47"/>
      <c r="AEA46" s="47"/>
      <c r="AEB46" s="47"/>
      <c r="AEC46" s="47"/>
      <c r="AED46" s="47"/>
      <c r="AEE46" s="47"/>
      <c r="AEF46" s="47"/>
      <c r="AEG46" s="47"/>
      <c r="AEH46" s="47"/>
      <c r="AEI46" s="47"/>
      <c r="AEJ46" s="47"/>
      <c r="AEK46" s="47"/>
      <c r="AEL46" s="47"/>
      <c r="AEM46" s="47"/>
      <c r="AEN46" s="47"/>
      <c r="AEO46" s="47"/>
      <c r="AEP46" s="47"/>
      <c r="AEQ46" s="47"/>
      <c r="AER46" s="47"/>
      <c r="AES46" s="47"/>
      <c r="AET46" s="47"/>
      <c r="AEU46" s="47"/>
      <c r="AEV46" s="47"/>
      <c r="AEW46" s="47"/>
      <c r="AEX46" s="47"/>
      <c r="AEY46" s="47"/>
      <c r="AEZ46" s="47"/>
      <c r="AFA46" s="47"/>
      <c r="AFB46" s="47"/>
      <c r="AFC46" s="47"/>
      <c r="AFD46" s="47"/>
      <c r="AFE46" s="47"/>
      <c r="AFF46" s="47"/>
      <c r="AFG46" s="47"/>
      <c r="AFH46" s="47"/>
      <c r="AFI46" s="47"/>
      <c r="AFJ46" s="47"/>
      <c r="AFK46" s="47"/>
      <c r="AFL46" s="47"/>
      <c r="AFM46" s="47"/>
      <c r="AFN46" s="47"/>
      <c r="AFO46" s="47"/>
      <c r="AFP46" s="47"/>
      <c r="AFQ46" s="47"/>
      <c r="AFR46" s="47"/>
      <c r="AFS46" s="47"/>
      <c r="AFT46" s="47"/>
      <c r="AFU46" s="47"/>
      <c r="AFV46" s="47"/>
      <c r="AFW46" s="47"/>
      <c r="AFX46" s="47"/>
      <c r="AFY46" s="47"/>
      <c r="AFZ46" s="47"/>
      <c r="AGA46" s="47"/>
      <c r="AGB46" s="47"/>
      <c r="AGC46" s="47"/>
      <c r="AGD46" s="47"/>
      <c r="AGE46" s="47"/>
      <c r="AGF46" s="47"/>
      <c r="AGG46" s="47"/>
      <c r="AGH46" s="47"/>
      <c r="AGI46" s="47"/>
      <c r="AGJ46" s="47"/>
      <c r="AGK46" s="47"/>
      <c r="AGL46" s="47"/>
      <c r="AGM46" s="47"/>
      <c r="AGN46" s="47"/>
      <c r="AGO46" s="47"/>
      <c r="AGP46" s="47"/>
      <c r="AGQ46" s="47"/>
      <c r="AGR46" s="47"/>
      <c r="AGS46" s="47"/>
      <c r="AGT46" s="47"/>
      <c r="AGU46" s="47"/>
      <c r="AGV46" s="47"/>
      <c r="AGW46" s="47"/>
      <c r="AGX46" s="47"/>
      <c r="AGY46" s="47"/>
      <c r="AGZ46" s="47"/>
      <c r="AHA46" s="47"/>
      <c r="AHB46" s="47"/>
      <c r="AHC46" s="47"/>
      <c r="AHD46" s="47"/>
      <c r="AHE46" s="47"/>
      <c r="AHF46" s="47"/>
      <c r="AHG46" s="47"/>
      <c r="AHH46" s="47"/>
      <c r="AHI46" s="47"/>
      <c r="AHJ46" s="47"/>
      <c r="AHK46" s="47"/>
      <c r="AHL46" s="47"/>
      <c r="AHM46" s="47"/>
      <c r="AHN46" s="47"/>
      <c r="AHO46" s="47"/>
      <c r="AHP46" s="47"/>
      <c r="AHQ46" s="47"/>
      <c r="AHR46" s="47"/>
      <c r="AHS46" s="47"/>
      <c r="AHT46" s="47"/>
      <c r="AHU46" s="47"/>
      <c r="AHV46" s="47"/>
      <c r="AHW46" s="47"/>
      <c r="AHX46" s="47"/>
      <c r="AHY46" s="47"/>
      <c r="AHZ46" s="47"/>
      <c r="AIA46" s="47"/>
      <c r="AIB46" s="47"/>
      <c r="AIC46" s="47"/>
      <c r="AID46" s="47"/>
      <c r="AIE46" s="47"/>
      <c r="AIF46" s="47"/>
      <c r="AIG46" s="47"/>
      <c r="AIH46" s="47"/>
      <c r="AII46" s="47"/>
      <c r="AIJ46" s="47"/>
      <c r="AIK46" s="47"/>
      <c r="AIL46" s="47"/>
      <c r="AIM46" s="47"/>
      <c r="AIN46" s="47"/>
      <c r="AIO46" s="47"/>
      <c r="AIP46" s="47"/>
      <c r="AIQ46" s="47"/>
      <c r="AIR46" s="47"/>
      <c r="AIS46" s="47"/>
      <c r="AIT46" s="47"/>
      <c r="AIU46" s="47"/>
      <c r="AIV46" s="47"/>
      <c r="AIW46" s="47"/>
      <c r="AIX46" s="47"/>
      <c r="AIY46" s="47"/>
      <c r="AIZ46" s="47"/>
      <c r="AJA46" s="47"/>
      <c r="AJB46" s="47"/>
      <c r="AJC46" s="47"/>
      <c r="AJD46" s="47"/>
      <c r="AJE46" s="47"/>
      <c r="AJF46" s="47"/>
      <c r="AJG46" s="47"/>
      <c r="AJH46" s="47"/>
      <c r="AJI46" s="47"/>
      <c r="AJJ46" s="47"/>
      <c r="AJK46" s="47"/>
      <c r="AJL46" s="47"/>
      <c r="AJM46" s="47"/>
      <c r="AJN46" s="47"/>
      <c r="AJO46" s="47"/>
      <c r="AJP46" s="47"/>
      <c r="AJQ46" s="47"/>
      <c r="AJR46" s="47"/>
      <c r="AJS46" s="47"/>
      <c r="AJT46" s="47"/>
      <c r="AJU46" s="47"/>
      <c r="AJV46" s="47"/>
      <c r="AJW46" s="47"/>
      <c r="AJX46" s="47"/>
      <c r="AJY46" s="47"/>
      <c r="AJZ46" s="47"/>
      <c r="AKA46" s="47"/>
      <c r="AKB46" s="47"/>
      <c r="AKC46" s="47"/>
      <c r="AKD46" s="47"/>
      <c r="AKE46" s="47"/>
      <c r="AKF46" s="47"/>
      <c r="AKG46" s="47"/>
      <c r="AKH46" s="47"/>
      <c r="AKI46" s="47"/>
      <c r="AKJ46" s="47"/>
      <c r="AKK46" s="47"/>
      <c r="AKL46" s="47"/>
      <c r="AKM46" s="47"/>
      <c r="AKN46" s="47"/>
      <c r="AKO46" s="47"/>
      <c r="AKP46" s="47"/>
      <c r="AKQ46" s="47"/>
      <c r="AKR46" s="47"/>
      <c r="AKS46" s="47"/>
      <c r="AKT46" s="47"/>
      <c r="AKU46" s="47"/>
      <c r="AKV46" s="47"/>
      <c r="AKW46" s="47"/>
      <c r="AKX46" s="47"/>
      <c r="AKY46" s="47"/>
      <c r="AKZ46" s="47"/>
      <c r="ALA46" s="47"/>
      <c r="ALB46" s="47"/>
      <c r="ALC46" s="47"/>
      <c r="ALD46" s="47"/>
      <c r="ALE46" s="47"/>
      <c r="ALF46" s="47"/>
      <c r="ALG46" s="47"/>
      <c r="ALH46" s="47"/>
      <c r="ALI46" s="47"/>
      <c r="ALJ46" s="47"/>
      <c r="ALK46" s="47"/>
      <c r="ALL46" s="47"/>
      <c r="ALM46" s="47"/>
      <c r="ALN46" s="47"/>
      <c r="ALO46" s="47"/>
      <c r="ALP46" s="47"/>
      <c r="ALQ46" s="47"/>
      <c r="ALR46" s="47"/>
      <c r="ALS46" s="47"/>
      <c r="ALT46" s="47"/>
      <c r="ALU46" s="47"/>
      <c r="ALV46" s="47"/>
      <c r="ALW46" s="47"/>
      <c r="ALX46" s="47"/>
      <c r="ALY46" s="47"/>
      <c r="ALZ46" s="47"/>
      <c r="AMA46" s="47"/>
      <c r="AMB46" s="47"/>
      <c r="AMC46" s="47"/>
      <c r="AMD46" s="47"/>
      <c r="AME46" s="47"/>
      <c r="AMF46" s="47"/>
      <c r="AMG46" s="47"/>
      <c r="AMH46" s="47"/>
      <c r="AMI46" s="47"/>
      <c r="AMJ46" s="47"/>
      <c r="AMK46" s="47"/>
      <c r="AML46" s="47"/>
      <c r="AMM46" s="47"/>
      <c r="AMN46" s="47"/>
      <c r="AMO46" s="47"/>
      <c r="AMP46" s="47"/>
      <c r="AMQ46" s="47"/>
      <c r="AMR46" s="47"/>
      <c r="AMS46" s="47"/>
      <c r="AMT46" s="47"/>
      <c r="AMU46" s="47"/>
      <c r="AMV46" s="47"/>
      <c r="AMW46" s="47"/>
      <c r="AMX46" s="47"/>
      <c r="AMY46" s="47"/>
      <c r="AMZ46" s="47"/>
      <c r="ANA46" s="47"/>
      <c r="ANB46" s="47"/>
      <c r="ANC46" s="47"/>
      <c r="AND46" s="47"/>
      <c r="ANE46" s="47"/>
      <c r="ANF46" s="47"/>
      <c r="ANG46" s="47"/>
      <c r="ANH46" s="47"/>
      <c r="ANI46" s="47"/>
      <c r="ANJ46" s="47"/>
      <c r="ANK46" s="47"/>
      <c r="ANL46" s="47"/>
      <c r="ANM46" s="47"/>
      <c r="ANN46" s="47"/>
      <c r="ANO46" s="47"/>
      <c r="ANP46" s="47"/>
      <c r="ANQ46" s="47"/>
      <c r="ANR46" s="47"/>
      <c r="ANS46" s="47"/>
      <c r="ANT46" s="47"/>
      <c r="ANU46" s="47"/>
      <c r="ANV46" s="47"/>
      <c r="ANW46" s="47"/>
      <c r="ANX46" s="47"/>
      <c r="ANY46" s="47"/>
      <c r="ANZ46" s="47"/>
      <c r="AOA46" s="47"/>
      <c r="AOB46" s="47"/>
      <c r="AOC46" s="47"/>
      <c r="AOD46" s="47"/>
      <c r="AOE46" s="47"/>
      <c r="AOF46" s="47"/>
      <c r="AOG46" s="47"/>
      <c r="AOH46" s="47"/>
      <c r="AOI46" s="47"/>
      <c r="AOJ46" s="47"/>
      <c r="AOK46" s="47"/>
      <c r="AOL46" s="47"/>
      <c r="AOM46" s="47"/>
      <c r="AON46" s="47"/>
      <c r="AOO46" s="47"/>
      <c r="AOP46" s="47"/>
      <c r="AOQ46" s="47"/>
      <c r="AOR46" s="47"/>
      <c r="AOS46" s="47"/>
      <c r="AOT46" s="47"/>
      <c r="AOU46" s="47"/>
      <c r="AOV46" s="47"/>
      <c r="AOW46" s="47"/>
      <c r="AOX46" s="47"/>
      <c r="AOY46" s="47"/>
      <c r="AOZ46" s="47"/>
      <c r="APA46" s="47"/>
      <c r="APB46" s="47"/>
      <c r="APC46" s="47"/>
      <c r="APD46" s="47"/>
      <c r="APE46" s="47"/>
      <c r="APF46" s="47"/>
      <c r="APG46" s="47"/>
      <c r="APH46" s="47"/>
      <c r="API46" s="47"/>
      <c r="APJ46" s="47"/>
      <c r="APK46" s="47"/>
      <c r="APL46" s="47"/>
      <c r="APM46" s="47"/>
      <c r="APN46" s="47"/>
      <c r="APO46" s="47"/>
      <c r="APP46" s="47"/>
      <c r="APQ46" s="47"/>
      <c r="APR46" s="47"/>
      <c r="APS46" s="47"/>
      <c r="APT46" s="47"/>
      <c r="APU46" s="47"/>
      <c r="APV46" s="47"/>
      <c r="APW46" s="47"/>
      <c r="APX46" s="47"/>
      <c r="APY46" s="47"/>
      <c r="APZ46" s="47"/>
      <c r="AQA46" s="47"/>
      <c r="AQB46" s="47"/>
      <c r="AQC46" s="47"/>
      <c r="AQD46" s="47"/>
      <c r="AQE46" s="47"/>
      <c r="AQF46" s="47"/>
      <c r="AQG46" s="47"/>
      <c r="AQH46" s="47"/>
      <c r="AQI46" s="47"/>
      <c r="AQJ46" s="47"/>
      <c r="AQK46" s="47"/>
      <c r="AQL46" s="47"/>
      <c r="AQM46" s="47"/>
      <c r="AQN46" s="47"/>
      <c r="AQO46" s="47"/>
      <c r="AQP46" s="47"/>
      <c r="AQQ46" s="47"/>
      <c r="AQR46" s="47"/>
      <c r="AQS46" s="47"/>
      <c r="AQT46" s="47"/>
      <c r="AQU46" s="47"/>
      <c r="AQV46" s="47"/>
      <c r="AQW46" s="47"/>
      <c r="AQX46" s="47"/>
      <c r="AQY46" s="47"/>
      <c r="AQZ46" s="47"/>
      <c r="ARA46" s="47"/>
      <c r="ARB46" s="47"/>
      <c r="ARC46" s="47"/>
      <c r="ARD46" s="47"/>
      <c r="ARE46" s="47"/>
      <c r="ARF46" s="47"/>
      <c r="ARG46" s="47"/>
      <c r="ARH46" s="47"/>
      <c r="ARI46" s="47"/>
      <c r="ARJ46" s="47"/>
      <c r="ARK46" s="47"/>
      <c r="ARL46" s="47"/>
      <c r="ARM46" s="47"/>
      <c r="ARN46" s="47"/>
      <c r="ARO46" s="47"/>
      <c r="ARP46" s="47"/>
      <c r="ARQ46" s="47"/>
      <c r="ARR46" s="47"/>
      <c r="ARS46" s="47"/>
      <c r="ART46" s="47"/>
      <c r="ARU46" s="47"/>
      <c r="ARV46" s="47"/>
      <c r="ARW46" s="47"/>
      <c r="ARX46" s="47"/>
      <c r="ARY46" s="47"/>
      <c r="ARZ46" s="47"/>
      <c r="ASA46" s="47"/>
      <c r="ASB46" s="47"/>
      <c r="ASC46" s="47"/>
      <c r="ASD46" s="47"/>
      <c r="ASE46" s="47"/>
      <c r="ASF46" s="47"/>
      <c r="ASG46" s="47"/>
      <c r="ASH46" s="47"/>
      <c r="ASI46" s="47"/>
      <c r="ASJ46" s="47"/>
      <c r="ASK46" s="47"/>
      <c r="ASL46" s="47"/>
      <c r="ASM46" s="47"/>
      <c r="ASN46" s="47"/>
      <c r="ASO46" s="47"/>
      <c r="ASP46" s="47"/>
      <c r="ASQ46" s="47"/>
      <c r="ASR46" s="47"/>
      <c r="ASS46" s="47"/>
      <c r="AST46" s="47"/>
      <c r="ASU46" s="47"/>
      <c r="ASV46" s="47"/>
      <c r="ASW46" s="47"/>
      <c r="ASX46" s="47"/>
      <c r="ASY46" s="47"/>
      <c r="ASZ46" s="47"/>
      <c r="ATA46" s="47"/>
      <c r="ATB46" s="47"/>
      <c r="ATC46" s="47"/>
      <c r="ATD46" s="47"/>
      <c r="ATE46" s="47"/>
      <c r="ATF46" s="47"/>
      <c r="ATG46" s="47"/>
      <c r="ATH46" s="47"/>
      <c r="ATI46" s="47"/>
      <c r="ATJ46" s="47"/>
      <c r="ATK46" s="47"/>
      <c r="ATL46" s="47"/>
      <c r="ATM46" s="47"/>
      <c r="ATN46" s="47"/>
      <c r="ATO46" s="47"/>
      <c r="ATP46" s="47"/>
      <c r="ATQ46" s="47"/>
      <c r="ATR46" s="47"/>
      <c r="ATS46" s="47"/>
      <c r="ATT46" s="47"/>
      <c r="ATU46" s="47"/>
      <c r="ATV46" s="47"/>
      <c r="ATW46" s="47"/>
      <c r="ATX46" s="47"/>
      <c r="ATY46" s="47"/>
      <c r="ATZ46" s="47"/>
      <c r="AUA46" s="47"/>
      <c r="AUB46" s="47"/>
      <c r="AUC46" s="47"/>
      <c r="AUD46" s="47"/>
      <c r="AUE46" s="47"/>
      <c r="AUF46" s="47"/>
      <c r="AUG46" s="47"/>
      <c r="AUH46" s="47"/>
      <c r="AUI46" s="47"/>
      <c r="AUJ46" s="47"/>
      <c r="AUK46" s="47"/>
      <c r="AUL46" s="47"/>
      <c r="AUM46" s="47"/>
      <c r="AUN46" s="47"/>
      <c r="AUO46" s="47"/>
      <c r="AUP46" s="47"/>
      <c r="AUQ46" s="47"/>
      <c r="AUR46" s="47"/>
      <c r="AUS46" s="47"/>
    </row>
    <row r="47" spans="1:1241" x14ac:dyDescent="0.25">
      <c r="A47" s="15">
        <v>29</v>
      </c>
      <c r="C47" s="78" t="str">
        <f t="shared" si="2096"/>
        <v/>
      </c>
      <c r="D47" s="5"/>
      <c r="E47" s="61"/>
      <c r="F47" s="112">
        <f t="shared" si="2097"/>
        <v>0</v>
      </c>
      <c r="G47" s="112">
        <f t="shared" si="2097"/>
        <v>0</v>
      </c>
      <c r="H47" s="112">
        <f t="shared" si="2097"/>
        <v>0</v>
      </c>
      <c r="I47" s="112">
        <f t="shared" si="2097"/>
        <v>0</v>
      </c>
      <c r="J47" s="112">
        <f t="shared" si="2097"/>
        <v>0</v>
      </c>
      <c r="K47" s="112">
        <f t="shared" si="2097"/>
        <v>0</v>
      </c>
      <c r="L47" s="112">
        <f t="shared" si="2097"/>
        <v>0</v>
      </c>
      <c r="M47" s="112">
        <f t="shared" si="2097"/>
        <v>0</v>
      </c>
      <c r="N47" s="112">
        <f t="shared" si="2097"/>
        <v>0</v>
      </c>
      <c r="O47" s="112">
        <f t="shared" si="2097"/>
        <v>0</v>
      </c>
      <c r="P47" s="112">
        <f t="shared" si="2097"/>
        <v>0</v>
      </c>
      <c r="Q47" s="72">
        <f t="shared" si="2097"/>
        <v>0</v>
      </c>
      <c r="R47" s="111">
        <f t="shared" si="2099"/>
        <v>0</v>
      </c>
      <c r="S47" s="111">
        <f t="shared" si="2100"/>
        <v>0</v>
      </c>
      <c r="T47" s="111">
        <f t="shared" si="2101"/>
        <v>0</v>
      </c>
      <c r="U47" s="111">
        <f t="shared" si="2102"/>
        <v>0</v>
      </c>
      <c r="V47" s="111">
        <f t="shared" si="2103"/>
        <v>0</v>
      </c>
      <c r="W47" s="111">
        <f t="shared" si="2104"/>
        <v>0</v>
      </c>
      <c r="X47" s="111">
        <f t="shared" si="2105"/>
        <v>0</v>
      </c>
      <c r="Y47" s="111">
        <f t="shared" si="2106"/>
        <v>0</v>
      </c>
      <c r="Z47" s="111">
        <f t="shared" si="2107"/>
        <v>0</v>
      </c>
      <c r="AA47" s="111">
        <f t="shared" si="2108"/>
        <v>0</v>
      </c>
      <c r="AB47" s="111">
        <f t="shared" si="2109"/>
        <v>0</v>
      </c>
      <c r="AC47" s="111">
        <f t="shared" si="2110"/>
        <v>0</v>
      </c>
      <c r="AD47" s="70">
        <f t="shared" si="2111"/>
        <v>0</v>
      </c>
      <c r="AE47" s="58">
        <f t="shared" si="2112"/>
        <v>0</v>
      </c>
      <c r="AF47" s="58">
        <f t="shared" si="2113"/>
        <v>0</v>
      </c>
      <c r="AG47" s="58">
        <f t="shared" si="2114"/>
        <v>0</v>
      </c>
      <c r="AH47" s="58">
        <f t="shared" si="2115"/>
        <v>0</v>
      </c>
      <c r="AI47" s="58">
        <f t="shared" si="2116"/>
        <v>0</v>
      </c>
      <c r="AJ47" s="58">
        <f t="shared" si="2117"/>
        <v>0</v>
      </c>
      <c r="AK47" s="58">
        <f t="shared" si="2118"/>
        <v>0</v>
      </c>
      <c r="AL47" s="58">
        <f t="shared" si="2119"/>
        <v>0</v>
      </c>
      <c r="AM47" s="58">
        <f t="shared" si="2120"/>
        <v>0</v>
      </c>
      <c r="AN47" s="58">
        <f t="shared" si="2121"/>
        <v>0</v>
      </c>
      <c r="AO47" s="58">
        <f t="shared" si="2122"/>
        <v>0</v>
      </c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  <c r="EF47" s="50"/>
      <c r="EG47" s="50"/>
      <c r="EH47" s="50"/>
      <c r="EI47" s="50"/>
      <c r="EJ47" s="50"/>
      <c r="EK47" s="50"/>
      <c r="EL47" s="50"/>
      <c r="EM47" s="50"/>
      <c r="EN47" s="50"/>
      <c r="EO47" s="50"/>
      <c r="EP47" s="50"/>
      <c r="EQ47" s="50"/>
      <c r="ER47" s="50"/>
      <c r="ES47" s="50"/>
      <c r="ET47" s="50"/>
      <c r="EU47" s="50"/>
      <c r="EV47" s="50"/>
      <c r="EW47" s="50"/>
      <c r="EX47" s="50"/>
      <c r="EY47" s="50"/>
      <c r="EZ47" s="50"/>
      <c r="FA47" s="50"/>
      <c r="FB47" s="50"/>
      <c r="FC47" s="50"/>
      <c r="FD47" s="50"/>
      <c r="FE47" s="50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47"/>
      <c r="FX47" s="47"/>
      <c r="FY47" s="47"/>
      <c r="FZ47" s="47"/>
      <c r="GA47" s="47"/>
      <c r="GB47" s="47"/>
      <c r="GC47" s="47"/>
      <c r="GD47" s="47"/>
      <c r="GE47" s="47"/>
      <c r="GF47" s="47"/>
      <c r="GG47" s="47"/>
      <c r="GH47" s="47"/>
      <c r="GI47" s="47"/>
      <c r="GJ47" s="47"/>
      <c r="GK47" s="47"/>
      <c r="GL47" s="47"/>
      <c r="GM47" s="47"/>
      <c r="GN47" s="47"/>
      <c r="GO47" s="47"/>
      <c r="GP47" s="47"/>
      <c r="GQ47" s="47"/>
      <c r="GR47" s="47"/>
      <c r="GS47" s="47"/>
      <c r="GT47" s="47"/>
      <c r="GU47" s="47"/>
      <c r="GV47" s="47"/>
      <c r="GW47" s="47"/>
      <c r="GX47" s="47"/>
      <c r="GY47" s="47"/>
      <c r="GZ47" s="47"/>
      <c r="HA47" s="47"/>
      <c r="HB47" s="47"/>
      <c r="HC47" s="47"/>
      <c r="HD47" s="47"/>
      <c r="HE47" s="47"/>
      <c r="HF47" s="47"/>
      <c r="HG47" s="47"/>
      <c r="HH47" s="47"/>
      <c r="HI47" s="47"/>
      <c r="HJ47" s="47"/>
      <c r="HK47" s="47"/>
      <c r="HL47" s="47"/>
      <c r="HM47" s="47"/>
      <c r="HN47" s="47"/>
      <c r="HO47" s="47"/>
      <c r="HP47" s="47"/>
      <c r="HQ47" s="47"/>
      <c r="HR47" s="47"/>
      <c r="HS47" s="47"/>
      <c r="HT47" s="47"/>
      <c r="HU47" s="47"/>
      <c r="HV47" s="47"/>
      <c r="HW47" s="47"/>
      <c r="HX47" s="47"/>
      <c r="HY47" s="47"/>
      <c r="HZ47" s="47"/>
      <c r="IA47" s="47"/>
      <c r="IB47" s="47"/>
      <c r="IC47" s="47"/>
      <c r="ID47" s="47"/>
      <c r="IE47" s="47"/>
      <c r="IF47" s="47"/>
      <c r="IG47" s="47"/>
      <c r="IH47" s="47"/>
      <c r="II47" s="47"/>
      <c r="IJ47" s="47"/>
      <c r="IK47" s="47"/>
      <c r="IL47" s="47"/>
      <c r="IM47" s="47"/>
      <c r="IN47" s="47"/>
      <c r="IO47" s="47"/>
      <c r="IP47" s="47"/>
      <c r="IQ47" s="47"/>
      <c r="IR47" s="47"/>
      <c r="IS47" s="47"/>
      <c r="IT47" s="47"/>
      <c r="IU47" s="47"/>
      <c r="IV47" s="47"/>
      <c r="IW47" s="47"/>
      <c r="IX47" s="47"/>
      <c r="IY47" s="47"/>
      <c r="IZ47" s="47"/>
      <c r="JA47" s="47"/>
      <c r="JB47" s="47"/>
      <c r="JC47" s="47"/>
      <c r="JD47" s="47"/>
      <c r="JE47" s="47"/>
      <c r="JF47" s="47"/>
      <c r="JG47" s="47"/>
      <c r="JH47" s="47"/>
      <c r="JI47" s="47"/>
      <c r="JJ47" s="47"/>
      <c r="JK47" s="47"/>
      <c r="JL47" s="47"/>
      <c r="JM47" s="47"/>
      <c r="JN47" s="47"/>
      <c r="JO47" s="47"/>
      <c r="JP47" s="47"/>
      <c r="JQ47" s="47"/>
      <c r="JR47" s="47"/>
      <c r="JS47" s="47"/>
      <c r="JT47" s="47"/>
      <c r="JU47" s="47"/>
      <c r="JV47" s="47"/>
      <c r="JW47" s="47"/>
      <c r="JX47" s="47"/>
      <c r="JY47" s="47"/>
      <c r="JZ47" s="47"/>
      <c r="KA47" s="47"/>
      <c r="KB47" s="47"/>
      <c r="KC47" s="47"/>
      <c r="KD47" s="47"/>
      <c r="KE47" s="47"/>
      <c r="KF47" s="47"/>
      <c r="KG47" s="47"/>
      <c r="KH47" s="47"/>
      <c r="KI47" s="47"/>
      <c r="KJ47" s="47"/>
      <c r="KK47" s="47"/>
      <c r="KL47" s="47"/>
      <c r="KM47" s="47"/>
      <c r="KN47" s="47"/>
      <c r="KO47" s="47"/>
      <c r="KP47" s="47"/>
      <c r="KQ47" s="47"/>
      <c r="KR47" s="47"/>
      <c r="KS47" s="47"/>
      <c r="KT47" s="47"/>
      <c r="KU47" s="47"/>
      <c r="KV47" s="47"/>
      <c r="KW47" s="47"/>
      <c r="KX47" s="47"/>
      <c r="KY47" s="47"/>
      <c r="KZ47" s="47"/>
      <c r="LA47" s="47"/>
      <c r="LB47" s="47"/>
      <c r="LC47" s="47"/>
      <c r="LD47" s="47"/>
      <c r="LE47" s="47"/>
      <c r="LF47" s="47"/>
      <c r="LG47" s="47"/>
      <c r="LH47" s="47"/>
      <c r="LI47" s="47"/>
      <c r="LJ47" s="47"/>
      <c r="LK47" s="47"/>
      <c r="LL47" s="47"/>
      <c r="LM47" s="47"/>
      <c r="LN47" s="47"/>
      <c r="LO47" s="47"/>
      <c r="LP47" s="47"/>
      <c r="LQ47" s="47"/>
      <c r="LR47" s="47"/>
      <c r="LS47" s="47"/>
      <c r="LT47" s="47"/>
      <c r="LU47" s="47"/>
      <c r="LV47" s="47"/>
      <c r="LW47" s="47"/>
      <c r="LX47" s="47"/>
      <c r="LY47" s="47"/>
      <c r="LZ47" s="47"/>
      <c r="MA47" s="47"/>
      <c r="MB47" s="47"/>
      <c r="MC47" s="47"/>
      <c r="MD47" s="47"/>
      <c r="ME47" s="47"/>
      <c r="MF47" s="47"/>
      <c r="MG47" s="47"/>
      <c r="MH47" s="47"/>
      <c r="MI47" s="47"/>
      <c r="MJ47" s="47"/>
      <c r="MK47" s="47"/>
      <c r="ML47" s="47"/>
      <c r="MM47" s="47"/>
      <c r="MN47" s="47"/>
      <c r="MO47" s="47"/>
      <c r="MP47" s="47"/>
      <c r="MQ47" s="47"/>
      <c r="MR47" s="47"/>
      <c r="MS47" s="47"/>
      <c r="MT47" s="47"/>
      <c r="MU47" s="47"/>
      <c r="MV47" s="47"/>
      <c r="MW47" s="47"/>
      <c r="MX47" s="47"/>
      <c r="MY47" s="47"/>
      <c r="MZ47" s="47"/>
      <c r="NA47" s="47"/>
      <c r="NB47" s="47"/>
      <c r="NC47" s="47"/>
      <c r="ND47" s="47"/>
      <c r="NE47" s="47"/>
      <c r="NF47" s="47"/>
      <c r="NG47" s="47"/>
      <c r="NH47" s="47"/>
      <c r="NI47" s="47"/>
      <c r="NJ47" s="47"/>
      <c r="NK47" s="47"/>
      <c r="NL47" s="47"/>
      <c r="NM47" s="47"/>
      <c r="NN47" s="47"/>
      <c r="NO47" s="47"/>
      <c r="NP47" s="47"/>
      <c r="NQ47" s="47"/>
      <c r="NR47" s="47"/>
      <c r="NS47" s="47"/>
      <c r="NT47" s="47"/>
      <c r="NU47" s="47"/>
      <c r="NV47" s="47"/>
      <c r="NW47" s="47"/>
      <c r="NX47" s="47"/>
      <c r="NY47" s="47"/>
      <c r="NZ47" s="47"/>
      <c r="OA47" s="47"/>
      <c r="OB47" s="47"/>
      <c r="OC47" s="47"/>
      <c r="OD47" s="47"/>
      <c r="OE47" s="47"/>
      <c r="OF47" s="47"/>
      <c r="OG47" s="47"/>
      <c r="OH47" s="47"/>
      <c r="OI47" s="47"/>
      <c r="OJ47" s="47"/>
      <c r="OK47" s="47"/>
      <c r="OL47" s="47"/>
      <c r="OM47" s="47"/>
      <c r="ON47" s="47"/>
      <c r="OO47" s="47"/>
      <c r="OP47" s="47"/>
      <c r="OQ47" s="47"/>
      <c r="OR47" s="47"/>
      <c r="OS47" s="47"/>
      <c r="OT47" s="47"/>
      <c r="OU47" s="47"/>
      <c r="OV47" s="47"/>
      <c r="OW47" s="47"/>
      <c r="OX47" s="47"/>
      <c r="OY47" s="47"/>
      <c r="OZ47" s="47"/>
      <c r="PA47" s="47"/>
      <c r="PB47" s="47"/>
      <c r="PC47" s="47"/>
      <c r="PD47" s="47"/>
      <c r="PE47" s="47"/>
      <c r="PF47" s="47"/>
      <c r="PG47" s="47"/>
      <c r="PH47" s="47"/>
      <c r="PI47" s="47"/>
      <c r="PJ47" s="47"/>
      <c r="PK47" s="47"/>
      <c r="PL47" s="47"/>
      <c r="PM47" s="47"/>
      <c r="PN47" s="47"/>
      <c r="PO47" s="47"/>
      <c r="PP47" s="47"/>
      <c r="PQ47" s="47"/>
      <c r="PR47" s="47"/>
      <c r="PS47" s="47"/>
      <c r="PT47" s="47"/>
      <c r="PU47" s="47"/>
      <c r="PV47" s="47"/>
      <c r="PW47" s="47"/>
      <c r="PX47" s="47"/>
      <c r="PY47" s="47"/>
      <c r="PZ47" s="47"/>
      <c r="QA47" s="47"/>
      <c r="QB47" s="47"/>
      <c r="QC47" s="47"/>
      <c r="QD47" s="47"/>
      <c r="QE47" s="47"/>
      <c r="QF47" s="47"/>
      <c r="QG47" s="47"/>
      <c r="QH47" s="47"/>
      <c r="QI47" s="47"/>
      <c r="QJ47" s="47"/>
      <c r="QK47" s="47"/>
      <c r="QL47" s="47"/>
      <c r="QM47" s="47"/>
      <c r="QN47" s="47"/>
      <c r="QO47" s="47"/>
      <c r="QP47" s="47"/>
      <c r="QQ47" s="47"/>
      <c r="QR47" s="47"/>
      <c r="QS47" s="47"/>
      <c r="QT47" s="47"/>
      <c r="QU47" s="47"/>
      <c r="QV47" s="47"/>
      <c r="QW47" s="47"/>
      <c r="QX47" s="47"/>
      <c r="QY47" s="47"/>
      <c r="QZ47" s="47"/>
      <c r="RA47" s="47"/>
      <c r="RB47" s="47"/>
      <c r="RC47" s="47"/>
      <c r="RD47" s="47"/>
      <c r="RE47" s="47"/>
      <c r="RF47" s="47"/>
      <c r="RG47" s="47"/>
      <c r="RH47" s="47"/>
      <c r="RI47" s="47"/>
      <c r="RJ47" s="47"/>
      <c r="RK47" s="47"/>
      <c r="RL47" s="47"/>
      <c r="RM47" s="47"/>
      <c r="RN47" s="47"/>
      <c r="RO47" s="47"/>
      <c r="RP47" s="47"/>
      <c r="RQ47" s="47"/>
      <c r="RR47" s="47"/>
      <c r="RS47" s="47"/>
      <c r="RT47" s="47"/>
      <c r="RU47" s="47"/>
      <c r="RV47" s="47"/>
      <c r="RW47" s="47"/>
      <c r="RX47" s="47"/>
      <c r="RY47" s="47"/>
      <c r="RZ47" s="47"/>
      <c r="SA47" s="47"/>
      <c r="SB47" s="47"/>
      <c r="SC47" s="47"/>
      <c r="SD47" s="47"/>
      <c r="SE47" s="47"/>
      <c r="SF47" s="47"/>
      <c r="SG47" s="47"/>
      <c r="SH47" s="47"/>
      <c r="SI47" s="47"/>
      <c r="SJ47" s="47"/>
      <c r="SK47" s="47"/>
      <c r="SL47" s="47"/>
      <c r="SM47" s="47"/>
      <c r="SN47" s="47"/>
      <c r="SO47" s="47"/>
      <c r="SP47" s="47"/>
      <c r="SQ47" s="47"/>
      <c r="SR47" s="47"/>
      <c r="SS47" s="47"/>
      <c r="ST47" s="47"/>
      <c r="SU47" s="47"/>
      <c r="SV47" s="47"/>
      <c r="SW47" s="47"/>
      <c r="SX47" s="47"/>
      <c r="SY47" s="47"/>
      <c r="SZ47" s="47"/>
      <c r="TA47" s="47"/>
      <c r="TB47" s="47"/>
      <c r="TC47" s="47"/>
      <c r="TD47" s="47"/>
      <c r="TE47" s="47"/>
      <c r="TF47" s="47"/>
      <c r="TG47" s="47"/>
      <c r="TH47" s="47"/>
      <c r="TI47" s="47"/>
      <c r="TJ47" s="47"/>
      <c r="TK47" s="47"/>
      <c r="TL47" s="47"/>
      <c r="TM47" s="47"/>
      <c r="TN47" s="47"/>
      <c r="TO47" s="47"/>
      <c r="TP47" s="47"/>
      <c r="TQ47" s="47"/>
      <c r="TR47" s="47"/>
      <c r="TS47" s="47"/>
      <c r="TT47" s="47"/>
      <c r="TU47" s="47"/>
      <c r="TV47" s="47"/>
      <c r="TW47" s="47"/>
      <c r="TX47" s="47"/>
      <c r="TY47" s="47"/>
      <c r="TZ47" s="47"/>
      <c r="UA47" s="47"/>
      <c r="UB47" s="47"/>
      <c r="UC47" s="47"/>
      <c r="UD47" s="47"/>
      <c r="UE47" s="47"/>
      <c r="UF47" s="47"/>
      <c r="UG47" s="47"/>
      <c r="UH47" s="47"/>
      <c r="UI47" s="47"/>
      <c r="UJ47" s="47"/>
      <c r="UK47" s="47"/>
      <c r="UL47" s="47"/>
      <c r="UM47" s="47"/>
      <c r="UN47" s="47"/>
      <c r="UO47" s="47"/>
      <c r="UP47" s="47"/>
      <c r="UQ47" s="47"/>
      <c r="UR47" s="47"/>
      <c r="US47" s="47"/>
      <c r="UT47" s="47"/>
      <c r="UU47" s="47"/>
      <c r="UV47" s="47"/>
      <c r="UW47" s="47"/>
      <c r="UX47" s="47"/>
      <c r="UY47" s="47"/>
      <c r="UZ47" s="47"/>
      <c r="VA47" s="47"/>
      <c r="VB47" s="47"/>
      <c r="VC47" s="47"/>
      <c r="VD47" s="47"/>
      <c r="VE47" s="47"/>
      <c r="VF47" s="47"/>
      <c r="VG47" s="47"/>
      <c r="VH47" s="47"/>
      <c r="VI47" s="47"/>
      <c r="VJ47" s="47"/>
      <c r="VK47" s="47"/>
      <c r="VL47" s="47"/>
      <c r="VM47" s="47"/>
      <c r="VN47" s="47"/>
      <c r="VO47" s="47"/>
      <c r="VP47" s="47"/>
      <c r="VQ47" s="47"/>
      <c r="VR47" s="47"/>
      <c r="VS47" s="47"/>
      <c r="VT47" s="47"/>
      <c r="VU47" s="47"/>
      <c r="VV47" s="47"/>
      <c r="VW47" s="47"/>
      <c r="VX47" s="47"/>
      <c r="VY47" s="47"/>
      <c r="VZ47" s="47"/>
      <c r="WA47" s="47"/>
      <c r="WB47" s="47"/>
      <c r="WC47" s="47"/>
      <c r="WD47" s="47"/>
      <c r="WE47" s="47"/>
      <c r="WF47" s="47"/>
      <c r="WG47" s="47"/>
      <c r="WH47" s="47"/>
      <c r="WI47" s="47"/>
      <c r="WJ47" s="47"/>
      <c r="WK47" s="47"/>
      <c r="WL47" s="47"/>
      <c r="WM47" s="47"/>
      <c r="WN47" s="47"/>
      <c r="WO47" s="47"/>
      <c r="WP47" s="47"/>
      <c r="WQ47" s="47"/>
      <c r="WR47" s="47"/>
      <c r="WS47" s="47"/>
      <c r="WT47" s="47"/>
      <c r="WU47" s="47"/>
      <c r="WV47" s="47"/>
      <c r="WW47" s="47"/>
      <c r="WX47" s="47"/>
      <c r="WY47" s="47"/>
      <c r="WZ47" s="47"/>
      <c r="XA47" s="47"/>
      <c r="XB47" s="47"/>
      <c r="XC47" s="47"/>
      <c r="XD47" s="47"/>
      <c r="XE47" s="47"/>
      <c r="XF47" s="47"/>
      <c r="XG47" s="47"/>
      <c r="XH47" s="47"/>
      <c r="XI47" s="47"/>
      <c r="XJ47" s="47"/>
      <c r="XK47" s="47"/>
      <c r="XL47" s="47"/>
      <c r="XM47" s="47"/>
      <c r="XN47" s="47"/>
      <c r="XO47" s="47"/>
      <c r="XP47" s="47"/>
      <c r="XQ47" s="47"/>
      <c r="XR47" s="47"/>
      <c r="XS47" s="47"/>
      <c r="XT47" s="47"/>
      <c r="XU47" s="47"/>
      <c r="XV47" s="47"/>
      <c r="XW47" s="47"/>
      <c r="XX47" s="47"/>
      <c r="XY47" s="47"/>
      <c r="XZ47" s="47"/>
      <c r="YA47" s="47"/>
      <c r="YB47" s="47"/>
      <c r="YC47" s="47"/>
      <c r="YD47" s="47"/>
      <c r="YE47" s="47"/>
      <c r="YF47" s="47"/>
      <c r="YG47" s="47"/>
      <c r="YH47" s="47"/>
      <c r="YI47" s="47"/>
      <c r="YJ47" s="47"/>
      <c r="YK47" s="47"/>
      <c r="YL47" s="47"/>
      <c r="YM47" s="47"/>
      <c r="YN47" s="47"/>
      <c r="YO47" s="47"/>
      <c r="YP47" s="47"/>
      <c r="YQ47" s="47"/>
      <c r="YR47" s="47"/>
      <c r="YS47" s="47"/>
      <c r="YT47" s="47"/>
      <c r="YU47" s="47"/>
      <c r="YV47" s="47"/>
      <c r="YW47" s="47"/>
      <c r="YX47" s="47"/>
      <c r="YY47" s="47"/>
      <c r="YZ47" s="47"/>
      <c r="ZA47" s="47"/>
      <c r="ZB47" s="47"/>
      <c r="ZC47" s="47"/>
      <c r="ZD47" s="47"/>
      <c r="ZE47" s="47"/>
      <c r="ZF47" s="47"/>
      <c r="ZG47" s="47"/>
      <c r="ZH47" s="47"/>
      <c r="ZI47" s="47"/>
      <c r="ZJ47" s="47"/>
      <c r="ZK47" s="47"/>
      <c r="ZL47" s="47"/>
      <c r="ZM47" s="47"/>
      <c r="ZN47" s="47"/>
      <c r="ZO47" s="47"/>
      <c r="ZP47" s="47"/>
      <c r="ZQ47" s="47"/>
      <c r="ZR47" s="47"/>
      <c r="ZS47" s="47"/>
      <c r="ZT47" s="47"/>
      <c r="ZU47" s="47"/>
      <c r="ZV47" s="47"/>
      <c r="ZW47" s="47"/>
      <c r="ZX47" s="47"/>
      <c r="ZY47" s="47"/>
      <c r="ZZ47" s="47"/>
      <c r="AAA47" s="47"/>
      <c r="AAB47" s="47"/>
      <c r="AAC47" s="47"/>
      <c r="AAD47" s="47"/>
      <c r="AAE47" s="47"/>
      <c r="AAF47" s="47"/>
      <c r="AAG47" s="47"/>
      <c r="AAH47" s="47"/>
      <c r="AAI47" s="47"/>
      <c r="AAJ47" s="47"/>
      <c r="AAK47" s="47"/>
      <c r="AAL47" s="47"/>
      <c r="AAM47" s="47"/>
      <c r="AAN47" s="47"/>
      <c r="AAO47" s="47"/>
      <c r="AAP47" s="47"/>
      <c r="AAQ47" s="47"/>
      <c r="AAR47" s="47"/>
      <c r="AAS47" s="47"/>
      <c r="AAT47" s="47"/>
      <c r="AAU47" s="47"/>
      <c r="AAV47" s="47"/>
      <c r="AAW47" s="47"/>
      <c r="AAX47" s="47"/>
      <c r="AAY47" s="47"/>
      <c r="AAZ47" s="47"/>
      <c r="ABA47" s="47"/>
      <c r="ABB47" s="47"/>
      <c r="ABC47" s="47"/>
      <c r="ABD47" s="47"/>
      <c r="ABE47" s="47"/>
      <c r="ABF47" s="47"/>
      <c r="ABG47" s="47"/>
      <c r="ABH47" s="47"/>
      <c r="ABI47" s="47"/>
      <c r="ABJ47" s="47"/>
      <c r="ABK47" s="47"/>
      <c r="ABL47" s="47"/>
      <c r="ABM47" s="47"/>
      <c r="ABN47" s="47"/>
      <c r="ABO47" s="47"/>
      <c r="ABP47" s="47"/>
      <c r="ABQ47" s="47"/>
      <c r="ABR47" s="47"/>
      <c r="ABS47" s="47"/>
      <c r="ABT47" s="47"/>
      <c r="ABU47" s="47"/>
      <c r="ABV47" s="47"/>
      <c r="ABW47" s="47"/>
      <c r="ABX47" s="47"/>
      <c r="ABY47" s="47"/>
      <c r="ABZ47" s="47"/>
      <c r="ACA47" s="47"/>
      <c r="ACB47" s="47"/>
      <c r="ACC47" s="47"/>
      <c r="ACD47" s="47"/>
      <c r="ACE47" s="47"/>
      <c r="ACF47" s="47"/>
      <c r="ACG47" s="47"/>
      <c r="ACH47" s="47"/>
      <c r="ACI47" s="47"/>
      <c r="ACJ47" s="47"/>
      <c r="ACK47" s="47"/>
      <c r="ACL47" s="47"/>
      <c r="ACM47" s="47"/>
      <c r="ACN47" s="47"/>
      <c r="ACO47" s="47"/>
      <c r="ACP47" s="47"/>
      <c r="ACQ47" s="47"/>
      <c r="ACR47" s="47"/>
      <c r="ACS47" s="47"/>
      <c r="ACT47" s="47"/>
      <c r="ACU47" s="47"/>
      <c r="ACV47" s="47"/>
      <c r="ACW47" s="47"/>
      <c r="ACX47" s="47"/>
      <c r="ACY47" s="47"/>
      <c r="ACZ47" s="47"/>
      <c r="ADA47" s="47"/>
      <c r="ADB47" s="47"/>
      <c r="ADC47" s="47"/>
      <c r="ADD47" s="47"/>
      <c r="ADE47" s="47"/>
      <c r="ADF47" s="47"/>
      <c r="ADG47" s="47"/>
      <c r="ADH47" s="47"/>
      <c r="ADI47" s="47"/>
      <c r="ADJ47" s="47"/>
      <c r="ADK47" s="47"/>
      <c r="ADL47" s="47"/>
      <c r="ADM47" s="47"/>
      <c r="ADN47" s="47"/>
      <c r="ADO47" s="47"/>
      <c r="ADP47" s="47"/>
      <c r="ADQ47" s="47"/>
      <c r="ADR47" s="47"/>
      <c r="ADS47" s="47"/>
      <c r="ADT47" s="47"/>
      <c r="ADU47" s="47"/>
      <c r="ADV47" s="47"/>
      <c r="ADW47" s="47"/>
      <c r="ADX47" s="47"/>
      <c r="ADY47" s="47"/>
      <c r="ADZ47" s="47"/>
      <c r="AEA47" s="47"/>
      <c r="AEB47" s="47"/>
      <c r="AEC47" s="47"/>
      <c r="AED47" s="47"/>
      <c r="AEE47" s="47"/>
      <c r="AEF47" s="47"/>
      <c r="AEG47" s="47"/>
      <c r="AEH47" s="47"/>
      <c r="AEI47" s="47"/>
      <c r="AEJ47" s="47"/>
      <c r="AEK47" s="47"/>
      <c r="AEL47" s="47"/>
      <c r="AEM47" s="47"/>
      <c r="AEN47" s="47"/>
      <c r="AEO47" s="47"/>
      <c r="AEP47" s="47"/>
      <c r="AEQ47" s="47"/>
      <c r="AER47" s="47"/>
      <c r="AES47" s="47"/>
      <c r="AET47" s="47"/>
      <c r="AEU47" s="47"/>
      <c r="AEV47" s="47"/>
      <c r="AEW47" s="47"/>
      <c r="AEX47" s="47"/>
      <c r="AEY47" s="47"/>
      <c r="AEZ47" s="47"/>
      <c r="AFA47" s="47"/>
      <c r="AFB47" s="47"/>
      <c r="AFC47" s="47"/>
      <c r="AFD47" s="47"/>
      <c r="AFE47" s="47"/>
      <c r="AFF47" s="47"/>
      <c r="AFG47" s="47"/>
      <c r="AFH47" s="47"/>
      <c r="AFI47" s="47"/>
      <c r="AFJ47" s="47"/>
      <c r="AFK47" s="47"/>
      <c r="AFL47" s="47"/>
      <c r="AFM47" s="47"/>
      <c r="AFN47" s="47"/>
      <c r="AFO47" s="47"/>
      <c r="AFP47" s="47"/>
      <c r="AFQ47" s="47"/>
      <c r="AFR47" s="47"/>
      <c r="AFS47" s="47"/>
      <c r="AFT47" s="47"/>
      <c r="AFU47" s="47"/>
      <c r="AFV47" s="47"/>
      <c r="AFW47" s="47"/>
      <c r="AFX47" s="47"/>
      <c r="AFY47" s="47"/>
      <c r="AFZ47" s="47"/>
      <c r="AGA47" s="47"/>
      <c r="AGB47" s="47"/>
      <c r="AGC47" s="47"/>
      <c r="AGD47" s="47"/>
      <c r="AGE47" s="47"/>
      <c r="AGF47" s="47"/>
      <c r="AGG47" s="47"/>
      <c r="AGH47" s="47"/>
      <c r="AGI47" s="47"/>
      <c r="AGJ47" s="47"/>
      <c r="AGK47" s="47"/>
      <c r="AGL47" s="47"/>
      <c r="AGM47" s="47"/>
      <c r="AGN47" s="47"/>
      <c r="AGO47" s="47"/>
      <c r="AGP47" s="47"/>
      <c r="AGQ47" s="47"/>
      <c r="AGR47" s="47"/>
      <c r="AGS47" s="47"/>
      <c r="AGT47" s="47"/>
      <c r="AGU47" s="47"/>
      <c r="AGV47" s="47"/>
      <c r="AGW47" s="47"/>
      <c r="AGX47" s="47"/>
      <c r="AGY47" s="47"/>
      <c r="AGZ47" s="47"/>
      <c r="AHA47" s="47"/>
      <c r="AHB47" s="47"/>
      <c r="AHC47" s="47"/>
      <c r="AHD47" s="47"/>
      <c r="AHE47" s="47"/>
      <c r="AHF47" s="47"/>
      <c r="AHG47" s="47"/>
      <c r="AHH47" s="47"/>
      <c r="AHI47" s="47"/>
      <c r="AHJ47" s="47"/>
      <c r="AHK47" s="47"/>
      <c r="AHL47" s="47"/>
      <c r="AHM47" s="47"/>
      <c r="AHN47" s="47"/>
      <c r="AHO47" s="47"/>
      <c r="AHP47" s="47"/>
      <c r="AHQ47" s="47"/>
      <c r="AHR47" s="47"/>
      <c r="AHS47" s="47"/>
      <c r="AHT47" s="47"/>
      <c r="AHU47" s="47"/>
      <c r="AHV47" s="47"/>
      <c r="AHW47" s="47"/>
      <c r="AHX47" s="47"/>
      <c r="AHY47" s="47"/>
      <c r="AHZ47" s="47"/>
      <c r="AIA47" s="47"/>
      <c r="AIB47" s="47"/>
      <c r="AIC47" s="47"/>
      <c r="AID47" s="47"/>
      <c r="AIE47" s="47"/>
      <c r="AIF47" s="47"/>
      <c r="AIG47" s="47"/>
      <c r="AIH47" s="47"/>
      <c r="AII47" s="47"/>
      <c r="AIJ47" s="47"/>
      <c r="AIK47" s="47"/>
      <c r="AIL47" s="47"/>
      <c r="AIM47" s="47"/>
      <c r="AIN47" s="47"/>
      <c r="AIO47" s="47"/>
      <c r="AIP47" s="47"/>
      <c r="AIQ47" s="47"/>
      <c r="AIR47" s="47"/>
      <c r="AIS47" s="47"/>
      <c r="AIT47" s="47"/>
      <c r="AIU47" s="47"/>
      <c r="AIV47" s="47"/>
      <c r="AIW47" s="47"/>
      <c r="AIX47" s="47"/>
      <c r="AIY47" s="47"/>
      <c r="AIZ47" s="47"/>
      <c r="AJA47" s="47"/>
      <c r="AJB47" s="47"/>
      <c r="AJC47" s="47"/>
      <c r="AJD47" s="47"/>
      <c r="AJE47" s="47"/>
      <c r="AJF47" s="47"/>
      <c r="AJG47" s="47"/>
      <c r="AJH47" s="47"/>
      <c r="AJI47" s="47"/>
      <c r="AJJ47" s="47"/>
      <c r="AJK47" s="47"/>
      <c r="AJL47" s="47"/>
      <c r="AJM47" s="47"/>
      <c r="AJN47" s="47"/>
      <c r="AJO47" s="47"/>
      <c r="AJP47" s="47"/>
      <c r="AJQ47" s="47"/>
      <c r="AJR47" s="47"/>
      <c r="AJS47" s="47"/>
      <c r="AJT47" s="47"/>
      <c r="AJU47" s="47"/>
      <c r="AJV47" s="47"/>
      <c r="AJW47" s="47"/>
      <c r="AJX47" s="47"/>
      <c r="AJY47" s="47"/>
      <c r="AJZ47" s="47"/>
      <c r="AKA47" s="47"/>
      <c r="AKB47" s="47"/>
      <c r="AKC47" s="47"/>
      <c r="AKD47" s="47"/>
      <c r="AKE47" s="47"/>
      <c r="AKF47" s="47"/>
      <c r="AKG47" s="47"/>
      <c r="AKH47" s="47"/>
      <c r="AKI47" s="47"/>
      <c r="AKJ47" s="47"/>
      <c r="AKK47" s="47"/>
      <c r="AKL47" s="47"/>
      <c r="AKM47" s="47"/>
      <c r="AKN47" s="47"/>
      <c r="AKO47" s="47"/>
      <c r="AKP47" s="47"/>
      <c r="AKQ47" s="47"/>
      <c r="AKR47" s="47"/>
      <c r="AKS47" s="47"/>
      <c r="AKT47" s="47"/>
      <c r="AKU47" s="47"/>
      <c r="AKV47" s="47"/>
      <c r="AKW47" s="47"/>
      <c r="AKX47" s="47"/>
      <c r="AKY47" s="47"/>
      <c r="AKZ47" s="47"/>
      <c r="ALA47" s="47"/>
      <c r="ALB47" s="47"/>
      <c r="ALC47" s="47"/>
      <c r="ALD47" s="47"/>
      <c r="ALE47" s="47"/>
      <c r="ALF47" s="47"/>
      <c r="ALG47" s="47"/>
      <c r="ALH47" s="47"/>
      <c r="ALI47" s="47"/>
      <c r="ALJ47" s="47"/>
      <c r="ALK47" s="47"/>
      <c r="ALL47" s="47"/>
      <c r="ALM47" s="47"/>
      <c r="ALN47" s="47"/>
      <c r="ALO47" s="47"/>
      <c r="ALP47" s="47"/>
      <c r="ALQ47" s="47"/>
      <c r="ALR47" s="47"/>
      <c r="ALS47" s="47"/>
      <c r="ALT47" s="47"/>
      <c r="ALU47" s="47"/>
      <c r="ALV47" s="47"/>
      <c r="ALW47" s="47"/>
      <c r="ALX47" s="47"/>
      <c r="ALY47" s="47"/>
      <c r="ALZ47" s="47"/>
      <c r="AMA47" s="47"/>
      <c r="AMB47" s="47"/>
      <c r="AMC47" s="47"/>
      <c r="AMD47" s="47"/>
      <c r="AME47" s="47"/>
      <c r="AMF47" s="47"/>
      <c r="AMG47" s="47"/>
      <c r="AMH47" s="47"/>
      <c r="AMI47" s="47"/>
      <c r="AMJ47" s="47"/>
      <c r="AMK47" s="47"/>
      <c r="AML47" s="47"/>
      <c r="AMM47" s="47"/>
      <c r="AMN47" s="47"/>
      <c r="AMO47" s="47"/>
      <c r="AMP47" s="47"/>
      <c r="AMQ47" s="47"/>
      <c r="AMR47" s="47"/>
      <c r="AMS47" s="47"/>
      <c r="AMT47" s="47"/>
      <c r="AMU47" s="47"/>
      <c r="AMV47" s="47"/>
      <c r="AMW47" s="47"/>
      <c r="AMX47" s="47"/>
      <c r="AMY47" s="47"/>
      <c r="AMZ47" s="47"/>
      <c r="ANA47" s="47"/>
      <c r="ANB47" s="47"/>
      <c r="ANC47" s="47"/>
      <c r="AND47" s="47"/>
      <c r="ANE47" s="47"/>
      <c r="ANF47" s="47"/>
      <c r="ANG47" s="47"/>
      <c r="ANH47" s="47"/>
      <c r="ANI47" s="47"/>
      <c r="ANJ47" s="47"/>
      <c r="ANK47" s="47"/>
      <c r="ANL47" s="47"/>
      <c r="ANM47" s="47"/>
      <c r="ANN47" s="47"/>
      <c r="ANO47" s="47"/>
      <c r="ANP47" s="47"/>
      <c r="ANQ47" s="47"/>
      <c r="ANR47" s="47"/>
      <c r="ANS47" s="47"/>
      <c r="ANT47" s="47"/>
      <c r="ANU47" s="47"/>
      <c r="ANV47" s="47"/>
      <c r="ANW47" s="47"/>
      <c r="ANX47" s="47"/>
      <c r="ANY47" s="47"/>
      <c r="ANZ47" s="47"/>
      <c r="AOA47" s="47"/>
      <c r="AOB47" s="47"/>
      <c r="AOC47" s="47"/>
      <c r="AOD47" s="47"/>
      <c r="AOE47" s="47"/>
      <c r="AOF47" s="47"/>
      <c r="AOG47" s="47"/>
      <c r="AOH47" s="47"/>
      <c r="AOI47" s="47"/>
      <c r="AOJ47" s="47"/>
      <c r="AOK47" s="47"/>
      <c r="AOL47" s="47"/>
      <c r="AOM47" s="47"/>
      <c r="AON47" s="47"/>
      <c r="AOO47" s="47"/>
      <c r="AOP47" s="47"/>
      <c r="AOQ47" s="47"/>
      <c r="AOR47" s="47"/>
      <c r="AOS47" s="47"/>
      <c r="AOT47" s="47"/>
      <c r="AOU47" s="47"/>
      <c r="AOV47" s="47"/>
      <c r="AOW47" s="47"/>
      <c r="AOX47" s="47"/>
      <c r="AOY47" s="47"/>
      <c r="AOZ47" s="47"/>
      <c r="APA47" s="47"/>
      <c r="APB47" s="47"/>
      <c r="APC47" s="47"/>
      <c r="APD47" s="47"/>
      <c r="APE47" s="47"/>
      <c r="APF47" s="47"/>
      <c r="APG47" s="47"/>
      <c r="APH47" s="47"/>
      <c r="API47" s="47"/>
      <c r="APJ47" s="47"/>
      <c r="APK47" s="47"/>
      <c r="APL47" s="47"/>
      <c r="APM47" s="47"/>
      <c r="APN47" s="47"/>
      <c r="APO47" s="47"/>
      <c r="APP47" s="47"/>
      <c r="APQ47" s="47"/>
      <c r="APR47" s="47"/>
      <c r="APS47" s="47"/>
      <c r="APT47" s="47"/>
      <c r="APU47" s="47"/>
      <c r="APV47" s="47"/>
      <c r="APW47" s="47"/>
      <c r="APX47" s="47"/>
      <c r="APY47" s="47"/>
      <c r="APZ47" s="47"/>
      <c r="AQA47" s="47"/>
      <c r="AQB47" s="47"/>
      <c r="AQC47" s="47"/>
      <c r="AQD47" s="47"/>
      <c r="AQE47" s="47"/>
      <c r="AQF47" s="47"/>
      <c r="AQG47" s="47"/>
      <c r="AQH47" s="47"/>
      <c r="AQI47" s="47"/>
      <c r="AQJ47" s="47"/>
      <c r="AQK47" s="47"/>
      <c r="AQL47" s="47"/>
      <c r="AQM47" s="47"/>
      <c r="AQN47" s="47"/>
      <c r="AQO47" s="47"/>
      <c r="AQP47" s="47"/>
      <c r="AQQ47" s="47"/>
      <c r="AQR47" s="47"/>
      <c r="AQS47" s="47"/>
      <c r="AQT47" s="47"/>
      <c r="AQU47" s="47"/>
      <c r="AQV47" s="47"/>
      <c r="AQW47" s="47"/>
      <c r="AQX47" s="47"/>
      <c r="AQY47" s="47"/>
      <c r="AQZ47" s="47"/>
      <c r="ARA47" s="47"/>
      <c r="ARB47" s="47"/>
      <c r="ARC47" s="47"/>
      <c r="ARD47" s="47"/>
      <c r="ARE47" s="47"/>
      <c r="ARF47" s="47"/>
      <c r="ARG47" s="47"/>
      <c r="ARH47" s="47"/>
      <c r="ARI47" s="47"/>
      <c r="ARJ47" s="47"/>
      <c r="ARK47" s="47"/>
      <c r="ARL47" s="47"/>
      <c r="ARM47" s="47"/>
      <c r="ARN47" s="47"/>
      <c r="ARO47" s="47"/>
      <c r="ARP47" s="47"/>
      <c r="ARQ47" s="47"/>
      <c r="ARR47" s="47"/>
      <c r="ARS47" s="47"/>
      <c r="ART47" s="47"/>
      <c r="ARU47" s="47"/>
      <c r="ARV47" s="47"/>
      <c r="ARW47" s="47"/>
      <c r="ARX47" s="47"/>
      <c r="ARY47" s="47"/>
      <c r="ARZ47" s="47"/>
      <c r="ASA47" s="47"/>
      <c r="ASB47" s="47"/>
      <c r="ASC47" s="47"/>
      <c r="ASD47" s="47"/>
      <c r="ASE47" s="47"/>
      <c r="ASF47" s="47"/>
      <c r="ASG47" s="47"/>
      <c r="ASH47" s="47"/>
      <c r="ASI47" s="47"/>
      <c r="ASJ47" s="47"/>
      <c r="ASK47" s="47"/>
      <c r="ASL47" s="47"/>
      <c r="ASM47" s="47"/>
      <c r="ASN47" s="47"/>
      <c r="ASO47" s="47"/>
      <c r="ASP47" s="47"/>
      <c r="ASQ47" s="47"/>
      <c r="ASR47" s="47"/>
      <c r="ASS47" s="47"/>
      <c r="AST47" s="47"/>
      <c r="ASU47" s="47"/>
      <c r="ASV47" s="47"/>
      <c r="ASW47" s="47"/>
      <c r="ASX47" s="47"/>
      <c r="ASY47" s="47"/>
      <c r="ASZ47" s="47"/>
      <c r="ATA47" s="47"/>
      <c r="ATB47" s="47"/>
      <c r="ATC47" s="47"/>
      <c r="ATD47" s="47"/>
      <c r="ATE47" s="47"/>
      <c r="ATF47" s="47"/>
      <c r="ATG47" s="47"/>
      <c r="ATH47" s="47"/>
      <c r="ATI47" s="47"/>
      <c r="ATJ47" s="47"/>
      <c r="ATK47" s="47"/>
      <c r="ATL47" s="47"/>
      <c r="ATM47" s="47"/>
      <c r="ATN47" s="47"/>
      <c r="ATO47" s="47"/>
      <c r="ATP47" s="47"/>
      <c r="ATQ47" s="47"/>
      <c r="ATR47" s="47"/>
      <c r="ATS47" s="47"/>
      <c r="ATT47" s="47"/>
      <c r="ATU47" s="47"/>
      <c r="ATV47" s="47"/>
      <c r="ATW47" s="47"/>
      <c r="ATX47" s="47"/>
      <c r="ATY47" s="47"/>
      <c r="ATZ47" s="47"/>
      <c r="AUA47" s="47"/>
      <c r="AUB47" s="47"/>
      <c r="AUC47" s="47"/>
      <c r="AUD47" s="47"/>
      <c r="AUE47" s="47"/>
      <c r="AUF47" s="47"/>
      <c r="AUG47" s="47"/>
      <c r="AUH47" s="47"/>
      <c r="AUI47" s="47"/>
      <c r="AUJ47" s="47"/>
      <c r="AUK47" s="47"/>
      <c r="AUL47" s="47"/>
      <c r="AUM47" s="47"/>
      <c r="AUN47" s="47"/>
      <c r="AUO47" s="47"/>
      <c r="AUP47" s="47"/>
      <c r="AUQ47" s="47"/>
      <c r="AUR47" s="47"/>
      <c r="AUS47" s="47"/>
    </row>
    <row r="48" spans="1:1241" x14ac:dyDescent="0.25">
      <c r="A48" s="15">
        <v>30</v>
      </c>
      <c r="C48" s="78" t="str">
        <f t="shared" si="2096"/>
        <v/>
      </c>
      <c r="D48" s="5"/>
      <c r="E48" s="61"/>
      <c r="F48" s="112">
        <f t="shared" si="2097"/>
        <v>0</v>
      </c>
      <c r="G48" s="112">
        <f t="shared" si="2097"/>
        <v>0</v>
      </c>
      <c r="H48" s="112">
        <f t="shared" si="2097"/>
        <v>0</v>
      </c>
      <c r="I48" s="112">
        <f t="shared" si="2097"/>
        <v>0</v>
      </c>
      <c r="J48" s="112">
        <f t="shared" si="2097"/>
        <v>0</v>
      </c>
      <c r="K48" s="112">
        <f t="shared" si="2097"/>
        <v>0</v>
      </c>
      <c r="L48" s="112">
        <f t="shared" si="2097"/>
        <v>0</v>
      </c>
      <c r="M48" s="112">
        <f t="shared" si="2097"/>
        <v>0</v>
      </c>
      <c r="N48" s="112">
        <f t="shared" si="2097"/>
        <v>0</v>
      </c>
      <c r="O48" s="112">
        <f t="shared" si="2097"/>
        <v>0</v>
      </c>
      <c r="P48" s="112">
        <f t="shared" si="2097"/>
        <v>0</v>
      </c>
      <c r="Q48" s="72">
        <f t="shared" si="2097"/>
        <v>0</v>
      </c>
      <c r="R48" s="111">
        <f t="shared" si="2099"/>
        <v>0</v>
      </c>
      <c r="S48" s="111">
        <f t="shared" si="2100"/>
        <v>0</v>
      </c>
      <c r="T48" s="111">
        <f t="shared" si="2101"/>
        <v>0</v>
      </c>
      <c r="U48" s="111">
        <f t="shared" si="2102"/>
        <v>0</v>
      </c>
      <c r="V48" s="111">
        <f t="shared" si="2103"/>
        <v>0</v>
      </c>
      <c r="W48" s="111">
        <f t="shared" si="2104"/>
        <v>0</v>
      </c>
      <c r="X48" s="111">
        <f t="shared" si="2105"/>
        <v>0</v>
      </c>
      <c r="Y48" s="111">
        <f t="shared" si="2106"/>
        <v>0</v>
      </c>
      <c r="Z48" s="111">
        <f t="shared" si="2107"/>
        <v>0</v>
      </c>
      <c r="AA48" s="111">
        <f t="shared" si="2108"/>
        <v>0</v>
      </c>
      <c r="AB48" s="111">
        <f t="shared" si="2109"/>
        <v>0</v>
      </c>
      <c r="AC48" s="111">
        <f t="shared" si="2110"/>
        <v>0</v>
      </c>
      <c r="AD48" s="69">
        <f t="shared" si="2111"/>
        <v>0</v>
      </c>
      <c r="AE48" s="55">
        <f t="shared" si="2112"/>
        <v>0</v>
      </c>
      <c r="AF48" s="55">
        <f t="shared" si="2113"/>
        <v>0</v>
      </c>
      <c r="AG48" s="55">
        <f t="shared" si="2114"/>
        <v>0</v>
      </c>
      <c r="AH48" s="55">
        <f t="shared" si="2115"/>
        <v>0</v>
      </c>
      <c r="AI48" s="55">
        <f t="shared" si="2116"/>
        <v>0</v>
      </c>
      <c r="AJ48" s="55">
        <f t="shared" si="2117"/>
        <v>0</v>
      </c>
      <c r="AK48" s="55">
        <f t="shared" si="2118"/>
        <v>0</v>
      </c>
      <c r="AL48" s="55">
        <f t="shared" si="2119"/>
        <v>0</v>
      </c>
      <c r="AM48" s="55">
        <f t="shared" si="2120"/>
        <v>0</v>
      </c>
      <c r="AN48" s="55">
        <f t="shared" si="2121"/>
        <v>0</v>
      </c>
      <c r="AO48" s="55">
        <f t="shared" si="2122"/>
        <v>0</v>
      </c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  <c r="EN48" s="50"/>
      <c r="EO48" s="50"/>
      <c r="EP48" s="50"/>
      <c r="EQ48" s="50"/>
      <c r="ER48" s="50"/>
      <c r="ES48" s="50"/>
      <c r="ET48" s="50"/>
      <c r="EU48" s="50"/>
      <c r="EV48" s="50"/>
      <c r="EW48" s="50"/>
      <c r="EX48" s="50"/>
      <c r="EY48" s="50"/>
      <c r="EZ48" s="50"/>
      <c r="FA48" s="50"/>
      <c r="FB48" s="50"/>
      <c r="FC48" s="50"/>
      <c r="FD48" s="50"/>
      <c r="FE48" s="50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/>
      <c r="GQ48" s="47"/>
      <c r="GR48" s="47"/>
      <c r="GS48" s="47"/>
      <c r="GT48" s="47"/>
      <c r="GU48" s="47"/>
      <c r="GV48" s="47"/>
      <c r="GW48" s="47"/>
      <c r="GX48" s="47"/>
      <c r="GY48" s="47"/>
      <c r="GZ48" s="47"/>
      <c r="HA48" s="47"/>
      <c r="HB48" s="47"/>
      <c r="HC48" s="47"/>
      <c r="HD48" s="47"/>
      <c r="HE48" s="47"/>
      <c r="HF48" s="47"/>
      <c r="HG48" s="47"/>
      <c r="HH48" s="47"/>
      <c r="HI48" s="47"/>
      <c r="HJ48" s="47"/>
      <c r="HK48" s="47"/>
      <c r="HL48" s="47"/>
      <c r="HM48" s="47"/>
      <c r="HN48" s="47"/>
      <c r="HO48" s="47"/>
      <c r="HP48" s="47"/>
      <c r="HQ48" s="47"/>
      <c r="HR48" s="47"/>
      <c r="HS48" s="47"/>
      <c r="HT48" s="47"/>
      <c r="HU48" s="47"/>
      <c r="HV48" s="47"/>
      <c r="HW48" s="47"/>
      <c r="HX48" s="47"/>
      <c r="HY48" s="47"/>
      <c r="HZ48" s="47"/>
      <c r="IA48" s="47"/>
      <c r="IB48" s="47"/>
      <c r="IC48" s="47"/>
      <c r="ID48" s="47"/>
      <c r="IE48" s="47"/>
      <c r="IF48" s="47"/>
      <c r="IG48" s="47"/>
      <c r="IH48" s="47"/>
      <c r="II48" s="47"/>
      <c r="IJ48" s="47"/>
      <c r="IK48" s="47"/>
      <c r="IL48" s="47"/>
      <c r="IM48" s="47"/>
      <c r="IN48" s="47"/>
      <c r="IO48" s="47"/>
      <c r="IP48" s="47"/>
      <c r="IQ48" s="47"/>
      <c r="IR48" s="47"/>
      <c r="IS48" s="47"/>
      <c r="IT48" s="47"/>
      <c r="IU48" s="47"/>
      <c r="IV48" s="47"/>
      <c r="IW48" s="47"/>
      <c r="IX48" s="47"/>
      <c r="IY48" s="47"/>
      <c r="IZ48" s="47"/>
      <c r="JA48" s="47"/>
      <c r="JB48" s="47"/>
      <c r="JC48" s="47"/>
      <c r="JD48" s="47"/>
      <c r="JE48" s="47"/>
      <c r="JF48" s="47"/>
      <c r="JG48" s="47"/>
      <c r="JH48" s="47"/>
      <c r="JI48" s="47"/>
      <c r="JJ48" s="47"/>
      <c r="JK48" s="47"/>
      <c r="JL48" s="47"/>
      <c r="JM48" s="47"/>
      <c r="JN48" s="47"/>
      <c r="JO48" s="47"/>
      <c r="JP48" s="47"/>
      <c r="JQ48" s="47"/>
      <c r="JR48" s="47"/>
      <c r="JS48" s="47"/>
      <c r="JT48" s="47"/>
      <c r="JU48" s="47"/>
      <c r="JV48" s="47"/>
      <c r="JW48" s="47"/>
      <c r="JX48" s="47"/>
      <c r="JY48" s="47"/>
      <c r="JZ48" s="47"/>
      <c r="KA48" s="47"/>
      <c r="KB48" s="47"/>
      <c r="KC48" s="47"/>
      <c r="KD48" s="47"/>
      <c r="KE48" s="47"/>
      <c r="KF48" s="47"/>
      <c r="KG48" s="47"/>
      <c r="KH48" s="47"/>
      <c r="KI48" s="47"/>
      <c r="KJ48" s="47"/>
      <c r="KK48" s="47"/>
      <c r="KL48" s="47"/>
      <c r="KM48" s="47"/>
      <c r="KN48" s="47"/>
      <c r="KO48" s="47"/>
      <c r="KP48" s="47"/>
      <c r="KQ48" s="47"/>
      <c r="KR48" s="47"/>
      <c r="KS48" s="47"/>
      <c r="KT48" s="47"/>
      <c r="KU48" s="47"/>
      <c r="KV48" s="47"/>
      <c r="KW48" s="47"/>
      <c r="KX48" s="47"/>
      <c r="KY48" s="47"/>
      <c r="KZ48" s="47"/>
      <c r="LA48" s="47"/>
      <c r="LB48" s="47"/>
      <c r="LC48" s="47"/>
      <c r="LD48" s="47"/>
      <c r="LE48" s="47"/>
      <c r="LF48" s="47"/>
      <c r="LG48" s="47"/>
      <c r="LH48" s="47"/>
      <c r="LI48" s="47"/>
      <c r="LJ48" s="47"/>
      <c r="LK48" s="47"/>
      <c r="LL48" s="47"/>
      <c r="LM48" s="47"/>
      <c r="LN48" s="47"/>
      <c r="LO48" s="47"/>
      <c r="LP48" s="47"/>
      <c r="LQ48" s="47"/>
      <c r="LR48" s="47"/>
      <c r="LS48" s="47"/>
      <c r="LT48" s="47"/>
      <c r="LU48" s="47"/>
      <c r="LV48" s="47"/>
      <c r="LW48" s="47"/>
      <c r="LX48" s="47"/>
      <c r="LY48" s="47"/>
      <c r="LZ48" s="47"/>
      <c r="MA48" s="47"/>
      <c r="MB48" s="47"/>
      <c r="MC48" s="47"/>
      <c r="MD48" s="47"/>
      <c r="ME48" s="47"/>
      <c r="MF48" s="47"/>
      <c r="MG48" s="47"/>
      <c r="MH48" s="47"/>
      <c r="MI48" s="47"/>
      <c r="MJ48" s="47"/>
      <c r="MK48" s="47"/>
      <c r="ML48" s="47"/>
      <c r="MM48" s="47"/>
      <c r="MN48" s="47"/>
      <c r="MO48" s="47"/>
      <c r="MP48" s="47"/>
      <c r="MQ48" s="47"/>
      <c r="MR48" s="47"/>
      <c r="MS48" s="47"/>
      <c r="MT48" s="47"/>
      <c r="MU48" s="47"/>
      <c r="MV48" s="47"/>
      <c r="MW48" s="47"/>
      <c r="MX48" s="47"/>
      <c r="MY48" s="47"/>
      <c r="MZ48" s="47"/>
      <c r="NA48" s="47"/>
      <c r="NB48" s="47"/>
      <c r="NC48" s="47"/>
      <c r="ND48" s="47"/>
      <c r="NE48" s="47"/>
      <c r="NF48" s="47"/>
      <c r="NG48" s="47"/>
      <c r="NH48" s="47"/>
      <c r="NI48" s="47"/>
      <c r="NJ48" s="47"/>
      <c r="NK48" s="47"/>
      <c r="NL48" s="47"/>
      <c r="NM48" s="47"/>
      <c r="NN48" s="47"/>
      <c r="NO48" s="47"/>
      <c r="NP48" s="47"/>
      <c r="NQ48" s="47"/>
      <c r="NR48" s="47"/>
      <c r="NS48" s="47"/>
      <c r="NT48" s="47"/>
      <c r="NU48" s="47"/>
      <c r="NV48" s="47"/>
      <c r="NW48" s="47"/>
      <c r="NX48" s="47"/>
      <c r="NY48" s="47"/>
      <c r="NZ48" s="47"/>
      <c r="OA48" s="47"/>
      <c r="OB48" s="47"/>
      <c r="OC48" s="47"/>
      <c r="OD48" s="47"/>
      <c r="OE48" s="47"/>
      <c r="OF48" s="47"/>
      <c r="OG48" s="47"/>
      <c r="OH48" s="47"/>
      <c r="OI48" s="47"/>
      <c r="OJ48" s="47"/>
      <c r="OK48" s="47"/>
      <c r="OL48" s="47"/>
      <c r="OM48" s="47"/>
      <c r="ON48" s="47"/>
      <c r="OO48" s="47"/>
      <c r="OP48" s="47"/>
      <c r="OQ48" s="47"/>
      <c r="OR48" s="47"/>
      <c r="OS48" s="47"/>
      <c r="OT48" s="47"/>
      <c r="OU48" s="47"/>
      <c r="OV48" s="47"/>
      <c r="OW48" s="47"/>
      <c r="OX48" s="47"/>
      <c r="OY48" s="47"/>
      <c r="OZ48" s="47"/>
      <c r="PA48" s="47"/>
      <c r="PB48" s="47"/>
      <c r="PC48" s="47"/>
      <c r="PD48" s="47"/>
      <c r="PE48" s="47"/>
      <c r="PF48" s="47"/>
      <c r="PG48" s="47"/>
      <c r="PH48" s="47"/>
      <c r="PI48" s="47"/>
      <c r="PJ48" s="47"/>
      <c r="PK48" s="47"/>
      <c r="PL48" s="47"/>
      <c r="PM48" s="47"/>
      <c r="PN48" s="47"/>
      <c r="PO48" s="47"/>
      <c r="PP48" s="47"/>
      <c r="PQ48" s="47"/>
      <c r="PR48" s="47"/>
      <c r="PS48" s="47"/>
      <c r="PT48" s="47"/>
      <c r="PU48" s="47"/>
      <c r="PV48" s="47"/>
      <c r="PW48" s="47"/>
      <c r="PX48" s="47"/>
      <c r="PY48" s="47"/>
      <c r="PZ48" s="47"/>
      <c r="QA48" s="47"/>
      <c r="QB48" s="47"/>
      <c r="QC48" s="47"/>
      <c r="QD48" s="47"/>
      <c r="QE48" s="47"/>
      <c r="QF48" s="47"/>
      <c r="QG48" s="47"/>
      <c r="QH48" s="47"/>
      <c r="QI48" s="47"/>
      <c r="QJ48" s="47"/>
      <c r="QK48" s="47"/>
      <c r="QL48" s="47"/>
      <c r="QM48" s="47"/>
      <c r="QN48" s="47"/>
      <c r="QO48" s="47"/>
      <c r="QP48" s="47"/>
      <c r="QQ48" s="47"/>
      <c r="QR48" s="47"/>
      <c r="QS48" s="47"/>
      <c r="QT48" s="47"/>
      <c r="QU48" s="47"/>
      <c r="QV48" s="47"/>
      <c r="QW48" s="47"/>
      <c r="QX48" s="47"/>
      <c r="QY48" s="47"/>
      <c r="QZ48" s="47"/>
      <c r="RA48" s="47"/>
      <c r="RB48" s="47"/>
      <c r="RC48" s="47"/>
      <c r="RD48" s="47"/>
      <c r="RE48" s="47"/>
      <c r="RF48" s="47"/>
      <c r="RG48" s="47"/>
      <c r="RH48" s="47"/>
      <c r="RI48" s="47"/>
      <c r="RJ48" s="47"/>
      <c r="RK48" s="47"/>
      <c r="RL48" s="47"/>
      <c r="RM48" s="47"/>
      <c r="RN48" s="47"/>
      <c r="RO48" s="47"/>
      <c r="RP48" s="47"/>
      <c r="RQ48" s="47"/>
      <c r="RR48" s="47"/>
      <c r="RS48" s="47"/>
      <c r="RT48" s="47"/>
      <c r="RU48" s="47"/>
      <c r="RV48" s="47"/>
      <c r="RW48" s="47"/>
      <c r="RX48" s="47"/>
      <c r="RY48" s="47"/>
      <c r="RZ48" s="47"/>
      <c r="SA48" s="47"/>
      <c r="SB48" s="47"/>
      <c r="SC48" s="47"/>
      <c r="SD48" s="47"/>
      <c r="SE48" s="47"/>
      <c r="SF48" s="47"/>
      <c r="SG48" s="47"/>
      <c r="SH48" s="47"/>
      <c r="SI48" s="47"/>
      <c r="SJ48" s="47"/>
      <c r="SK48" s="47"/>
      <c r="SL48" s="47"/>
      <c r="SM48" s="47"/>
      <c r="SN48" s="47"/>
      <c r="SO48" s="47"/>
      <c r="SP48" s="47"/>
      <c r="SQ48" s="47"/>
      <c r="SR48" s="47"/>
      <c r="SS48" s="47"/>
      <c r="ST48" s="47"/>
      <c r="SU48" s="47"/>
      <c r="SV48" s="47"/>
      <c r="SW48" s="47"/>
      <c r="SX48" s="47"/>
      <c r="SY48" s="47"/>
      <c r="SZ48" s="47"/>
      <c r="TA48" s="47"/>
      <c r="TB48" s="47"/>
      <c r="TC48" s="47"/>
      <c r="TD48" s="47"/>
      <c r="TE48" s="47"/>
      <c r="TF48" s="47"/>
      <c r="TG48" s="47"/>
      <c r="TH48" s="47"/>
      <c r="TI48" s="47"/>
      <c r="TJ48" s="47"/>
      <c r="TK48" s="47"/>
      <c r="TL48" s="47"/>
      <c r="TM48" s="47"/>
      <c r="TN48" s="47"/>
      <c r="TO48" s="47"/>
      <c r="TP48" s="47"/>
      <c r="TQ48" s="47"/>
      <c r="TR48" s="47"/>
      <c r="TS48" s="47"/>
      <c r="TT48" s="47"/>
      <c r="TU48" s="47"/>
      <c r="TV48" s="47"/>
      <c r="TW48" s="47"/>
      <c r="TX48" s="47"/>
      <c r="TY48" s="47"/>
      <c r="TZ48" s="47"/>
      <c r="UA48" s="47"/>
      <c r="UB48" s="47"/>
      <c r="UC48" s="47"/>
      <c r="UD48" s="47"/>
      <c r="UE48" s="47"/>
      <c r="UF48" s="47"/>
      <c r="UG48" s="47"/>
      <c r="UH48" s="47"/>
      <c r="UI48" s="47"/>
      <c r="UJ48" s="47"/>
      <c r="UK48" s="47"/>
      <c r="UL48" s="47"/>
      <c r="UM48" s="47"/>
      <c r="UN48" s="47"/>
      <c r="UO48" s="47"/>
      <c r="UP48" s="47"/>
      <c r="UQ48" s="47"/>
      <c r="UR48" s="47"/>
      <c r="US48" s="47"/>
      <c r="UT48" s="47"/>
      <c r="UU48" s="47"/>
      <c r="UV48" s="47"/>
      <c r="UW48" s="47"/>
      <c r="UX48" s="47"/>
      <c r="UY48" s="47"/>
      <c r="UZ48" s="47"/>
      <c r="VA48" s="47"/>
      <c r="VB48" s="47"/>
      <c r="VC48" s="47"/>
      <c r="VD48" s="47"/>
      <c r="VE48" s="47"/>
      <c r="VF48" s="47"/>
      <c r="VG48" s="47"/>
      <c r="VH48" s="47"/>
      <c r="VI48" s="47"/>
      <c r="VJ48" s="47"/>
      <c r="VK48" s="47"/>
      <c r="VL48" s="47"/>
      <c r="VM48" s="47"/>
      <c r="VN48" s="47"/>
      <c r="VO48" s="47"/>
      <c r="VP48" s="47"/>
      <c r="VQ48" s="47"/>
      <c r="VR48" s="47"/>
      <c r="VS48" s="47"/>
      <c r="VT48" s="47"/>
      <c r="VU48" s="47"/>
      <c r="VV48" s="47"/>
      <c r="VW48" s="47"/>
      <c r="VX48" s="47"/>
      <c r="VY48" s="47"/>
      <c r="VZ48" s="47"/>
      <c r="WA48" s="47"/>
      <c r="WB48" s="47"/>
      <c r="WC48" s="47"/>
      <c r="WD48" s="47"/>
      <c r="WE48" s="47"/>
      <c r="WF48" s="47"/>
      <c r="WG48" s="47"/>
      <c r="WH48" s="47"/>
      <c r="WI48" s="47"/>
      <c r="WJ48" s="47"/>
      <c r="WK48" s="47"/>
      <c r="WL48" s="47"/>
      <c r="WM48" s="47"/>
      <c r="WN48" s="47"/>
      <c r="WO48" s="47"/>
      <c r="WP48" s="47"/>
      <c r="WQ48" s="47"/>
      <c r="WR48" s="47"/>
      <c r="WS48" s="47"/>
      <c r="WT48" s="47"/>
      <c r="WU48" s="47"/>
      <c r="WV48" s="47"/>
      <c r="WW48" s="47"/>
      <c r="WX48" s="47"/>
      <c r="WY48" s="47"/>
      <c r="WZ48" s="47"/>
      <c r="XA48" s="47"/>
      <c r="XB48" s="47"/>
      <c r="XC48" s="47"/>
      <c r="XD48" s="47"/>
      <c r="XE48" s="47"/>
      <c r="XF48" s="47"/>
      <c r="XG48" s="47"/>
      <c r="XH48" s="47"/>
      <c r="XI48" s="47"/>
      <c r="XJ48" s="47"/>
      <c r="XK48" s="47"/>
      <c r="XL48" s="47"/>
      <c r="XM48" s="47"/>
      <c r="XN48" s="47"/>
      <c r="XO48" s="47"/>
      <c r="XP48" s="47"/>
      <c r="XQ48" s="47"/>
      <c r="XR48" s="47"/>
      <c r="XS48" s="47"/>
      <c r="XT48" s="47"/>
      <c r="XU48" s="47"/>
      <c r="XV48" s="47"/>
      <c r="XW48" s="47"/>
      <c r="XX48" s="47"/>
      <c r="XY48" s="47"/>
      <c r="XZ48" s="47"/>
      <c r="YA48" s="47"/>
      <c r="YB48" s="47"/>
      <c r="YC48" s="47"/>
      <c r="YD48" s="47"/>
      <c r="YE48" s="47"/>
      <c r="YF48" s="47"/>
      <c r="YG48" s="47"/>
      <c r="YH48" s="47"/>
      <c r="YI48" s="47"/>
      <c r="YJ48" s="47"/>
      <c r="YK48" s="47"/>
      <c r="YL48" s="47"/>
      <c r="YM48" s="47"/>
      <c r="YN48" s="47"/>
      <c r="YO48" s="47"/>
      <c r="YP48" s="47"/>
      <c r="YQ48" s="47"/>
      <c r="YR48" s="47"/>
      <c r="YS48" s="47"/>
      <c r="YT48" s="47"/>
      <c r="YU48" s="47"/>
      <c r="YV48" s="47"/>
      <c r="YW48" s="47"/>
      <c r="YX48" s="47"/>
      <c r="YY48" s="47"/>
      <c r="YZ48" s="47"/>
      <c r="ZA48" s="47"/>
      <c r="ZB48" s="47"/>
      <c r="ZC48" s="47"/>
      <c r="ZD48" s="47"/>
      <c r="ZE48" s="47"/>
      <c r="ZF48" s="47"/>
      <c r="ZG48" s="47"/>
      <c r="ZH48" s="47"/>
      <c r="ZI48" s="47"/>
      <c r="ZJ48" s="47"/>
      <c r="ZK48" s="47"/>
      <c r="ZL48" s="47"/>
      <c r="ZM48" s="47"/>
      <c r="ZN48" s="47"/>
      <c r="ZO48" s="47"/>
      <c r="ZP48" s="47"/>
      <c r="ZQ48" s="47"/>
      <c r="ZR48" s="47"/>
      <c r="ZS48" s="47"/>
      <c r="ZT48" s="47"/>
      <c r="ZU48" s="47"/>
      <c r="ZV48" s="47"/>
      <c r="ZW48" s="47"/>
      <c r="ZX48" s="47"/>
      <c r="ZY48" s="47"/>
      <c r="ZZ48" s="47"/>
      <c r="AAA48" s="47"/>
      <c r="AAB48" s="47"/>
      <c r="AAC48" s="47"/>
      <c r="AAD48" s="47"/>
      <c r="AAE48" s="47"/>
      <c r="AAF48" s="47"/>
      <c r="AAG48" s="47"/>
      <c r="AAH48" s="47"/>
      <c r="AAI48" s="47"/>
      <c r="AAJ48" s="47"/>
      <c r="AAK48" s="47"/>
      <c r="AAL48" s="47"/>
      <c r="AAM48" s="47"/>
      <c r="AAN48" s="47"/>
      <c r="AAO48" s="47"/>
      <c r="AAP48" s="47"/>
      <c r="AAQ48" s="47"/>
      <c r="AAR48" s="47"/>
      <c r="AAS48" s="47"/>
      <c r="AAT48" s="47"/>
      <c r="AAU48" s="47"/>
      <c r="AAV48" s="47"/>
      <c r="AAW48" s="47"/>
      <c r="AAX48" s="47"/>
      <c r="AAY48" s="47"/>
      <c r="AAZ48" s="47"/>
      <c r="ABA48" s="47"/>
      <c r="ABB48" s="47"/>
      <c r="ABC48" s="47"/>
      <c r="ABD48" s="47"/>
      <c r="ABE48" s="47"/>
      <c r="ABF48" s="47"/>
      <c r="ABG48" s="47"/>
      <c r="ABH48" s="47"/>
      <c r="ABI48" s="47"/>
      <c r="ABJ48" s="47"/>
      <c r="ABK48" s="47"/>
      <c r="ABL48" s="47"/>
      <c r="ABM48" s="47"/>
      <c r="ABN48" s="47"/>
      <c r="ABO48" s="47"/>
      <c r="ABP48" s="47"/>
      <c r="ABQ48" s="47"/>
      <c r="ABR48" s="47"/>
      <c r="ABS48" s="47"/>
      <c r="ABT48" s="47"/>
      <c r="ABU48" s="47"/>
      <c r="ABV48" s="47"/>
      <c r="ABW48" s="47"/>
      <c r="ABX48" s="47"/>
      <c r="ABY48" s="47"/>
      <c r="ABZ48" s="47"/>
      <c r="ACA48" s="47"/>
      <c r="ACB48" s="47"/>
      <c r="ACC48" s="47"/>
      <c r="ACD48" s="47"/>
      <c r="ACE48" s="47"/>
      <c r="ACF48" s="47"/>
      <c r="ACG48" s="47"/>
      <c r="ACH48" s="47"/>
      <c r="ACI48" s="47"/>
      <c r="ACJ48" s="47"/>
      <c r="ACK48" s="47"/>
      <c r="ACL48" s="47"/>
      <c r="ACM48" s="47"/>
      <c r="ACN48" s="47"/>
      <c r="ACO48" s="47"/>
      <c r="ACP48" s="47"/>
      <c r="ACQ48" s="47"/>
      <c r="ACR48" s="47"/>
      <c r="ACS48" s="47"/>
      <c r="ACT48" s="47"/>
      <c r="ACU48" s="47"/>
      <c r="ACV48" s="47"/>
      <c r="ACW48" s="47"/>
      <c r="ACX48" s="47"/>
      <c r="ACY48" s="47"/>
      <c r="ACZ48" s="47"/>
      <c r="ADA48" s="47"/>
      <c r="ADB48" s="47"/>
      <c r="ADC48" s="47"/>
      <c r="ADD48" s="47"/>
      <c r="ADE48" s="47"/>
      <c r="ADF48" s="47"/>
      <c r="ADG48" s="47"/>
      <c r="ADH48" s="47"/>
      <c r="ADI48" s="47"/>
      <c r="ADJ48" s="47"/>
      <c r="ADK48" s="47"/>
      <c r="ADL48" s="47"/>
      <c r="ADM48" s="47"/>
      <c r="ADN48" s="47"/>
      <c r="ADO48" s="47"/>
      <c r="ADP48" s="47"/>
      <c r="ADQ48" s="47"/>
      <c r="ADR48" s="47"/>
      <c r="ADS48" s="47"/>
      <c r="ADT48" s="47"/>
      <c r="ADU48" s="47"/>
      <c r="ADV48" s="47"/>
      <c r="ADW48" s="47"/>
      <c r="ADX48" s="47"/>
      <c r="ADY48" s="47"/>
      <c r="ADZ48" s="47"/>
      <c r="AEA48" s="47"/>
      <c r="AEB48" s="47"/>
      <c r="AEC48" s="47"/>
      <c r="AED48" s="47"/>
      <c r="AEE48" s="47"/>
      <c r="AEF48" s="47"/>
      <c r="AEG48" s="47"/>
      <c r="AEH48" s="47"/>
      <c r="AEI48" s="47"/>
      <c r="AEJ48" s="47"/>
      <c r="AEK48" s="47"/>
      <c r="AEL48" s="47"/>
      <c r="AEM48" s="47"/>
      <c r="AEN48" s="47"/>
      <c r="AEO48" s="47"/>
      <c r="AEP48" s="47"/>
      <c r="AEQ48" s="47"/>
      <c r="AER48" s="47"/>
      <c r="AES48" s="47"/>
      <c r="AET48" s="47"/>
      <c r="AEU48" s="47"/>
      <c r="AEV48" s="47"/>
      <c r="AEW48" s="47"/>
      <c r="AEX48" s="47"/>
      <c r="AEY48" s="47"/>
      <c r="AEZ48" s="47"/>
      <c r="AFA48" s="47"/>
      <c r="AFB48" s="47"/>
      <c r="AFC48" s="47"/>
      <c r="AFD48" s="47"/>
      <c r="AFE48" s="47"/>
      <c r="AFF48" s="47"/>
      <c r="AFG48" s="47"/>
      <c r="AFH48" s="47"/>
      <c r="AFI48" s="47"/>
      <c r="AFJ48" s="47"/>
      <c r="AFK48" s="47"/>
      <c r="AFL48" s="47"/>
      <c r="AFM48" s="47"/>
      <c r="AFN48" s="47"/>
      <c r="AFO48" s="47"/>
      <c r="AFP48" s="47"/>
      <c r="AFQ48" s="47"/>
      <c r="AFR48" s="47"/>
      <c r="AFS48" s="47"/>
      <c r="AFT48" s="47"/>
      <c r="AFU48" s="47"/>
      <c r="AFV48" s="47"/>
      <c r="AFW48" s="47"/>
      <c r="AFX48" s="47"/>
      <c r="AFY48" s="47"/>
      <c r="AFZ48" s="47"/>
      <c r="AGA48" s="47"/>
      <c r="AGB48" s="47"/>
      <c r="AGC48" s="47"/>
      <c r="AGD48" s="47"/>
      <c r="AGE48" s="47"/>
      <c r="AGF48" s="47"/>
      <c r="AGG48" s="47"/>
      <c r="AGH48" s="47"/>
      <c r="AGI48" s="47"/>
      <c r="AGJ48" s="47"/>
      <c r="AGK48" s="47"/>
      <c r="AGL48" s="47"/>
      <c r="AGM48" s="47"/>
      <c r="AGN48" s="47"/>
      <c r="AGO48" s="47"/>
      <c r="AGP48" s="47"/>
      <c r="AGQ48" s="47"/>
      <c r="AGR48" s="47"/>
      <c r="AGS48" s="47"/>
      <c r="AGT48" s="47"/>
      <c r="AGU48" s="47"/>
      <c r="AGV48" s="47"/>
      <c r="AGW48" s="47"/>
      <c r="AGX48" s="47"/>
      <c r="AGY48" s="47"/>
      <c r="AGZ48" s="47"/>
      <c r="AHA48" s="47"/>
      <c r="AHB48" s="47"/>
      <c r="AHC48" s="47"/>
      <c r="AHD48" s="47"/>
      <c r="AHE48" s="47"/>
      <c r="AHF48" s="47"/>
      <c r="AHG48" s="47"/>
      <c r="AHH48" s="47"/>
      <c r="AHI48" s="47"/>
      <c r="AHJ48" s="47"/>
      <c r="AHK48" s="47"/>
      <c r="AHL48" s="47"/>
      <c r="AHM48" s="47"/>
      <c r="AHN48" s="47"/>
      <c r="AHO48" s="47"/>
      <c r="AHP48" s="47"/>
      <c r="AHQ48" s="47"/>
      <c r="AHR48" s="47"/>
      <c r="AHS48" s="47"/>
      <c r="AHT48" s="47"/>
      <c r="AHU48" s="47"/>
      <c r="AHV48" s="47"/>
      <c r="AHW48" s="47"/>
      <c r="AHX48" s="47"/>
      <c r="AHY48" s="47"/>
      <c r="AHZ48" s="47"/>
      <c r="AIA48" s="47"/>
      <c r="AIB48" s="47"/>
      <c r="AIC48" s="47"/>
      <c r="AID48" s="47"/>
      <c r="AIE48" s="47"/>
      <c r="AIF48" s="47"/>
      <c r="AIG48" s="47"/>
      <c r="AIH48" s="47"/>
      <c r="AII48" s="47"/>
      <c r="AIJ48" s="47"/>
      <c r="AIK48" s="47"/>
      <c r="AIL48" s="47"/>
      <c r="AIM48" s="47"/>
      <c r="AIN48" s="47"/>
      <c r="AIO48" s="47"/>
      <c r="AIP48" s="47"/>
      <c r="AIQ48" s="47"/>
      <c r="AIR48" s="47"/>
      <c r="AIS48" s="47"/>
      <c r="AIT48" s="47"/>
      <c r="AIU48" s="47"/>
      <c r="AIV48" s="47"/>
      <c r="AIW48" s="47"/>
      <c r="AIX48" s="47"/>
      <c r="AIY48" s="47"/>
      <c r="AIZ48" s="47"/>
      <c r="AJA48" s="47"/>
      <c r="AJB48" s="47"/>
      <c r="AJC48" s="47"/>
      <c r="AJD48" s="47"/>
      <c r="AJE48" s="47"/>
      <c r="AJF48" s="47"/>
      <c r="AJG48" s="47"/>
      <c r="AJH48" s="47"/>
      <c r="AJI48" s="47"/>
      <c r="AJJ48" s="47"/>
      <c r="AJK48" s="47"/>
      <c r="AJL48" s="47"/>
      <c r="AJM48" s="47"/>
      <c r="AJN48" s="47"/>
      <c r="AJO48" s="47"/>
      <c r="AJP48" s="47"/>
      <c r="AJQ48" s="47"/>
      <c r="AJR48" s="47"/>
      <c r="AJS48" s="47"/>
      <c r="AJT48" s="47"/>
      <c r="AJU48" s="47"/>
      <c r="AJV48" s="47"/>
      <c r="AJW48" s="47"/>
      <c r="AJX48" s="47"/>
      <c r="AJY48" s="47"/>
      <c r="AJZ48" s="47"/>
      <c r="AKA48" s="47"/>
      <c r="AKB48" s="47"/>
      <c r="AKC48" s="47"/>
      <c r="AKD48" s="47"/>
      <c r="AKE48" s="47"/>
      <c r="AKF48" s="47"/>
      <c r="AKG48" s="47"/>
      <c r="AKH48" s="47"/>
      <c r="AKI48" s="47"/>
      <c r="AKJ48" s="47"/>
      <c r="AKK48" s="47"/>
      <c r="AKL48" s="47"/>
      <c r="AKM48" s="47"/>
      <c r="AKN48" s="47"/>
      <c r="AKO48" s="47"/>
      <c r="AKP48" s="47"/>
      <c r="AKQ48" s="47"/>
      <c r="AKR48" s="47"/>
      <c r="AKS48" s="47"/>
      <c r="AKT48" s="47"/>
      <c r="AKU48" s="47"/>
      <c r="AKV48" s="47"/>
      <c r="AKW48" s="47"/>
      <c r="AKX48" s="47"/>
      <c r="AKY48" s="47"/>
      <c r="AKZ48" s="47"/>
      <c r="ALA48" s="47"/>
      <c r="ALB48" s="47"/>
      <c r="ALC48" s="47"/>
      <c r="ALD48" s="47"/>
      <c r="ALE48" s="47"/>
      <c r="ALF48" s="47"/>
      <c r="ALG48" s="47"/>
      <c r="ALH48" s="47"/>
      <c r="ALI48" s="47"/>
      <c r="ALJ48" s="47"/>
      <c r="ALK48" s="47"/>
      <c r="ALL48" s="47"/>
      <c r="ALM48" s="47"/>
      <c r="ALN48" s="47"/>
      <c r="ALO48" s="47"/>
      <c r="ALP48" s="47"/>
      <c r="ALQ48" s="47"/>
      <c r="ALR48" s="47"/>
      <c r="ALS48" s="47"/>
      <c r="ALT48" s="47"/>
      <c r="ALU48" s="47"/>
      <c r="ALV48" s="47"/>
      <c r="ALW48" s="47"/>
      <c r="ALX48" s="47"/>
      <c r="ALY48" s="47"/>
      <c r="ALZ48" s="47"/>
      <c r="AMA48" s="47"/>
      <c r="AMB48" s="47"/>
      <c r="AMC48" s="47"/>
      <c r="AMD48" s="47"/>
      <c r="AME48" s="47"/>
      <c r="AMF48" s="47"/>
      <c r="AMG48" s="47"/>
      <c r="AMH48" s="47"/>
      <c r="AMI48" s="47"/>
      <c r="AMJ48" s="47"/>
      <c r="AMK48" s="47"/>
      <c r="AML48" s="47"/>
      <c r="AMM48" s="47"/>
      <c r="AMN48" s="47"/>
      <c r="AMO48" s="47"/>
      <c r="AMP48" s="47"/>
      <c r="AMQ48" s="47"/>
      <c r="AMR48" s="47"/>
      <c r="AMS48" s="47"/>
      <c r="AMT48" s="47"/>
      <c r="AMU48" s="47"/>
      <c r="AMV48" s="47"/>
      <c r="AMW48" s="47"/>
      <c r="AMX48" s="47"/>
      <c r="AMY48" s="47"/>
      <c r="AMZ48" s="47"/>
      <c r="ANA48" s="47"/>
      <c r="ANB48" s="47"/>
      <c r="ANC48" s="47"/>
      <c r="AND48" s="47"/>
      <c r="ANE48" s="47"/>
      <c r="ANF48" s="47"/>
      <c r="ANG48" s="47"/>
      <c r="ANH48" s="47"/>
      <c r="ANI48" s="47"/>
      <c r="ANJ48" s="47"/>
      <c r="ANK48" s="47"/>
      <c r="ANL48" s="47"/>
      <c r="ANM48" s="47"/>
      <c r="ANN48" s="47"/>
      <c r="ANO48" s="47"/>
      <c r="ANP48" s="47"/>
      <c r="ANQ48" s="47"/>
      <c r="ANR48" s="47"/>
      <c r="ANS48" s="47"/>
      <c r="ANT48" s="47"/>
      <c r="ANU48" s="47"/>
      <c r="ANV48" s="47"/>
      <c r="ANW48" s="47"/>
      <c r="ANX48" s="47"/>
      <c r="ANY48" s="47"/>
      <c r="ANZ48" s="47"/>
      <c r="AOA48" s="47"/>
      <c r="AOB48" s="47"/>
      <c r="AOC48" s="47"/>
      <c r="AOD48" s="47"/>
      <c r="AOE48" s="47"/>
      <c r="AOF48" s="47"/>
      <c r="AOG48" s="47"/>
      <c r="AOH48" s="47"/>
      <c r="AOI48" s="47"/>
      <c r="AOJ48" s="47"/>
      <c r="AOK48" s="47"/>
      <c r="AOL48" s="47"/>
      <c r="AOM48" s="47"/>
      <c r="AON48" s="47"/>
      <c r="AOO48" s="47"/>
      <c r="AOP48" s="47"/>
      <c r="AOQ48" s="47"/>
      <c r="AOR48" s="47"/>
      <c r="AOS48" s="47"/>
      <c r="AOT48" s="47"/>
      <c r="AOU48" s="47"/>
      <c r="AOV48" s="47"/>
      <c r="AOW48" s="47"/>
      <c r="AOX48" s="47"/>
      <c r="AOY48" s="47"/>
      <c r="AOZ48" s="47"/>
      <c r="APA48" s="47"/>
      <c r="APB48" s="47"/>
      <c r="APC48" s="47"/>
      <c r="APD48" s="47"/>
      <c r="APE48" s="47"/>
      <c r="APF48" s="47"/>
      <c r="APG48" s="47"/>
      <c r="APH48" s="47"/>
      <c r="API48" s="47"/>
      <c r="APJ48" s="47"/>
      <c r="APK48" s="47"/>
      <c r="APL48" s="47"/>
      <c r="APM48" s="47"/>
      <c r="APN48" s="47"/>
      <c r="APO48" s="47"/>
      <c r="APP48" s="47"/>
      <c r="APQ48" s="47"/>
      <c r="APR48" s="47"/>
      <c r="APS48" s="47"/>
      <c r="APT48" s="47"/>
      <c r="APU48" s="47"/>
      <c r="APV48" s="47"/>
      <c r="APW48" s="47"/>
      <c r="APX48" s="47"/>
      <c r="APY48" s="47"/>
      <c r="APZ48" s="47"/>
      <c r="AQA48" s="47"/>
      <c r="AQB48" s="47"/>
      <c r="AQC48" s="47"/>
      <c r="AQD48" s="47"/>
      <c r="AQE48" s="47"/>
      <c r="AQF48" s="47"/>
      <c r="AQG48" s="47"/>
      <c r="AQH48" s="47"/>
      <c r="AQI48" s="47"/>
      <c r="AQJ48" s="47"/>
      <c r="AQK48" s="47"/>
      <c r="AQL48" s="47"/>
      <c r="AQM48" s="47"/>
      <c r="AQN48" s="47"/>
      <c r="AQO48" s="47"/>
      <c r="AQP48" s="47"/>
      <c r="AQQ48" s="47"/>
      <c r="AQR48" s="47"/>
      <c r="AQS48" s="47"/>
      <c r="AQT48" s="47"/>
      <c r="AQU48" s="47"/>
      <c r="AQV48" s="47"/>
      <c r="AQW48" s="47"/>
      <c r="AQX48" s="47"/>
      <c r="AQY48" s="47"/>
      <c r="AQZ48" s="47"/>
      <c r="ARA48" s="47"/>
      <c r="ARB48" s="47"/>
      <c r="ARC48" s="47"/>
      <c r="ARD48" s="47"/>
      <c r="ARE48" s="47"/>
      <c r="ARF48" s="47"/>
      <c r="ARG48" s="47"/>
      <c r="ARH48" s="47"/>
      <c r="ARI48" s="47"/>
      <c r="ARJ48" s="47"/>
      <c r="ARK48" s="47"/>
      <c r="ARL48" s="47"/>
      <c r="ARM48" s="47"/>
      <c r="ARN48" s="47"/>
      <c r="ARO48" s="47"/>
      <c r="ARP48" s="47"/>
      <c r="ARQ48" s="47"/>
      <c r="ARR48" s="47"/>
      <c r="ARS48" s="47"/>
      <c r="ART48" s="47"/>
      <c r="ARU48" s="47"/>
      <c r="ARV48" s="47"/>
      <c r="ARW48" s="47"/>
      <c r="ARX48" s="47"/>
      <c r="ARY48" s="47"/>
      <c r="ARZ48" s="47"/>
      <c r="ASA48" s="47"/>
      <c r="ASB48" s="47"/>
      <c r="ASC48" s="47"/>
      <c r="ASD48" s="47"/>
      <c r="ASE48" s="47"/>
      <c r="ASF48" s="47"/>
      <c r="ASG48" s="47"/>
      <c r="ASH48" s="47"/>
      <c r="ASI48" s="47"/>
      <c r="ASJ48" s="47"/>
      <c r="ASK48" s="47"/>
      <c r="ASL48" s="47"/>
      <c r="ASM48" s="47"/>
      <c r="ASN48" s="47"/>
      <c r="ASO48" s="47"/>
      <c r="ASP48" s="47"/>
      <c r="ASQ48" s="47"/>
      <c r="ASR48" s="47"/>
      <c r="ASS48" s="47"/>
      <c r="AST48" s="47"/>
      <c r="ASU48" s="47"/>
      <c r="ASV48" s="47"/>
      <c r="ASW48" s="47"/>
      <c r="ASX48" s="47"/>
      <c r="ASY48" s="47"/>
      <c r="ASZ48" s="47"/>
      <c r="ATA48" s="47"/>
      <c r="ATB48" s="47"/>
      <c r="ATC48" s="47"/>
      <c r="ATD48" s="47"/>
      <c r="ATE48" s="47"/>
      <c r="ATF48" s="47"/>
      <c r="ATG48" s="47"/>
      <c r="ATH48" s="47"/>
      <c r="ATI48" s="47"/>
      <c r="ATJ48" s="47"/>
      <c r="ATK48" s="47"/>
      <c r="ATL48" s="47"/>
      <c r="ATM48" s="47"/>
      <c r="ATN48" s="47"/>
      <c r="ATO48" s="47"/>
      <c r="ATP48" s="47"/>
      <c r="ATQ48" s="47"/>
      <c r="ATR48" s="47"/>
      <c r="ATS48" s="47"/>
      <c r="ATT48" s="47"/>
      <c r="ATU48" s="47"/>
      <c r="ATV48" s="47"/>
      <c r="ATW48" s="47"/>
      <c r="ATX48" s="47"/>
      <c r="ATY48" s="47"/>
      <c r="ATZ48" s="47"/>
      <c r="AUA48" s="47"/>
      <c r="AUB48" s="47"/>
      <c r="AUC48" s="47"/>
      <c r="AUD48" s="47"/>
      <c r="AUE48" s="47"/>
      <c r="AUF48" s="47"/>
      <c r="AUG48" s="47"/>
      <c r="AUH48" s="47"/>
      <c r="AUI48" s="47"/>
      <c r="AUJ48" s="47"/>
      <c r="AUK48" s="47"/>
      <c r="AUL48" s="47"/>
      <c r="AUM48" s="47"/>
      <c r="AUN48" s="47"/>
      <c r="AUO48" s="47"/>
      <c r="AUP48" s="47"/>
      <c r="AUQ48" s="47"/>
      <c r="AUR48" s="47"/>
      <c r="AUS48" s="47"/>
    </row>
    <row r="49" spans="1:58" ht="15.75" hidden="1" outlineLevel="1" thickTop="1" x14ac:dyDescent="0.25">
      <c r="E49" s="55" t="s">
        <v>121</v>
      </c>
      <c r="F49" s="101">
        <f>SUM(F$19:F$48)</f>
        <v>0</v>
      </c>
      <c r="G49" s="101">
        <f t="shared" ref="G49:AO49" si="2123">SUM(G$19:G$48)</f>
        <v>0</v>
      </c>
      <c r="H49" s="101">
        <f t="shared" si="2123"/>
        <v>0</v>
      </c>
      <c r="I49" s="101">
        <f t="shared" si="2123"/>
        <v>0</v>
      </c>
      <c r="J49" s="101">
        <f t="shared" si="2123"/>
        <v>0</v>
      </c>
      <c r="K49" s="101">
        <f t="shared" si="2123"/>
        <v>0</v>
      </c>
      <c r="L49" s="101">
        <f t="shared" si="2123"/>
        <v>0</v>
      </c>
      <c r="M49" s="101">
        <f t="shared" si="2123"/>
        <v>0</v>
      </c>
      <c r="N49" s="101">
        <f t="shared" si="2123"/>
        <v>0</v>
      </c>
      <c r="O49" s="101">
        <f t="shared" si="2123"/>
        <v>0</v>
      </c>
      <c r="P49" s="101">
        <f t="shared" si="2123"/>
        <v>0</v>
      </c>
      <c r="Q49" s="102">
        <f t="shared" si="2123"/>
        <v>0</v>
      </c>
      <c r="R49" s="103">
        <f t="shared" si="2123"/>
        <v>0</v>
      </c>
      <c r="S49" s="101">
        <f t="shared" si="2123"/>
        <v>0</v>
      </c>
      <c r="T49" s="101">
        <f t="shared" si="2123"/>
        <v>0</v>
      </c>
      <c r="U49" s="101">
        <f t="shared" si="2123"/>
        <v>0</v>
      </c>
      <c r="V49" s="101">
        <f t="shared" si="2123"/>
        <v>0</v>
      </c>
      <c r="W49" s="101">
        <f t="shared" si="2123"/>
        <v>0</v>
      </c>
      <c r="X49" s="101">
        <f t="shared" si="2123"/>
        <v>0</v>
      </c>
      <c r="Y49" s="101">
        <f t="shared" si="2123"/>
        <v>0</v>
      </c>
      <c r="Z49" s="101">
        <f t="shared" si="2123"/>
        <v>0</v>
      </c>
      <c r="AA49" s="101">
        <f t="shared" si="2123"/>
        <v>0</v>
      </c>
      <c r="AB49" s="101">
        <f t="shared" si="2123"/>
        <v>0</v>
      </c>
      <c r="AC49" s="102">
        <f t="shared" si="2123"/>
        <v>0</v>
      </c>
      <c r="AD49" s="103">
        <f t="shared" si="2123"/>
        <v>0</v>
      </c>
      <c r="AE49" s="101">
        <f t="shared" si="2123"/>
        <v>0</v>
      </c>
      <c r="AF49" s="101">
        <f t="shared" si="2123"/>
        <v>0</v>
      </c>
      <c r="AG49" s="101">
        <f t="shared" si="2123"/>
        <v>0</v>
      </c>
      <c r="AH49" s="101">
        <f t="shared" si="2123"/>
        <v>0</v>
      </c>
      <c r="AI49" s="101">
        <f t="shared" si="2123"/>
        <v>0</v>
      </c>
      <c r="AJ49" s="101">
        <f t="shared" si="2123"/>
        <v>0</v>
      </c>
      <c r="AK49" s="101">
        <f t="shared" si="2123"/>
        <v>0</v>
      </c>
      <c r="AL49" s="101">
        <f t="shared" si="2123"/>
        <v>0</v>
      </c>
      <c r="AM49" s="101">
        <f t="shared" si="2123"/>
        <v>0</v>
      </c>
      <c r="AN49" s="101">
        <f t="shared" si="2123"/>
        <v>0</v>
      </c>
      <c r="AO49" s="101">
        <f t="shared" si="2123"/>
        <v>0</v>
      </c>
    </row>
    <row r="50" spans="1:58" hidden="1" outlineLevel="1" x14ac:dyDescent="0.25">
      <c r="E50" s="98" t="s">
        <v>176</v>
      </c>
      <c r="F50" s="71">
        <f>IF(ISBLANK($D$5),0,F$49*VLOOKUP($D$5,Paramètres!$B$7:$F$11,5,FALSE)/$C$5)</f>
        <v>0</v>
      </c>
      <c r="G50" s="71">
        <f>IF(ISBLANK($D$5),0,G$49*VLOOKUP($D$5,Paramètres!$B$7:$F$11,5,FALSE)/$C$5)</f>
        <v>0</v>
      </c>
      <c r="H50" s="71">
        <f>IF(ISBLANK($D$5),0,H$49*VLOOKUP($D$5,Paramètres!$B$7:$F$11,5,FALSE)/$C$5)</f>
        <v>0</v>
      </c>
      <c r="I50" s="71">
        <f>IF(ISBLANK($D$5),0,I$49*VLOOKUP($D$5,Paramètres!$B$7:$F$11,5,FALSE)/$C$5)</f>
        <v>0</v>
      </c>
      <c r="J50" s="71">
        <f>IF(ISBLANK($D$5),0,J$49*VLOOKUP($D$5,Paramètres!$B$7:$F$11,5,FALSE)/$C$5)</f>
        <v>0</v>
      </c>
      <c r="K50" s="71">
        <f>IF(ISBLANK($D$5),0,K$49*VLOOKUP($D$5,Paramètres!$B$7:$F$11,5,FALSE)/$C$5)</f>
        <v>0</v>
      </c>
      <c r="L50" s="71">
        <f>IF(ISBLANK($D$5),0,L$49*VLOOKUP($D$5,Paramètres!$B$7:$F$11,5,FALSE)/$C$5)</f>
        <v>0</v>
      </c>
      <c r="M50" s="71">
        <f>IF(ISBLANK($D$5),0,M$49*VLOOKUP($D$5,Paramètres!$B$7:$F$11,5,FALSE)/$C$5)</f>
        <v>0</v>
      </c>
      <c r="N50" s="71">
        <f>IF(ISBLANK($D$5),0,N$49*VLOOKUP($D$5,Paramètres!$B$7:$F$11,5,FALSE)/$C$5)</f>
        <v>0</v>
      </c>
      <c r="O50" s="71">
        <f>IF(ISBLANK($D$5),0,O$49*VLOOKUP($D$5,Paramètres!$B$7:$F$11,5,FALSE)/$C$5)</f>
        <v>0</v>
      </c>
      <c r="P50" s="71">
        <f>IF(ISBLANK($D$5),0,P$49*VLOOKUP($D$5,Paramètres!$B$7:$F$11,5,FALSE)/$C$5)</f>
        <v>0</v>
      </c>
      <c r="Q50" s="124">
        <f>IF(ISBLANK($D$5),0,Q$49*VLOOKUP($D$5,Paramètres!$B$7:$F$11,5,FALSE)/$C$5)</f>
        <v>0</v>
      </c>
      <c r="R50" s="125">
        <f>IF(ISBLANK($D$5),0,R$49*VLOOKUP($D$5,Paramètres!$B$7:$F$11,5,FALSE)/$C$5)</f>
        <v>0</v>
      </c>
      <c r="S50" s="71">
        <f>IF(ISBLANK($D$5),0,S$49*VLOOKUP($D$5,Paramètres!$B$7:$F$11,5,FALSE)/$C$5)</f>
        <v>0</v>
      </c>
      <c r="T50" s="71">
        <f>IF(ISBLANK($D$5),0,T$49*VLOOKUP($D$5,Paramètres!$B$7:$F$11,5,FALSE)/$C$5)</f>
        <v>0</v>
      </c>
      <c r="U50" s="71">
        <f>IF(ISBLANK($D$5),0,U$49*VLOOKUP($D$5,Paramètres!$B$7:$F$11,5,FALSE)/$C$5)</f>
        <v>0</v>
      </c>
      <c r="V50" s="71">
        <f>IF(ISBLANK($D$5),0,V$49*VLOOKUP($D$5,Paramètres!$B$7:$F$11,5,FALSE)/$C$5)</f>
        <v>0</v>
      </c>
      <c r="W50" s="71">
        <f>IF(ISBLANK($D$5),0,W$49*VLOOKUP($D$5,Paramètres!$B$7:$F$11,5,FALSE)/$C$5)</f>
        <v>0</v>
      </c>
      <c r="X50" s="71">
        <f>IF(ISBLANK($D$5),0,X$49*VLOOKUP($D$5,Paramètres!$B$7:$F$11,5,FALSE)/$C$5)</f>
        <v>0</v>
      </c>
      <c r="Y50" s="71">
        <f>IF(ISBLANK($D$5),0,Y$49*VLOOKUP($D$5,Paramètres!$B$7:$F$11,5,FALSE)/$C$5)</f>
        <v>0</v>
      </c>
      <c r="Z50" s="71">
        <f>IF(ISBLANK($D$5),0,Z$49*VLOOKUP($D$5,Paramètres!$B$7:$F$11,5,FALSE)/$C$5)</f>
        <v>0</v>
      </c>
      <c r="AA50" s="71">
        <f>IF(ISBLANK($D$5),0,AA$49*VLOOKUP($D$5,Paramètres!$B$7:$F$11,5,FALSE)/$C$5)</f>
        <v>0</v>
      </c>
      <c r="AB50" s="71">
        <f>IF(ISBLANK($D$5),0,AB$49*VLOOKUP($D$5,Paramètres!$B$7:$F$11,5,FALSE)/$C$5)</f>
        <v>0</v>
      </c>
      <c r="AC50" s="71">
        <f>IF(ISBLANK($D$5),0,AC$49*VLOOKUP($D$5,Paramètres!$B$7:$F$11,5,FALSE)/$C$5)</f>
        <v>0</v>
      </c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</row>
    <row r="51" spans="1:58" collapsed="1" x14ac:dyDescent="0.25"/>
    <row r="52" spans="1:58" x14ac:dyDescent="0.25">
      <c r="F52" s="52"/>
    </row>
    <row r="53" spans="1:58" ht="15.75" x14ac:dyDescent="0.25">
      <c r="A53" s="135" t="s">
        <v>4</v>
      </c>
      <c r="B53" s="135"/>
      <c r="C53" s="135"/>
    </row>
    <row r="54" spans="1:58" x14ac:dyDescent="0.25">
      <c r="B54" s="14" t="s">
        <v>44</v>
      </c>
      <c r="C54" s="58" t="s">
        <v>117</v>
      </c>
      <c r="D54" s="59" t="s">
        <v>45</v>
      </c>
      <c r="E54" s="59" t="s">
        <v>46</v>
      </c>
      <c r="F54" s="49" t="str">
        <f>Paramètres!B$2</f>
        <v>janvier</v>
      </c>
      <c r="G54" s="59" t="str">
        <f>Paramètres!C$2</f>
        <v>février</v>
      </c>
      <c r="H54" s="59" t="str">
        <f>Paramètres!D$2</f>
        <v>mars</v>
      </c>
      <c r="I54" s="59" t="str">
        <f>Paramètres!E$2</f>
        <v>avril</v>
      </c>
      <c r="J54" s="59" t="str">
        <f>Paramètres!F$2</f>
        <v>mai</v>
      </c>
      <c r="K54" s="59" t="str">
        <f>Paramètres!G$2</f>
        <v>juin</v>
      </c>
      <c r="L54" s="59" t="str">
        <f>Paramètres!H$2</f>
        <v>juillet</v>
      </c>
      <c r="M54" s="59" t="str">
        <f>Paramètres!I$2</f>
        <v>août</v>
      </c>
      <c r="N54" s="59" t="str">
        <f>Paramètres!J$2</f>
        <v>septembre</v>
      </c>
      <c r="O54" s="59" t="str">
        <f>Paramètres!K$2</f>
        <v>octobre</v>
      </c>
      <c r="P54" s="59" t="str">
        <f>Paramètres!L$2</f>
        <v>novembre</v>
      </c>
      <c r="Q54" s="59" t="str">
        <f>Paramètres!M$2</f>
        <v>décembre</v>
      </c>
      <c r="AP54" s="73" t="s">
        <v>49</v>
      </c>
      <c r="AQ54" s="128" t="s">
        <v>47</v>
      </c>
      <c r="AR54" s="130"/>
      <c r="AS54" s="128" t="s">
        <v>48</v>
      </c>
      <c r="AT54" s="130"/>
    </row>
    <row r="55" spans="1:58" x14ac:dyDescent="0.25">
      <c r="A55" s="15">
        <v>1</v>
      </c>
      <c r="F55" s="58">
        <f>IF(ISBLANK($C55),0,IF($C55="1. Associé à une intervention",(VLOOKUP($D55,$B$19:$AC$48,HLOOKUP(F$54,Paramètres!$B$2:$M$3,2,FALSE)+4,FALSE)+VLOOKUP($D55,$B$19:$AC$48,HLOOKUP(F$54,Paramètres!$B$2:$M$3,2,FALSE)+16,FALSE))/VLOOKUP($D55,$B$19:$Q$48,2,FALSE),IF($C55="2. Lissé sur la période",(INT($C$4/12)+IF(HLOOKUP(F$54,Paramètres!$B$2:$M$3,2,FALSE)&lt;=($C$4-INT($C$4/12)+HLOOKUP($C$3,Paramètres!$B$2:$M$3,2,FALSE)),1,0))/$C$4,IF($C55="3. Au pro-rata des Hj",HLOOKUP(F$54,Paramètres!$B$2:$M$3,32,FALSE)/SUM($F$49:$Q$49),"")))*$AS55)</f>
        <v>0</v>
      </c>
      <c r="G55" s="116">
        <f>IF(ISBLANK($C55),0,IF($C55="1. Associé à une intervention",(VLOOKUP($D55,$B$19:$AC$48,HLOOKUP(G$54,Paramètres!$B$2:$M$3,2,FALSE)+4,FALSE)+VLOOKUP($D55,$B$19:$AC$48,HLOOKUP(G$54,Paramètres!$B$2:$M$3,2,FALSE)+16,FALSE))/VLOOKUP($D55,$B$19:$Q$48,2,FALSE),IF($C55="2. Lissé sur la période",(INT($C$4/12)+IF(HLOOKUP(G$54,Paramètres!$B$2:$M$3,2,FALSE)&lt;=($C$4-INT($C$4/12)+HLOOKUP($C$3,Paramètres!$B$2:$M$3,2,FALSE)),1,0))/$C$4,IF($C55="3. Au pro-rata des Hj",HLOOKUP(G$54,Paramètres!$B$2:$M$3,32,FALSE)/SUM($F$49:$Q$49),"")))*$AS55)</f>
        <v>0</v>
      </c>
      <c r="H55" s="116">
        <f>IF(ISBLANK($C55),0,IF($C55="1. Associé à une intervention",(VLOOKUP($D55,$B$19:$AC$48,HLOOKUP(H$54,Paramètres!$B$2:$M$3,2,FALSE)+4,FALSE)+VLOOKUP($D55,$B$19:$AC$48,HLOOKUP(H$54,Paramètres!$B$2:$M$3,2,FALSE)+16,FALSE))/VLOOKUP($D55,$B$19:$Q$48,2,FALSE),IF($C55="2. Lissé sur la période",(INT($C$4/12)+IF(HLOOKUP(H$54,Paramètres!$B$2:$M$3,2,FALSE)&lt;=($C$4-INT($C$4/12)+HLOOKUP($C$3,Paramètres!$B$2:$M$3,2,FALSE)),1,0))/$C$4,IF($C55="3. Au pro-rata des Hj",HLOOKUP(H$54,Paramètres!$B$2:$M$3,32,FALSE)/SUM($F$49:$Q$49),"")))*$AS55)</f>
        <v>0</v>
      </c>
      <c r="I55" s="116">
        <f>IF(ISBLANK($C55),0,IF($C55="1. Associé à une intervention",(VLOOKUP($D55,$B$19:$AC$48,HLOOKUP(I$54,Paramètres!$B$2:$M$3,2,FALSE)+4,FALSE)+VLOOKUP($D55,$B$19:$AC$48,HLOOKUP(I$54,Paramètres!$B$2:$M$3,2,FALSE)+16,FALSE))/VLOOKUP($D55,$B$19:$Q$48,2,FALSE),IF($C55="2. Lissé sur la période",(INT($C$4/12)+IF(HLOOKUP(I$54,Paramètres!$B$2:$M$3,2,FALSE)&lt;=($C$4-INT($C$4/12)+HLOOKUP($C$3,Paramètres!$B$2:$M$3,2,FALSE)),1,0))/$C$4,IF($C55="3. Au pro-rata des Hj",HLOOKUP(I$54,Paramètres!$B$2:$M$3,32,FALSE)/SUM($F$49:$Q$49),"")))*$AS55)</f>
        <v>0</v>
      </c>
      <c r="J55" s="116">
        <f>IF(ISBLANK($C55),0,IF($C55="1. Associé à une intervention",(VLOOKUP($D55,$B$19:$AC$48,HLOOKUP(J$54,Paramètres!$B$2:$M$3,2,FALSE)+4,FALSE)+VLOOKUP($D55,$B$19:$AC$48,HLOOKUP(J$54,Paramètres!$B$2:$M$3,2,FALSE)+16,FALSE))/VLOOKUP($D55,$B$19:$Q$48,2,FALSE),IF($C55="2. Lissé sur la période",(INT($C$4/12)+IF(HLOOKUP(J$54,Paramètres!$B$2:$M$3,2,FALSE)&lt;=($C$4-INT($C$4/12)+HLOOKUP($C$3,Paramètres!$B$2:$M$3,2,FALSE)),1,0))/$C$4,IF($C55="3. Au pro-rata des Hj",HLOOKUP(J$54,Paramètres!$B$2:$M$3,32,FALSE)/SUM($F$49:$Q$49),"")))*$AS55)</f>
        <v>0</v>
      </c>
      <c r="K55" s="116">
        <f>IF(ISBLANK($C55),0,IF($C55="1. Associé à une intervention",(VLOOKUP($D55,$B$19:$AC$48,HLOOKUP(K$54,Paramètres!$B$2:$M$3,2,FALSE)+4,FALSE)+VLOOKUP($D55,$B$19:$AC$48,HLOOKUP(K$54,Paramètres!$B$2:$M$3,2,FALSE)+16,FALSE))/VLOOKUP($D55,$B$19:$Q$48,2,FALSE),IF($C55="2. Lissé sur la période",(INT($C$4/12)+IF(HLOOKUP(K$54,Paramètres!$B$2:$M$3,2,FALSE)&lt;=($C$4-INT($C$4/12)+HLOOKUP($C$3,Paramètres!$B$2:$M$3,2,FALSE)),1,0))/$C$4,IF($C55="3. Au pro-rata des Hj",HLOOKUP(K$54,Paramètres!$B$2:$M$3,32,FALSE)/SUM($F$49:$Q$49),"")))*$AS55)</f>
        <v>0</v>
      </c>
      <c r="L55" s="116">
        <f>IF(ISBLANK($C55),0,IF($C55="1. Associé à une intervention",(VLOOKUP($D55,$B$19:$AC$48,HLOOKUP(L$54,Paramètres!$B$2:$M$3,2,FALSE)+4,FALSE)+VLOOKUP($D55,$B$19:$AC$48,HLOOKUP(L$54,Paramètres!$B$2:$M$3,2,FALSE)+16,FALSE))/VLOOKUP($D55,$B$19:$Q$48,2,FALSE),IF($C55="2. Lissé sur la période",(INT($C$4/12)+IF(HLOOKUP(L$54,Paramètres!$B$2:$M$3,2,FALSE)&lt;=($C$4-INT($C$4/12)+HLOOKUP($C$3,Paramètres!$B$2:$M$3,2,FALSE)),1,0))/$C$4,IF($C55="3. Au pro-rata des Hj",HLOOKUP(L$54,Paramètres!$B$2:$M$3,32,FALSE)/SUM($F$49:$Q$49),"")))*$AS55)</f>
        <v>0</v>
      </c>
      <c r="M55" s="116">
        <f>IF(ISBLANK($C55),0,IF($C55="1. Associé à une intervention",(VLOOKUP($D55,$B$19:$AC$48,HLOOKUP(M$54,Paramètres!$B$2:$M$3,2,FALSE)+4,FALSE)+VLOOKUP($D55,$B$19:$AC$48,HLOOKUP(M$54,Paramètres!$B$2:$M$3,2,FALSE)+16,FALSE))/VLOOKUP($D55,$B$19:$Q$48,2,FALSE),IF($C55="2. Lissé sur la période",(INT($C$4/12)+IF(HLOOKUP(M$54,Paramètres!$B$2:$M$3,2,FALSE)&lt;=($C$4-INT($C$4/12)+HLOOKUP($C$3,Paramètres!$B$2:$M$3,2,FALSE)),1,0))/$C$4,IF($C55="3. Au pro-rata des Hj",HLOOKUP(M$54,Paramètres!$B$2:$M$3,32,FALSE)/SUM($F$49:$Q$49),"")))*$AS55)</f>
        <v>0</v>
      </c>
      <c r="N55" s="116">
        <f>IF(ISBLANK($C55),0,IF($C55="1. Associé à une intervention",(VLOOKUP($D55,$B$19:$AC$48,HLOOKUP(N$54,Paramètres!$B$2:$M$3,2,FALSE)+4,FALSE)+VLOOKUP($D55,$B$19:$AC$48,HLOOKUP(N$54,Paramètres!$B$2:$M$3,2,FALSE)+16,FALSE))/VLOOKUP($D55,$B$19:$Q$48,2,FALSE),IF($C55="2. Lissé sur la période",(INT($C$4/12)+IF(HLOOKUP(N$54,Paramètres!$B$2:$M$3,2,FALSE)&lt;=($C$4-INT($C$4/12)+HLOOKUP($C$3,Paramètres!$B$2:$M$3,2,FALSE)),1,0))/$C$4,IF($C55="3. Au pro-rata des Hj",HLOOKUP(N$54,Paramètres!$B$2:$M$3,32,FALSE)/SUM($F$49:$Q$49),"")))*$AS55)</f>
        <v>0</v>
      </c>
      <c r="O55" s="116">
        <f>IF(ISBLANK($C55),0,IF($C55="1. Associé à une intervention",(VLOOKUP($D55,$B$19:$AC$48,HLOOKUP(O$54,Paramètres!$B$2:$M$3,2,FALSE)+4,FALSE)+VLOOKUP($D55,$B$19:$AC$48,HLOOKUP(O$54,Paramètres!$B$2:$M$3,2,FALSE)+16,FALSE))/VLOOKUP($D55,$B$19:$Q$48,2,FALSE),IF($C55="2. Lissé sur la période",(INT($C$4/12)+IF(HLOOKUP(O$54,Paramètres!$B$2:$M$3,2,FALSE)&lt;=($C$4-INT($C$4/12)+HLOOKUP($C$3,Paramètres!$B$2:$M$3,2,FALSE)),1,0))/$C$4,IF($C55="3. Au pro-rata des Hj",HLOOKUP(O$54,Paramètres!$B$2:$M$3,32,FALSE)/SUM($F$49:$Q$49),"")))*$AS55)</f>
        <v>0</v>
      </c>
      <c r="P55" s="116">
        <f>IF(ISBLANK($C55),0,IF($C55="1. Associé à une intervention",(VLOOKUP($D55,$B$19:$AC$48,HLOOKUP(P$54,Paramètres!$B$2:$M$3,2,FALSE)+4,FALSE)+VLOOKUP($D55,$B$19:$AC$48,HLOOKUP(P$54,Paramètres!$B$2:$M$3,2,FALSE)+16,FALSE))/VLOOKUP($D55,$B$19:$Q$48,2,FALSE),IF($C55="2. Lissé sur la période",(INT($C$4/12)+IF(HLOOKUP(P$54,Paramètres!$B$2:$M$3,2,FALSE)&lt;=($C$4-INT($C$4/12)+HLOOKUP($C$3,Paramètres!$B$2:$M$3,2,FALSE)),1,0))/$C$4,IF($C55="3. Au pro-rata des Hj",HLOOKUP(P$54,Paramètres!$B$2:$M$3,32,FALSE)/SUM($F$49:$Q$49),"")))*$AS55)</f>
        <v>0</v>
      </c>
      <c r="Q55" s="116">
        <f>IF(ISBLANK($C55),0,IF($C55="1. Associé à une intervention",(VLOOKUP($D55,$B$19:$AC$48,HLOOKUP(Q$54,Paramètres!$B$2:$M$3,2,FALSE)+4,FALSE)+VLOOKUP($D55,$B$19:$AC$48,HLOOKUP(Q$54,Paramètres!$B$2:$M$3,2,FALSE)+16,FALSE))/VLOOKUP($D55,$B$19:$Q$48,2,FALSE),IF($C55="2. Lissé sur la période",(INT($C$4/12)+IF(HLOOKUP(Q$54,Paramètres!$B$2:$M$3,2,FALSE)&lt;=($C$4-INT($C$4/12)+HLOOKUP($C$3,Paramètres!$B$2:$M$3,2,FALSE)),1,0))/$C$4,IF($C55="3. Au pro-rata des Hj",HLOOKUP(Q$54,Paramètres!$B$2:$M$3,32,FALSE)/SUM($F$49:$Q$49),"")))*$AS55)</f>
        <v>0</v>
      </c>
      <c r="AP55" s="64"/>
      <c r="AQ55" s="171"/>
      <c r="AR55" s="171"/>
      <c r="AS55" s="180" t="str">
        <f>IF($E55*$AQ55=0,"",$E55*$AQ55)</f>
        <v/>
      </c>
      <c r="AT55" s="181"/>
      <c r="AU55" s="18"/>
      <c r="BD55" s="109"/>
      <c r="BE55" s="109"/>
    </row>
    <row r="56" spans="1:58" x14ac:dyDescent="0.25">
      <c r="A56" s="15">
        <v>2</v>
      </c>
      <c r="D56" s="18"/>
      <c r="E56" s="18"/>
      <c r="F56" s="116">
        <f>IF(ISBLANK($C56),0,IF($C56="1. Associé à une intervention",(VLOOKUP($D56,$B$19:$AC$48,HLOOKUP(F$54,Paramètres!$B$2:$M$3,2,FALSE)+4,FALSE)+VLOOKUP($D56,$B$19:$AC$48,HLOOKUP(F$54,Paramètres!$B$2:$M$3,2,FALSE)+16,FALSE))/VLOOKUP($D56,$B$19:$Q$48,2,FALSE),IF($C56="2. Lissé sur la période",(INT($C$4/12)+IF(HLOOKUP(F$54,Paramètres!$B$2:$M$3,2,FALSE)&lt;=($C$4-INT($C$4/12)+HLOOKUP($C$3,Paramètres!$B$2:$M$3,2,FALSE)),1,0))/$C$4,IF($C56="3. Au pro-rata des Hj",HLOOKUP(F$54,Paramètres!$B$2:$M$3,32,FALSE)/SUM($F$49:$Q$49),"")))*$AS56)</f>
        <v>0</v>
      </c>
      <c r="G56" s="116">
        <f>IF(ISBLANK($C56),0,IF($C56="1. Associé à une intervention",(VLOOKUP($D56,$B$19:$AC$48,HLOOKUP(G$54,Paramètres!$B$2:$M$3,2,FALSE)+4,FALSE)+VLOOKUP($D56,$B$19:$AC$48,HLOOKUP(G$54,Paramètres!$B$2:$M$3,2,FALSE)+16,FALSE))/VLOOKUP($D56,$B$19:$Q$48,2,FALSE),IF($C56="2. Lissé sur la période",(INT($C$4/12)+IF(HLOOKUP(G$54,Paramètres!$B$2:$M$3,2,FALSE)&lt;=($C$4-INT($C$4/12)+HLOOKUP($C$3,Paramètres!$B$2:$M$3,2,FALSE)),1,0))/$C$4,IF($C56="3. Au pro-rata des Hj",HLOOKUP(G$54,Paramètres!$B$2:$M$3,32,FALSE)/SUM($F$49:$Q$49),"")))*$AS56)</f>
        <v>0</v>
      </c>
      <c r="H56" s="116">
        <f>IF(ISBLANK($C56),0,IF($C56="1. Associé à une intervention",(VLOOKUP($D56,$B$19:$AC$48,HLOOKUP(H$54,Paramètres!$B$2:$M$3,2,FALSE)+4,FALSE)+VLOOKUP($D56,$B$19:$AC$48,HLOOKUP(H$54,Paramètres!$B$2:$M$3,2,FALSE)+16,FALSE))/VLOOKUP($D56,$B$19:$Q$48,2,FALSE),IF($C56="2. Lissé sur la période",(INT($C$4/12)+IF(HLOOKUP(H$54,Paramètres!$B$2:$M$3,2,FALSE)&lt;=($C$4-INT($C$4/12)+HLOOKUP($C$3,Paramètres!$B$2:$M$3,2,FALSE)),1,0))/$C$4,IF($C56="3. Au pro-rata des Hj",HLOOKUP(H$54,Paramètres!$B$2:$M$3,32,FALSE)/SUM($F$49:$Q$49),"")))*$AS56)</f>
        <v>0</v>
      </c>
      <c r="I56" s="116">
        <f>IF(ISBLANK($C56),0,IF($C56="1. Associé à une intervention",(VLOOKUP($D56,$B$19:$AC$48,HLOOKUP(I$54,Paramètres!$B$2:$M$3,2,FALSE)+4,FALSE)+VLOOKUP($D56,$B$19:$AC$48,HLOOKUP(I$54,Paramètres!$B$2:$M$3,2,FALSE)+16,FALSE))/VLOOKUP($D56,$B$19:$Q$48,2,FALSE),IF($C56="2. Lissé sur la période",(INT($C$4/12)+IF(HLOOKUP(I$54,Paramètres!$B$2:$M$3,2,FALSE)&lt;=($C$4-INT($C$4/12)+HLOOKUP($C$3,Paramètres!$B$2:$M$3,2,FALSE)),1,0))/$C$4,IF($C56="3. Au pro-rata des Hj",HLOOKUP(I$54,Paramètres!$B$2:$M$3,32,FALSE)/SUM($F$49:$Q$49),"")))*$AS56)</f>
        <v>0</v>
      </c>
      <c r="J56" s="116">
        <f>IF(ISBLANK($C56),0,IF($C56="1. Associé à une intervention",(VLOOKUP($D56,$B$19:$AC$48,HLOOKUP(J$54,Paramètres!$B$2:$M$3,2,FALSE)+4,FALSE)+VLOOKUP($D56,$B$19:$AC$48,HLOOKUP(J$54,Paramètres!$B$2:$M$3,2,FALSE)+16,FALSE))/VLOOKUP($D56,$B$19:$Q$48,2,FALSE),IF($C56="2. Lissé sur la période",(INT($C$4/12)+IF(HLOOKUP(J$54,Paramètres!$B$2:$M$3,2,FALSE)&lt;=($C$4-INT($C$4/12)+HLOOKUP($C$3,Paramètres!$B$2:$M$3,2,FALSE)),1,0))/$C$4,IF($C56="3. Au pro-rata des Hj",HLOOKUP(J$54,Paramètres!$B$2:$M$3,32,FALSE)/SUM($F$49:$Q$49),"")))*$AS56)</f>
        <v>0</v>
      </c>
      <c r="K56" s="116">
        <f>IF(ISBLANK($C56),0,IF($C56="1. Associé à une intervention",(VLOOKUP($D56,$B$19:$AC$48,HLOOKUP(K$54,Paramètres!$B$2:$M$3,2,FALSE)+4,FALSE)+VLOOKUP($D56,$B$19:$AC$48,HLOOKUP(K$54,Paramètres!$B$2:$M$3,2,FALSE)+16,FALSE))/VLOOKUP($D56,$B$19:$Q$48,2,FALSE),IF($C56="2. Lissé sur la période",(INT($C$4/12)+IF(HLOOKUP(K$54,Paramètres!$B$2:$M$3,2,FALSE)&lt;=($C$4-INT($C$4/12)+HLOOKUP($C$3,Paramètres!$B$2:$M$3,2,FALSE)),1,0))/$C$4,IF($C56="3. Au pro-rata des Hj",HLOOKUP(K$54,Paramètres!$B$2:$M$3,32,FALSE)/SUM($F$49:$Q$49),"")))*$AS56)</f>
        <v>0</v>
      </c>
      <c r="L56" s="116">
        <f>IF(ISBLANK($C56),0,IF($C56="1. Associé à une intervention",(VLOOKUP($D56,$B$19:$AC$48,HLOOKUP(L$54,Paramètres!$B$2:$M$3,2,FALSE)+4,FALSE)+VLOOKUP($D56,$B$19:$AC$48,HLOOKUP(L$54,Paramètres!$B$2:$M$3,2,FALSE)+16,FALSE))/VLOOKUP($D56,$B$19:$Q$48,2,FALSE),IF($C56="2. Lissé sur la période",(INT($C$4/12)+IF(HLOOKUP(L$54,Paramètres!$B$2:$M$3,2,FALSE)&lt;=($C$4-INT($C$4/12)+HLOOKUP($C$3,Paramètres!$B$2:$M$3,2,FALSE)),1,0))/$C$4,IF($C56="3. Au pro-rata des Hj",HLOOKUP(L$54,Paramètres!$B$2:$M$3,32,FALSE)/SUM($F$49:$Q$49),"")))*$AS56)</f>
        <v>0</v>
      </c>
      <c r="M56" s="116">
        <f>IF(ISBLANK($C56),0,IF($C56="1. Associé à une intervention",(VLOOKUP($D56,$B$19:$AC$48,HLOOKUP(M$54,Paramètres!$B$2:$M$3,2,FALSE)+4,FALSE)+VLOOKUP($D56,$B$19:$AC$48,HLOOKUP(M$54,Paramètres!$B$2:$M$3,2,FALSE)+16,FALSE))/VLOOKUP($D56,$B$19:$Q$48,2,FALSE),IF($C56="2. Lissé sur la période",(INT($C$4/12)+IF(HLOOKUP(M$54,Paramètres!$B$2:$M$3,2,FALSE)&lt;=($C$4-INT($C$4/12)+HLOOKUP($C$3,Paramètres!$B$2:$M$3,2,FALSE)),1,0))/$C$4,IF($C56="3. Au pro-rata des Hj",HLOOKUP(M$54,Paramètres!$B$2:$M$3,32,FALSE)/SUM($F$49:$Q$49),"")))*$AS56)</f>
        <v>0</v>
      </c>
      <c r="N56" s="116">
        <f>IF(ISBLANK($C56),0,IF($C56="1. Associé à une intervention",(VLOOKUP($D56,$B$19:$AC$48,HLOOKUP(N$54,Paramètres!$B$2:$M$3,2,FALSE)+4,FALSE)+VLOOKUP($D56,$B$19:$AC$48,HLOOKUP(N$54,Paramètres!$B$2:$M$3,2,FALSE)+16,FALSE))/VLOOKUP($D56,$B$19:$Q$48,2,FALSE),IF($C56="2. Lissé sur la période",(INT($C$4/12)+IF(HLOOKUP(N$54,Paramètres!$B$2:$M$3,2,FALSE)&lt;=($C$4-INT($C$4/12)+HLOOKUP($C$3,Paramètres!$B$2:$M$3,2,FALSE)),1,0))/$C$4,IF($C56="3. Au pro-rata des Hj",HLOOKUP(N$54,Paramètres!$B$2:$M$3,32,FALSE)/SUM($F$49:$Q$49),"")))*$AS56)</f>
        <v>0</v>
      </c>
      <c r="O56" s="116">
        <f>IF(ISBLANK($C56),0,IF($C56="1. Associé à une intervention",(VLOOKUP($D56,$B$19:$AC$48,HLOOKUP(O$54,Paramètres!$B$2:$M$3,2,FALSE)+4,FALSE)+VLOOKUP($D56,$B$19:$AC$48,HLOOKUP(O$54,Paramètres!$B$2:$M$3,2,FALSE)+16,FALSE))/VLOOKUP($D56,$B$19:$Q$48,2,FALSE),IF($C56="2. Lissé sur la période",(INT($C$4/12)+IF(HLOOKUP(O$54,Paramètres!$B$2:$M$3,2,FALSE)&lt;=($C$4-INT($C$4/12)+HLOOKUP($C$3,Paramètres!$B$2:$M$3,2,FALSE)),1,0))/$C$4,IF($C56="3. Au pro-rata des Hj",HLOOKUP(O$54,Paramètres!$B$2:$M$3,32,FALSE)/SUM($F$49:$Q$49),"")))*$AS56)</f>
        <v>0</v>
      </c>
      <c r="P56" s="116">
        <f>IF(ISBLANK($C56),0,IF($C56="1. Associé à une intervention",(VLOOKUP($D56,$B$19:$AC$48,HLOOKUP(P$54,Paramètres!$B$2:$M$3,2,FALSE)+4,FALSE)+VLOOKUP($D56,$B$19:$AC$48,HLOOKUP(P$54,Paramètres!$B$2:$M$3,2,FALSE)+16,FALSE))/VLOOKUP($D56,$B$19:$Q$48,2,FALSE),IF($C56="2. Lissé sur la période",(INT($C$4/12)+IF(HLOOKUP(P$54,Paramètres!$B$2:$M$3,2,FALSE)&lt;=($C$4-INT($C$4/12)+HLOOKUP($C$3,Paramètres!$B$2:$M$3,2,FALSE)),1,0))/$C$4,IF($C56="3. Au pro-rata des Hj",HLOOKUP(P$54,Paramètres!$B$2:$M$3,32,FALSE)/SUM($F$49:$Q$49),"")))*$AS56)</f>
        <v>0</v>
      </c>
      <c r="Q56" s="116">
        <f>IF(ISBLANK($C56),0,IF($C56="1. Associé à une intervention",(VLOOKUP($D56,$B$19:$AC$48,HLOOKUP(Q$54,Paramètres!$B$2:$M$3,2,FALSE)+4,FALSE)+VLOOKUP($D56,$B$19:$AC$48,HLOOKUP(Q$54,Paramètres!$B$2:$M$3,2,FALSE)+16,FALSE))/VLOOKUP($D56,$B$19:$Q$48,2,FALSE),IF($C56="2. Lissé sur la période",(INT($C$4/12)+IF(HLOOKUP(Q$54,Paramètres!$B$2:$M$3,2,FALSE)&lt;=($C$4-INT($C$4/12)+HLOOKUP($C$3,Paramètres!$B$2:$M$3,2,FALSE)),1,0))/$C$4,IF($C56="3. Au pro-rata des Hj",HLOOKUP(Q$54,Paramètres!$B$2:$M$3,32,FALSE)/SUM($F$49:$Q$49),"")))*$AS56)</f>
        <v>0</v>
      </c>
      <c r="AP56" s="19"/>
      <c r="AQ56" s="170"/>
      <c r="AR56" s="170"/>
      <c r="AS56" s="180" t="str">
        <f t="shared" ref="AS56:AS69" si="2124">IF($E56*$AQ56=0,"",$E56*$AQ56)</f>
        <v/>
      </c>
      <c r="AT56" s="181"/>
      <c r="AU56" s="19"/>
      <c r="BD56" s="109"/>
      <c r="BE56" s="109"/>
      <c r="BF56" s="18"/>
    </row>
    <row r="57" spans="1:58" x14ac:dyDescent="0.25">
      <c r="A57" s="15">
        <v>3</v>
      </c>
      <c r="B57" s="16"/>
      <c r="C57" s="16"/>
      <c r="D57" s="16"/>
      <c r="E57" s="16"/>
      <c r="F57" s="116">
        <f>IF(ISBLANK($C57),0,IF($C57="1. Associé à une intervention",(VLOOKUP($D57,$B$19:$AC$48,HLOOKUP(F$54,Paramètres!$B$2:$M$3,2,FALSE)+4,FALSE)+VLOOKUP($D57,$B$19:$AC$48,HLOOKUP(F$54,Paramètres!$B$2:$M$3,2,FALSE)+16,FALSE))/VLOOKUP($D57,$B$19:$Q$48,2,FALSE),IF($C57="2. Lissé sur la période",(INT($C$4/12)+IF(HLOOKUP(F$54,Paramètres!$B$2:$M$3,2,FALSE)&lt;=($C$4-INT($C$4/12)+HLOOKUP($C$3,Paramètres!$B$2:$M$3,2,FALSE)),1,0))/$C$4,IF($C57="3. Au pro-rata des Hj",HLOOKUP(F$54,Paramètres!$B$2:$M$3,32,FALSE)/SUM($F$49:$Q$49),"")))*$AS57)</f>
        <v>0</v>
      </c>
      <c r="G57" s="116">
        <f>IF(ISBLANK($C57),0,IF($C57="1. Associé à une intervention",(VLOOKUP($D57,$B$19:$AC$48,HLOOKUP(G$54,Paramètres!$B$2:$M$3,2,FALSE)+4,FALSE)+VLOOKUP($D57,$B$19:$AC$48,HLOOKUP(G$54,Paramètres!$B$2:$M$3,2,FALSE)+16,FALSE))/VLOOKUP($D57,$B$19:$Q$48,2,FALSE),IF($C57="2. Lissé sur la période",(INT($C$4/12)+IF(HLOOKUP(G$54,Paramètres!$B$2:$M$3,2,FALSE)&lt;=($C$4-INT($C$4/12)+HLOOKUP($C$3,Paramètres!$B$2:$M$3,2,FALSE)),1,0))/$C$4,IF($C57="3. Au pro-rata des Hj",HLOOKUP(G$54,Paramètres!$B$2:$M$3,32,FALSE)/SUM($F$49:$Q$49),"")))*$AS57)</f>
        <v>0</v>
      </c>
      <c r="H57" s="116">
        <f>IF(ISBLANK($C57),0,IF($C57="1. Associé à une intervention",(VLOOKUP($D57,$B$19:$AC$48,HLOOKUP(H$54,Paramètres!$B$2:$M$3,2,FALSE)+4,FALSE)+VLOOKUP($D57,$B$19:$AC$48,HLOOKUP(H$54,Paramètres!$B$2:$M$3,2,FALSE)+16,FALSE))/VLOOKUP($D57,$B$19:$Q$48,2,FALSE),IF($C57="2. Lissé sur la période",(INT($C$4/12)+IF(HLOOKUP(H$54,Paramètres!$B$2:$M$3,2,FALSE)&lt;=($C$4-INT($C$4/12)+HLOOKUP($C$3,Paramètres!$B$2:$M$3,2,FALSE)),1,0))/$C$4,IF($C57="3. Au pro-rata des Hj",HLOOKUP(H$54,Paramètres!$B$2:$M$3,32,FALSE)/SUM($F$49:$Q$49),"")))*$AS57)</f>
        <v>0</v>
      </c>
      <c r="I57" s="116">
        <f>IF(ISBLANK($C57),0,IF($C57="1. Associé à une intervention",(VLOOKUP($D57,$B$19:$AC$48,HLOOKUP(I$54,Paramètres!$B$2:$M$3,2,FALSE)+4,FALSE)+VLOOKUP($D57,$B$19:$AC$48,HLOOKUP(I$54,Paramètres!$B$2:$M$3,2,FALSE)+16,FALSE))/VLOOKUP($D57,$B$19:$Q$48,2,FALSE),IF($C57="2. Lissé sur la période",(INT($C$4/12)+IF(HLOOKUP(I$54,Paramètres!$B$2:$M$3,2,FALSE)&lt;=($C$4-INT($C$4/12)+HLOOKUP($C$3,Paramètres!$B$2:$M$3,2,FALSE)),1,0))/$C$4,IF($C57="3. Au pro-rata des Hj",HLOOKUP(I$54,Paramètres!$B$2:$M$3,32,FALSE)/SUM($F$49:$Q$49),"")))*$AS57)</f>
        <v>0</v>
      </c>
      <c r="J57" s="116">
        <f>IF(ISBLANK($C57),0,IF($C57="1. Associé à une intervention",(VLOOKUP($D57,$B$19:$AC$48,HLOOKUP(J$54,Paramètres!$B$2:$M$3,2,FALSE)+4,FALSE)+VLOOKUP($D57,$B$19:$AC$48,HLOOKUP(J$54,Paramètres!$B$2:$M$3,2,FALSE)+16,FALSE))/VLOOKUP($D57,$B$19:$Q$48,2,FALSE),IF($C57="2. Lissé sur la période",(INT($C$4/12)+IF(HLOOKUP(J$54,Paramètres!$B$2:$M$3,2,FALSE)&lt;=($C$4-INT($C$4/12)+HLOOKUP($C$3,Paramètres!$B$2:$M$3,2,FALSE)),1,0))/$C$4,IF($C57="3. Au pro-rata des Hj",HLOOKUP(J$54,Paramètres!$B$2:$M$3,32,FALSE)/SUM($F$49:$Q$49),"")))*$AS57)</f>
        <v>0</v>
      </c>
      <c r="K57" s="116">
        <f>IF(ISBLANK($C57),0,IF($C57="1. Associé à une intervention",(VLOOKUP($D57,$B$19:$AC$48,HLOOKUP(K$54,Paramètres!$B$2:$M$3,2,FALSE)+4,FALSE)+VLOOKUP($D57,$B$19:$AC$48,HLOOKUP(K$54,Paramètres!$B$2:$M$3,2,FALSE)+16,FALSE))/VLOOKUP($D57,$B$19:$Q$48,2,FALSE),IF($C57="2. Lissé sur la période",(INT($C$4/12)+IF(HLOOKUP(K$54,Paramètres!$B$2:$M$3,2,FALSE)&lt;=($C$4-INT($C$4/12)+HLOOKUP($C$3,Paramètres!$B$2:$M$3,2,FALSE)),1,0))/$C$4,IF($C57="3. Au pro-rata des Hj",HLOOKUP(K$54,Paramètres!$B$2:$M$3,32,FALSE)/SUM($F$49:$Q$49),"")))*$AS57)</f>
        <v>0</v>
      </c>
      <c r="L57" s="116">
        <f>IF(ISBLANK($C57),0,IF($C57="1. Associé à une intervention",(VLOOKUP($D57,$B$19:$AC$48,HLOOKUP(L$54,Paramètres!$B$2:$M$3,2,FALSE)+4,FALSE)+VLOOKUP($D57,$B$19:$AC$48,HLOOKUP(L$54,Paramètres!$B$2:$M$3,2,FALSE)+16,FALSE))/VLOOKUP($D57,$B$19:$Q$48,2,FALSE),IF($C57="2. Lissé sur la période",(INT($C$4/12)+IF(HLOOKUP(L$54,Paramètres!$B$2:$M$3,2,FALSE)&lt;=($C$4-INT($C$4/12)+HLOOKUP($C$3,Paramètres!$B$2:$M$3,2,FALSE)),1,0))/$C$4,IF($C57="3. Au pro-rata des Hj",HLOOKUP(L$54,Paramètres!$B$2:$M$3,32,FALSE)/SUM($F$49:$Q$49),"")))*$AS57)</f>
        <v>0</v>
      </c>
      <c r="M57" s="116">
        <f>IF(ISBLANK($C57),0,IF($C57="1. Associé à une intervention",(VLOOKUP($D57,$B$19:$AC$48,HLOOKUP(M$54,Paramètres!$B$2:$M$3,2,FALSE)+4,FALSE)+VLOOKUP($D57,$B$19:$AC$48,HLOOKUP(M$54,Paramètres!$B$2:$M$3,2,FALSE)+16,FALSE))/VLOOKUP($D57,$B$19:$Q$48,2,FALSE),IF($C57="2. Lissé sur la période",(INT($C$4/12)+IF(HLOOKUP(M$54,Paramètres!$B$2:$M$3,2,FALSE)&lt;=($C$4-INT($C$4/12)+HLOOKUP($C$3,Paramètres!$B$2:$M$3,2,FALSE)),1,0))/$C$4,IF($C57="3. Au pro-rata des Hj",HLOOKUP(M$54,Paramètres!$B$2:$M$3,32,FALSE)/SUM($F$49:$Q$49),"")))*$AS57)</f>
        <v>0</v>
      </c>
      <c r="N57" s="116">
        <f>IF(ISBLANK($C57),0,IF($C57="1. Associé à une intervention",(VLOOKUP($D57,$B$19:$AC$48,HLOOKUP(N$54,Paramètres!$B$2:$M$3,2,FALSE)+4,FALSE)+VLOOKUP($D57,$B$19:$AC$48,HLOOKUP(N$54,Paramètres!$B$2:$M$3,2,FALSE)+16,FALSE))/VLOOKUP($D57,$B$19:$Q$48,2,FALSE),IF($C57="2. Lissé sur la période",(INT($C$4/12)+IF(HLOOKUP(N$54,Paramètres!$B$2:$M$3,2,FALSE)&lt;=($C$4-INT($C$4/12)+HLOOKUP($C$3,Paramètres!$B$2:$M$3,2,FALSE)),1,0))/$C$4,IF($C57="3. Au pro-rata des Hj",HLOOKUP(N$54,Paramètres!$B$2:$M$3,32,FALSE)/SUM($F$49:$Q$49),"")))*$AS57)</f>
        <v>0</v>
      </c>
      <c r="O57" s="116">
        <f>IF(ISBLANK($C57),0,IF($C57="1. Associé à une intervention",(VLOOKUP($D57,$B$19:$AC$48,HLOOKUP(O$54,Paramètres!$B$2:$M$3,2,FALSE)+4,FALSE)+VLOOKUP($D57,$B$19:$AC$48,HLOOKUP(O$54,Paramètres!$B$2:$M$3,2,FALSE)+16,FALSE))/VLOOKUP($D57,$B$19:$Q$48,2,FALSE),IF($C57="2. Lissé sur la période",(INT($C$4/12)+IF(HLOOKUP(O$54,Paramètres!$B$2:$M$3,2,FALSE)&lt;=($C$4-INT($C$4/12)+HLOOKUP($C$3,Paramètres!$B$2:$M$3,2,FALSE)),1,0))/$C$4,IF($C57="3. Au pro-rata des Hj",HLOOKUP(O$54,Paramètres!$B$2:$M$3,32,FALSE)/SUM($F$49:$Q$49),"")))*$AS57)</f>
        <v>0</v>
      </c>
      <c r="P57" s="116">
        <f>IF(ISBLANK($C57),0,IF($C57="1. Associé à une intervention",(VLOOKUP($D57,$B$19:$AC$48,HLOOKUP(P$54,Paramètres!$B$2:$M$3,2,FALSE)+4,FALSE)+VLOOKUP($D57,$B$19:$AC$48,HLOOKUP(P$54,Paramètres!$B$2:$M$3,2,FALSE)+16,FALSE))/VLOOKUP($D57,$B$19:$Q$48,2,FALSE),IF($C57="2. Lissé sur la période",(INT($C$4/12)+IF(HLOOKUP(P$54,Paramètres!$B$2:$M$3,2,FALSE)&lt;=($C$4-INT($C$4/12)+HLOOKUP($C$3,Paramètres!$B$2:$M$3,2,FALSE)),1,0))/$C$4,IF($C57="3. Au pro-rata des Hj",HLOOKUP(P$54,Paramètres!$B$2:$M$3,32,FALSE)/SUM($F$49:$Q$49),"")))*$AS57)</f>
        <v>0</v>
      </c>
      <c r="Q57" s="116">
        <f>IF(ISBLANK($C57),0,IF($C57="1. Associé à une intervention",(VLOOKUP($D57,$B$19:$AC$48,HLOOKUP(Q$54,Paramètres!$B$2:$M$3,2,FALSE)+4,FALSE)+VLOOKUP($D57,$B$19:$AC$48,HLOOKUP(Q$54,Paramètres!$B$2:$M$3,2,FALSE)+16,FALSE))/VLOOKUP($D57,$B$19:$Q$48,2,FALSE),IF($C57="2. Lissé sur la période",(INT($C$4/12)+IF(HLOOKUP(Q$54,Paramètres!$B$2:$M$3,2,FALSE)&lt;=($C$4-INT($C$4/12)+HLOOKUP($C$3,Paramètres!$B$2:$M$3,2,FALSE)),1,0))/$C$4,IF($C57="3. Au pro-rata des Hj",HLOOKUP(Q$54,Paramètres!$B$2:$M$3,32,FALSE)/SUM($F$49:$Q$49),"")))*$AS57)</f>
        <v>0</v>
      </c>
      <c r="AP57" s="76"/>
      <c r="AQ57" s="170"/>
      <c r="AR57" s="170"/>
      <c r="AS57" s="180" t="str">
        <f t="shared" si="2124"/>
        <v/>
      </c>
      <c r="AT57" s="181"/>
      <c r="AU57" s="19"/>
      <c r="BD57" s="109"/>
      <c r="BE57" s="109"/>
      <c r="BF57" s="18"/>
    </row>
    <row r="58" spans="1:58" x14ac:dyDescent="0.25">
      <c r="A58" s="15">
        <v>4</v>
      </c>
      <c r="B58" s="16"/>
      <c r="C58" s="16"/>
      <c r="D58" s="18"/>
      <c r="E58" s="16"/>
      <c r="F58" s="116">
        <f>IF(ISBLANK($C58),0,IF($C58="1. Associé à une intervention",(VLOOKUP($D58,$B$19:$AC$48,HLOOKUP(F$54,Paramètres!$B$2:$M$3,2,FALSE)+4,FALSE)+VLOOKUP($D58,$B$19:$AC$48,HLOOKUP(F$54,Paramètres!$B$2:$M$3,2,FALSE)+16,FALSE))/VLOOKUP($D58,$B$19:$Q$48,2,FALSE),IF($C58="2. Lissé sur la période",(INT($C$4/12)+IF(HLOOKUP(F$54,Paramètres!$B$2:$M$3,2,FALSE)&lt;=($C$4-INT($C$4/12)+HLOOKUP($C$3,Paramètres!$B$2:$M$3,2,FALSE)),1,0))/$C$4,IF($C58="3. Au pro-rata des Hj",HLOOKUP(F$54,Paramètres!$B$2:$M$3,32,FALSE)/SUM($F$49:$Q$49),"")))*$AS58)</f>
        <v>0</v>
      </c>
      <c r="G58" s="116">
        <f>IF(ISBLANK($C58),0,IF($C58="1. Associé à une intervention",(VLOOKUP($D58,$B$19:$AC$48,HLOOKUP(G$54,Paramètres!$B$2:$M$3,2,FALSE)+4,FALSE)+VLOOKUP($D58,$B$19:$AC$48,HLOOKUP(G$54,Paramètres!$B$2:$M$3,2,FALSE)+16,FALSE))/VLOOKUP($D58,$B$19:$Q$48,2,FALSE),IF($C58="2. Lissé sur la période",(INT($C$4/12)+IF(HLOOKUP(G$54,Paramètres!$B$2:$M$3,2,FALSE)&lt;=($C$4-INT($C$4/12)+HLOOKUP($C$3,Paramètres!$B$2:$M$3,2,FALSE)),1,0))/$C$4,IF($C58="3. Au pro-rata des Hj",HLOOKUP(G$54,Paramètres!$B$2:$M$3,32,FALSE)/SUM($F$49:$Q$49),"")))*$AS58)</f>
        <v>0</v>
      </c>
      <c r="H58" s="116">
        <f>IF(ISBLANK($C58),0,IF($C58="1. Associé à une intervention",(VLOOKUP($D58,$B$19:$AC$48,HLOOKUP(H$54,Paramètres!$B$2:$M$3,2,FALSE)+4,FALSE)+VLOOKUP($D58,$B$19:$AC$48,HLOOKUP(H$54,Paramètres!$B$2:$M$3,2,FALSE)+16,FALSE))/VLOOKUP($D58,$B$19:$Q$48,2,FALSE),IF($C58="2. Lissé sur la période",(INT($C$4/12)+IF(HLOOKUP(H$54,Paramètres!$B$2:$M$3,2,FALSE)&lt;=($C$4-INT($C$4/12)+HLOOKUP($C$3,Paramètres!$B$2:$M$3,2,FALSE)),1,0))/$C$4,IF($C58="3. Au pro-rata des Hj",HLOOKUP(H$54,Paramètres!$B$2:$M$3,32,FALSE)/SUM($F$49:$Q$49),"")))*$AS58)</f>
        <v>0</v>
      </c>
      <c r="I58" s="116">
        <f>IF(ISBLANK($C58),0,IF($C58="1. Associé à une intervention",(VLOOKUP($D58,$B$19:$AC$48,HLOOKUP(I$54,Paramètres!$B$2:$M$3,2,FALSE)+4,FALSE)+VLOOKUP($D58,$B$19:$AC$48,HLOOKUP(I$54,Paramètres!$B$2:$M$3,2,FALSE)+16,FALSE))/VLOOKUP($D58,$B$19:$Q$48,2,FALSE),IF($C58="2. Lissé sur la période",(INT($C$4/12)+IF(HLOOKUP(I$54,Paramètres!$B$2:$M$3,2,FALSE)&lt;=($C$4-INT($C$4/12)+HLOOKUP($C$3,Paramètres!$B$2:$M$3,2,FALSE)),1,0))/$C$4,IF($C58="3. Au pro-rata des Hj",HLOOKUP(I$54,Paramètres!$B$2:$M$3,32,FALSE)/SUM($F$49:$Q$49),"")))*$AS58)</f>
        <v>0</v>
      </c>
      <c r="J58" s="116">
        <f>IF(ISBLANK($C58),0,IF($C58="1. Associé à une intervention",(VLOOKUP($D58,$B$19:$AC$48,HLOOKUP(J$54,Paramètres!$B$2:$M$3,2,FALSE)+4,FALSE)+VLOOKUP($D58,$B$19:$AC$48,HLOOKUP(J$54,Paramètres!$B$2:$M$3,2,FALSE)+16,FALSE))/VLOOKUP($D58,$B$19:$Q$48,2,FALSE),IF($C58="2. Lissé sur la période",(INT($C$4/12)+IF(HLOOKUP(J$54,Paramètres!$B$2:$M$3,2,FALSE)&lt;=($C$4-INT($C$4/12)+HLOOKUP($C$3,Paramètres!$B$2:$M$3,2,FALSE)),1,0))/$C$4,IF($C58="3. Au pro-rata des Hj",HLOOKUP(J$54,Paramètres!$B$2:$M$3,32,FALSE)/SUM($F$49:$Q$49),"")))*$AS58)</f>
        <v>0</v>
      </c>
      <c r="K58" s="116">
        <f>IF(ISBLANK($C58),0,IF($C58="1. Associé à une intervention",(VLOOKUP($D58,$B$19:$AC$48,HLOOKUP(K$54,Paramètres!$B$2:$M$3,2,FALSE)+4,FALSE)+VLOOKUP($D58,$B$19:$AC$48,HLOOKUP(K$54,Paramètres!$B$2:$M$3,2,FALSE)+16,FALSE))/VLOOKUP($D58,$B$19:$Q$48,2,FALSE),IF($C58="2. Lissé sur la période",(INT($C$4/12)+IF(HLOOKUP(K$54,Paramètres!$B$2:$M$3,2,FALSE)&lt;=($C$4-INT($C$4/12)+HLOOKUP($C$3,Paramètres!$B$2:$M$3,2,FALSE)),1,0))/$C$4,IF($C58="3. Au pro-rata des Hj",HLOOKUP(K$54,Paramètres!$B$2:$M$3,32,FALSE)/SUM($F$49:$Q$49),"")))*$AS58)</f>
        <v>0</v>
      </c>
      <c r="L58" s="116">
        <f>IF(ISBLANK($C58),0,IF($C58="1. Associé à une intervention",(VLOOKUP($D58,$B$19:$AC$48,HLOOKUP(L$54,Paramètres!$B$2:$M$3,2,FALSE)+4,FALSE)+VLOOKUP($D58,$B$19:$AC$48,HLOOKUP(L$54,Paramètres!$B$2:$M$3,2,FALSE)+16,FALSE))/VLOOKUP($D58,$B$19:$Q$48,2,FALSE),IF($C58="2. Lissé sur la période",(INT($C$4/12)+IF(HLOOKUP(L$54,Paramètres!$B$2:$M$3,2,FALSE)&lt;=($C$4-INT($C$4/12)+HLOOKUP($C$3,Paramètres!$B$2:$M$3,2,FALSE)),1,0))/$C$4,IF($C58="3. Au pro-rata des Hj",HLOOKUP(L$54,Paramètres!$B$2:$M$3,32,FALSE)/SUM($F$49:$Q$49),"")))*$AS58)</f>
        <v>0</v>
      </c>
      <c r="M58" s="116">
        <f>IF(ISBLANK($C58),0,IF($C58="1. Associé à une intervention",(VLOOKUP($D58,$B$19:$AC$48,HLOOKUP(M$54,Paramètres!$B$2:$M$3,2,FALSE)+4,FALSE)+VLOOKUP($D58,$B$19:$AC$48,HLOOKUP(M$54,Paramètres!$B$2:$M$3,2,FALSE)+16,FALSE))/VLOOKUP($D58,$B$19:$Q$48,2,FALSE),IF($C58="2. Lissé sur la période",(INT($C$4/12)+IF(HLOOKUP(M$54,Paramètres!$B$2:$M$3,2,FALSE)&lt;=($C$4-INT($C$4/12)+HLOOKUP($C$3,Paramètres!$B$2:$M$3,2,FALSE)),1,0))/$C$4,IF($C58="3. Au pro-rata des Hj",HLOOKUP(M$54,Paramètres!$B$2:$M$3,32,FALSE)/SUM($F$49:$Q$49),"")))*$AS58)</f>
        <v>0</v>
      </c>
      <c r="N58" s="116">
        <f>IF(ISBLANK($C58),0,IF($C58="1. Associé à une intervention",(VLOOKUP($D58,$B$19:$AC$48,HLOOKUP(N$54,Paramètres!$B$2:$M$3,2,FALSE)+4,FALSE)+VLOOKUP($D58,$B$19:$AC$48,HLOOKUP(N$54,Paramètres!$B$2:$M$3,2,FALSE)+16,FALSE))/VLOOKUP($D58,$B$19:$Q$48,2,FALSE),IF($C58="2. Lissé sur la période",(INT($C$4/12)+IF(HLOOKUP(N$54,Paramètres!$B$2:$M$3,2,FALSE)&lt;=($C$4-INT($C$4/12)+HLOOKUP($C$3,Paramètres!$B$2:$M$3,2,FALSE)),1,0))/$C$4,IF($C58="3. Au pro-rata des Hj",HLOOKUP(N$54,Paramètres!$B$2:$M$3,32,FALSE)/SUM($F$49:$Q$49),"")))*$AS58)</f>
        <v>0</v>
      </c>
      <c r="O58" s="116">
        <f>IF(ISBLANK($C58),0,IF($C58="1. Associé à une intervention",(VLOOKUP($D58,$B$19:$AC$48,HLOOKUP(O$54,Paramètres!$B$2:$M$3,2,FALSE)+4,FALSE)+VLOOKUP($D58,$B$19:$AC$48,HLOOKUP(O$54,Paramètres!$B$2:$M$3,2,FALSE)+16,FALSE))/VLOOKUP($D58,$B$19:$Q$48,2,FALSE),IF($C58="2. Lissé sur la période",(INT($C$4/12)+IF(HLOOKUP(O$54,Paramètres!$B$2:$M$3,2,FALSE)&lt;=($C$4-INT($C$4/12)+HLOOKUP($C$3,Paramètres!$B$2:$M$3,2,FALSE)),1,0))/$C$4,IF($C58="3. Au pro-rata des Hj",HLOOKUP(O$54,Paramètres!$B$2:$M$3,32,FALSE)/SUM($F$49:$Q$49),"")))*$AS58)</f>
        <v>0</v>
      </c>
      <c r="P58" s="116">
        <f>IF(ISBLANK($C58),0,IF($C58="1. Associé à une intervention",(VLOOKUP($D58,$B$19:$AC$48,HLOOKUP(P$54,Paramètres!$B$2:$M$3,2,FALSE)+4,FALSE)+VLOOKUP($D58,$B$19:$AC$48,HLOOKUP(P$54,Paramètres!$B$2:$M$3,2,FALSE)+16,FALSE))/VLOOKUP($D58,$B$19:$Q$48,2,FALSE),IF($C58="2. Lissé sur la période",(INT($C$4/12)+IF(HLOOKUP(P$54,Paramètres!$B$2:$M$3,2,FALSE)&lt;=($C$4-INT($C$4/12)+HLOOKUP($C$3,Paramètres!$B$2:$M$3,2,FALSE)),1,0))/$C$4,IF($C58="3. Au pro-rata des Hj",HLOOKUP(P$54,Paramètres!$B$2:$M$3,32,FALSE)/SUM($F$49:$Q$49),"")))*$AS58)</f>
        <v>0</v>
      </c>
      <c r="Q58" s="116">
        <f>IF(ISBLANK($C58),0,IF($C58="1. Associé à une intervention",(VLOOKUP($D58,$B$19:$AC$48,HLOOKUP(Q$54,Paramètres!$B$2:$M$3,2,FALSE)+4,FALSE)+VLOOKUP($D58,$B$19:$AC$48,HLOOKUP(Q$54,Paramètres!$B$2:$M$3,2,FALSE)+16,FALSE))/VLOOKUP($D58,$B$19:$Q$48,2,FALSE),IF($C58="2. Lissé sur la période",(INT($C$4/12)+IF(HLOOKUP(Q$54,Paramètres!$B$2:$M$3,2,FALSE)&lt;=($C$4-INT($C$4/12)+HLOOKUP($C$3,Paramètres!$B$2:$M$3,2,FALSE)),1,0))/$C$4,IF($C58="3. Au pro-rata des Hj",HLOOKUP(Q$54,Paramètres!$B$2:$M$3,32,FALSE)/SUM($F$49:$Q$49),"")))*$AS58)</f>
        <v>0</v>
      </c>
      <c r="AP58" s="76"/>
      <c r="AQ58" s="170"/>
      <c r="AR58" s="170"/>
      <c r="AS58" s="180" t="str">
        <f t="shared" si="2124"/>
        <v/>
      </c>
      <c r="AT58" s="181"/>
      <c r="AU58" s="19"/>
      <c r="BD58" s="109"/>
      <c r="BE58" s="109"/>
      <c r="BF58" s="18"/>
    </row>
    <row r="59" spans="1:58" x14ac:dyDescent="0.25">
      <c r="A59" s="15">
        <v>5</v>
      </c>
      <c r="D59" s="18"/>
      <c r="E59" s="18"/>
      <c r="F59" s="116">
        <f>IF(ISBLANK($C59),0,IF($C59="1. Associé à une intervention",(VLOOKUP($D59,$B$19:$AC$48,HLOOKUP(F$54,Paramètres!$B$2:$M$3,2,FALSE)+4,FALSE)+VLOOKUP($D59,$B$19:$AC$48,HLOOKUP(F$54,Paramètres!$B$2:$M$3,2,FALSE)+16,FALSE))/VLOOKUP($D59,$B$19:$Q$48,2,FALSE),IF($C59="2. Lissé sur la période",(INT($C$4/12)+IF(HLOOKUP(F$54,Paramètres!$B$2:$M$3,2,FALSE)&lt;=($C$4-INT($C$4/12)+HLOOKUP($C$3,Paramètres!$B$2:$M$3,2,FALSE)),1,0))/$C$4,IF($C59="3. Au pro-rata des Hj",HLOOKUP(F$54,Paramètres!$B$2:$M$3,32,FALSE)/SUM($F$49:$Q$49),"")))*$AS59)</f>
        <v>0</v>
      </c>
      <c r="G59" s="116">
        <f>IF(ISBLANK($C59),0,IF($C59="1. Associé à une intervention",(VLOOKUP($D59,$B$19:$AC$48,HLOOKUP(G$54,Paramètres!$B$2:$M$3,2,FALSE)+4,FALSE)+VLOOKUP($D59,$B$19:$AC$48,HLOOKUP(G$54,Paramètres!$B$2:$M$3,2,FALSE)+16,FALSE))/VLOOKUP($D59,$B$19:$Q$48,2,FALSE),IF($C59="2. Lissé sur la période",(INT($C$4/12)+IF(HLOOKUP(G$54,Paramètres!$B$2:$M$3,2,FALSE)&lt;=($C$4-INT($C$4/12)+HLOOKUP($C$3,Paramètres!$B$2:$M$3,2,FALSE)),1,0))/$C$4,IF($C59="3. Au pro-rata des Hj",HLOOKUP(G$54,Paramètres!$B$2:$M$3,32,FALSE)/SUM($F$49:$Q$49),"")))*$AS59)</f>
        <v>0</v>
      </c>
      <c r="H59" s="116">
        <f>IF(ISBLANK($C59),0,IF($C59="1. Associé à une intervention",(VLOOKUP($D59,$B$19:$AC$48,HLOOKUP(H$54,Paramètres!$B$2:$M$3,2,FALSE)+4,FALSE)+VLOOKUP($D59,$B$19:$AC$48,HLOOKUP(H$54,Paramètres!$B$2:$M$3,2,FALSE)+16,FALSE))/VLOOKUP($D59,$B$19:$Q$48,2,FALSE),IF($C59="2. Lissé sur la période",(INT($C$4/12)+IF(HLOOKUP(H$54,Paramètres!$B$2:$M$3,2,FALSE)&lt;=($C$4-INT($C$4/12)+HLOOKUP($C$3,Paramètres!$B$2:$M$3,2,FALSE)),1,0))/$C$4,IF($C59="3. Au pro-rata des Hj",HLOOKUP(H$54,Paramètres!$B$2:$M$3,32,FALSE)/SUM($F$49:$Q$49),"")))*$AS59)</f>
        <v>0</v>
      </c>
      <c r="I59" s="116">
        <f>IF(ISBLANK($C59),0,IF($C59="1. Associé à une intervention",(VLOOKUP($D59,$B$19:$AC$48,HLOOKUP(I$54,Paramètres!$B$2:$M$3,2,FALSE)+4,FALSE)+VLOOKUP($D59,$B$19:$AC$48,HLOOKUP(I$54,Paramètres!$B$2:$M$3,2,FALSE)+16,FALSE))/VLOOKUP($D59,$B$19:$Q$48,2,FALSE),IF($C59="2. Lissé sur la période",(INT($C$4/12)+IF(HLOOKUP(I$54,Paramètres!$B$2:$M$3,2,FALSE)&lt;=($C$4-INT($C$4/12)+HLOOKUP($C$3,Paramètres!$B$2:$M$3,2,FALSE)),1,0))/$C$4,IF($C59="3. Au pro-rata des Hj",HLOOKUP(I$54,Paramètres!$B$2:$M$3,32,FALSE)/SUM($F$49:$Q$49),"")))*$AS59)</f>
        <v>0</v>
      </c>
      <c r="J59" s="116">
        <f>IF(ISBLANK($C59),0,IF($C59="1. Associé à une intervention",(VLOOKUP($D59,$B$19:$AC$48,HLOOKUP(J$54,Paramètres!$B$2:$M$3,2,FALSE)+4,FALSE)+VLOOKUP($D59,$B$19:$AC$48,HLOOKUP(J$54,Paramètres!$B$2:$M$3,2,FALSE)+16,FALSE))/VLOOKUP($D59,$B$19:$Q$48,2,FALSE),IF($C59="2. Lissé sur la période",(INT($C$4/12)+IF(HLOOKUP(J$54,Paramètres!$B$2:$M$3,2,FALSE)&lt;=($C$4-INT($C$4/12)+HLOOKUP($C$3,Paramètres!$B$2:$M$3,2,FALSE)),1,0))/$C$4,IF($C59="3. Au pro-rata des Hj",HLOOKUP(J$54,Paramètres!$B$2:$M$3,32,FALSE)/SUM($F$49:$Q$49),"")))*$AS59)</f>
        <v>0</v>
      </c>
      <c r="K59" s="116">
        <f>IF(ISBLANK($C59),0,IF($C59="1. Associé à une intervention",(VLOOKUP($D59,$B$19:$AC$48,HLOOKUP(K$54,Paramètres!$B$2:$M$3,2,FALSE)+4,FALSE)+VLOOKUP($D59,$B$19:$AC$48,HLOOKUP(K$54,Paramètres!$B$2:$M$3,2,FALSE)+16,FALSE))/VLOOKUP($D59,$B$19:$Q$48,2,FALSE),IF($C59="2. Lissé sur la période",(INT($C$4/12)+IF(HLOOKUP(K$54,Paramètres!$B$2:$M$3,2,FALSE)&lt;=($C$4-INT($C$4/12)+HLOOKUP($C$3,Paramètres!$B$2:$M$3,2,FALSE)),1,0))/$C$4,IF($C59="3. Au pro-rata des Hj",HLOOKUP(K$54,Paramètres!$B$2:$M$3,32,FALSE)/SUM($F$49:$Q$49),"")))*$AS59)</f>
        <v>0</v>
      </c>
      <c r="L59" s="116">
        <f>IF(ISBLANK($C59),0,IF($C59="1. Associé à une intervention",(VLOOKUP($D59,$B$19:$AC$48,HLOOKUP(L$54,Paramètres!$B$2:$M$3,2,FALSE)+4,FALSE)+VLOOKUP($D59,$B$19:$AC$48,HLOOKUP(L$54,Paramètres!$B$2:$M$3,2,FALSE)+16,FALSE))/VLOOKUP($D59,$B$19:$Q$48,2,FALSE),IF($C59="2. Lissé sur la période",(INT($C$4/12)+IF(HLOOKUP(L$54,Paramètres!$B$2:$M$3,2,FALSE)&lt;=($C$4-INT($C$4/12)+HLOOKUP($C$3,Paramètres!$B$2:$M$3,2,FALSE)),1,0))/$C$4,IF($C59="3. Au pro-rata des Hj",HLOOKUP(L$54,Paramètres!$B$2:$M$3,32,FALSE)/SUM($F$49:$Q$49),"")))*$AS59)</f>
        <v>0</v>
      </c>
      <c r="M59" s="116">
        <f>IF(ISBLANK($C59),0,IF($C59="1. Associé à une intervention",(VLOOKUP($D59,$B$19:$AC$48,HLOOKUP(M$54,Paramètres!$B$2:$M$3,2,FALSE)+4,FALSE)+VLOOKUP($D59,$B$19:$AC$48,HLOOKUP(M$54,Paramètres!$B$2:$M$3,2,FALSE)+16,FALSE))/VLOOKUP($D59,$B$19:$Q$48,2,FALSE),IF($C59="2. Lissé sur la période",(INT($C$4/12)+IF(HLOOKUP(M$54,Paramètres!$B$2:$M$3,2,FALSE)&lt;=($C$4-INT($C$4/12)+HLOOKUP($C$3,Paramètres!$B$2:$M$3,2,FALSE)),1,0))/$C$4,IF($C59="3. Au pro-rata des Hj",HLOOKUP(M$54,Paramètres!$B$2:$M$3,32,FALSE)/SUM($F$49:$Q$49),"")))*$AS59)</f>
        <v>0</v>
      </c>
      <c r="N59" s="116">
        <f>IF(ISBLANK($C59),0,IF($C59="1. Associé à une intervention",(VLOOKUP($D59,$B$19:$AC$48,HLOOKUP(N$54,Paramètres!$B$2:$M$3,2,FALSE)+4,FALSE)+VLOOKUP($D59,$B$19:$AC$48,HLOOKUP(N$54,Paramètres!$B$2:$M$3,2,FALSE)+16,FALSE))/VLOOKUP($D59,$B$19:$Q$48,2,FALSE),IF($C59="2. Lissé sur la période",(INT($C$4/12)+IF(HLOOKUP(N$54,Paramètres!$B$2:$M$3,2,FALSE)&lt;=($C$4-INT($C$4/12)+HLOOKUP($C$3,Paramètres!$B$2:$M$3,2,FALSE)),1,0))/$C$4,IF($C59="3. Au pro-rata des Hj",HLOOKUP(N$54,Paramètres!$B$2:$M$3,32,FALSE)/SUM($F$49:$Q$49),"")))*$AS59)</f>
        <v>0</v>
      </c>
      <c r="O59" s="116">
        <f>IF(ISBLANK($C59),0,IF($C59="1. Associé à une intervention",(VLOOKUP($D59,$B$19:$AC$48,HLOOKUP(O$54,Paramètres!$B$2:$M$3,2,FALSE)+4,FALSE)+VLOOKUP($D59,$B$19:$AC$48,HLOOKUP(O$54,Paramètres!$B$2:$M$3,2,FALSE)+16,FALSE))/VLOOKUP($D59,$B$19:$Q$48,2,FALSE),IF($C59="2. Lissé sur la période",(INT($C$4/12)+IF(HLOOKUP(O$54,Paramètres!$B$2:$M$3,2,FALSE)&lt;=($C$4-INT($C$4/12)+HLOOKUP($C$3,Paramètres!$B$2:$M$3,2,FALSE)),1,0))/$C$4,IF($C59="3. Au pro-rata des Hj",HLOOKUP(O$54,Paramètres!$B$2:$M$3,32,FALSE)/SUM($F$49:$Q$49),"")))*$AS59)</f>
        <v>0</v>
      </c>
      <c r="P59" s="116">
        <f>IF(ISBLANK($C59),0,IF($C59="1. Associé à une intervention",(VLOOKUP($D59,$B$19:$AC$48,HLOOKUP(P$54,Paramètres!$B$2:$M$3,2,FALSE)+4,FALSE)+VLOOKUP($D59,$B$19:$AC$48,HLOOKUP(P$54,Paramètres!$B$2:$M$3,2,FALSE)+16,FALSE))/VLOOKUP($D59,$B$19:$Q$48,2,FALSE),IF($C59="2. Lissé sur la période",(INT($C$4/12)+IF(HLOOKUP(P$54,Paramètres!$B$2:$M$3,2,FALSE)&lt;=($C$4-INT($C$4/12)+HLOOKUP($C$3,Paramètres!$B$2:$M$3,2,FALSE)),1,0))/$C$4,IF($C59="3. Au pro-rata des Hj",HLOOKUP(P$54,Paramètres!$B$2:$M$3,32,FALSE)/SUM($F$49:$Q$49),"")))*$AS59)</f>
        <v>0</v>
      </c>
      <c r="Q59" s="116">
        <f>IF(ISBLANK($C59),0,IF($C59="1. Associé à une intervention",(VLOOKUP($D59,$B$19:$AC$48,HLOOKUP(Q$54,Paramètres!$B$2:$M$3,2,FALSE)+4,FALSE)+VLOOKUP($D59,$B$19:$AC$48,HLOOKUP(Q$54,Paramètres!$B$2:$M$3,2,FALSE)+16,FALSE))/VLOOKUP($D59,$B$19:$Q$48,2,FALSE),IF($C59="2. Lissé sur la période",(INT($C$4/12)+IF(HLOOKUP(Q$54,Paramètres!$B$2:$M$3,2,FALSE)&lt;=($C$4-INT($C$4/12)+HLOOKUP($C$3,Paramètres!$B$2:$M$3,2,FALSE)),1,0))/$C$4,IF($C59="3. Au pro-rata des Hj",HLOOKUP(Q$54,Paramètres!$B$2:$M$3,32,FALSE)/SUM($F$49:$Q$49),"")))*$AS59)</f>
        <v>0</v>
      </c>
      <c r="AP59" s="19"/>
      <c r="AQ59" s="170"/>
      <c r="AR59" s="170"/>
      <c r="AS59" s="180" t="str">
        <f t="shared" si="2124"/>
        <v/>
      </c>
      <c r="AT59" s="181"/>
      <c r="AU59" s="19"/>
      <c r="BD59" s="109"/>
      <c r="BE59" s="109"/>
      <c r="BF59" s="18"/>
    </row>
    <row r="60" spans="1:58" x14ac:dyDescent="0.25">
      <c r="A60" s="15">
        <v>6</v>
      </c>
      <c r="D60" s="18"/>
      <c r="E60" s="18"/>
      <c r="F60" s="116">
        <f>IF(ISBLANK($C60),0,IF($C60="1. Associé à une intervention",(VLOOKUP($D60,$B$19:$AC$48,HLOOKUP(F$54,Paramètres!$B$2:$M$3,2,FALSE)+4,FALSE)+VLOOKUP($D60,$B$19:$AC$48,HLOOKUP(F$54,Paramètres!$B$2:$M$3,2,FALSE)+16,FALSE))/VLOOKUP($D60,$B$19:$Q$48,2,FALSE),IF($C60="2. Lissé sur la période",(INT($C$4/12)+IF(HLOOKUP(F$54,Paramètres!$B$2:$M$3,2,FALSE)&lt;=($C$4-INT($C$4/12)+HLOOKUP($C$3,Paramètres!$B$2:$M$3,2,FALSE)),1,0))/$C$4,IF($C60="3. Au pro-rata des Hj",HLOOKUP(F$54,Paramètres!$B$2:$M$3,32,FALSE)/SUM($F$49:$Q$49),"")))*$AS60)</f>
        <v>0</v>
      </c>
      <c r="G60" s="116">
        <f>IF(ISBLANK($C60),0,IF($C60="1. Associé à une intervention",(VLOOKUP($D60,$B$19:$AC$48,HLOOKUP(G$54,Paramètres!$B$2:$M$3,2,FALSE)+4,FALSE)+VLOOKUP($D60,$B$19:$AC$48,HLOOKUP(G$54,Paramètres!$B$2:$M$3,2,FALSE)+16,FALSE))/VLOOKUP($D60,$B$19:$Q$48,2,FALSE),IF($C60="2. Lissé sur la période",(INT($C$4/12)+IF(HLOOKUP(G$54,Paramètres!$B$2:$M$3,2,FALSE)&lt;=($C$4-INT($C$4/12)+HLOOKUP($C$3,Paramètres!$B$2:$M$3,2,FALSE)),1,0))/$C$4,IF($C60="3. Au pro-rata des Hj",HLOOKUP(G$54,Paramètres!$B$2:$M$3,32,FALSE)/SUM($F$49:$Q$49),"")))*$AS60)</f>
        <v>0</v>
      </c>
      <c r="H60" s="116">
        <f>IF(ISBLANK($C60),0,IF($C60="1. Associé à une intervention",(VLOOKUP($D60,$B$19:$AC$48,HLOOKUP(H$54,Paramètres!$B$2:$M$3,2,FALSE)+4,FALSE)+VLOOKUP($D60,$B$19:$AC$48,HLOOKUP(H$54,Paramètres!$B$2:$M$3,2,FALSE)+16,FALSE))/VLOOKUP($D60,$B$19:$Q$48,2,FALSE),IF($C60="2. Lissé sur la période",(INT($C$4/12)+IF(HLOOKUP(H$54,Paramètres!$B$2:$M$3,2,FALSE)&lt;=($C$4-INT($C$4/12)+HLOOKUP($C$3,Paramètres!$B$2:$M$3,2,FALSE)),1,0))/$C$4,IF($C60="3. Au pro-rata des Hj",HLOOKUP(H$54,Paramètres!$B$2:$M$3,32,FALSE)/SUM($F$49:$Q$49),"")))*$AS60)</f>
        <v>0</v>
      </c>
      <c r="I60" s="116">
        <f>IF(ISBLANK($C60),0,IF($C60="1. Associé à une intervention",(VLOOKUP($D60,$B$19:$AC$48,HLOOKUP(I$54,Paramètres!$B$2:$M$3,2,FALSE)+4,FALSE)+VLOOKUP($D60,$B$19:$AC$48,HLOOKUP(I$54,Paramètres!$B$2:$M$3,2,FALSE)+16,FALSE))/VLOOKUP($D60,$B$19:$Q$48,2,FALSE),IF($C60="2. Lissé sur la période",(INT($C$4/12)+IF(HLOOKUP(I$54,Paramètres!$B$2:$M$3,2,FALSE)&lt;=($C$4-INT($C$4/12)+HLOOKUP($C$3,Paramètres!$B$2:$M$3,2,FALSE)),1,0))/$C$4,IF($C60="3. Au pro-rata des Hj",HLOOKUP(I$54,Paramètres!$B$2:$M$3,32,FALSE)/SUM($F$49:$Q$49),"")))*$AS60)</f>
        <v>0</v>
      </c>
      <c r="J60" s="116">
        <f>IF(ISBLANK($C60),0,IF($C60="1. Associé à une intervention",(VLOOKUP($D60,$B$19:$AC$48,HLOOKUP(J$54,Paramètres!$B$2:$M$3,2,FALSE)+4,FALSE)+VLOOKUP($D60,$B$19:$AC$48,HLOOKUP(J$54,Paramètres!$B$2:$M$3,2,FALSE)+16,FALSE))/VLOOKUP($D60,$B$19:$Q$48,2,FALSE),IF($C60="2. Lissé sur la période",(INT($C$4/12)+IF(HLOOKUP(J$54,Paramètres!$B$2:$M$3,2,FALSE)&lt;=($C$4-INT($C$4/12)+HLOOKUP($C$3,Paramètres!$B$2:$M$3,2,FALSE)),1,0))/$C$4,IF($C60="3. Au pro-rata des Hj",HLOOKUP(J$54,Paramètres!$B$2:$M$3,32,FALSE)/SUM($F$49:$Q$49),"")))*$AS60)</f>
        <v>0</v>
      </c>
      <c r="K60" s="116">
        <f>IF(ISBLANK($C60),0,IF($C60="1. Associé à une intervention",(VLOOKUP($D60,$B$19:$AC$48,HLOOKUP(K$54,Paramètres!$B$2:$M$3,2,FALSE)+4,FALSE)+VLOOKUP($D60,$B$19:$AC$48,HLOOKUP(K$54,Paramètres!$B$2:$M$3,2,FALSE)+16,FALSE))/VLOOKUP($D60,$B$19:$Q$48,2,FALSE),IF($C60="2. Lissé sur la période",(INT($C$4/12)+IF(HLOOKUP(K$54,Paramètres!$B$2:$M$3,2,FALSE)&lt;=($C$4-INT($C$4/12)+HLOOKUP($C$3,Paramètres!$B$2:$M$3,2,FALSE)),1,0))/$C$4,IF($C60="3. Au pro-rata des Hj",HLOOKUP(K$54,Paramètres!$B$2:$M$3,32,FALSE)/SUM($F$49:$Q$49),"")))*$AS60)</f>
        <v>0</v>
      </c>
      <c r="L60" s="116">
        <f>IF(ISBLANK($C60),0,IF($C60="1. Associé à une intervention",(VLOOKUP($D60,$B$19:$AC$48,HLOOKUP(L$54,Paramètres!$B$2:$M$3,2,FALSE)+4,FALSE)+VLOOKUP($D60,$B$19:$AC$48,HLOOKUP(L$54,Paramètres!$B$2:$M$3,2,FALSE)+16,FALSE))/VLOOKUP($D60,$B$19:$Q$48,2,FALSE),IF($C60="2. Lissé sur la période",(INT($C$4/12)+IF(HLOOKUP(L$54,Paramètres!$B$2:$M$3,2,FALSE)&lt;=($C$4-INT($C$4/12)+HLOOKUP($C$3,Paramètres!$B$2:$M$3,2,FALSE)),1,0))/$C$4,IF($C60="3. Au pro-rata des Hj",HLOOKUP(L$54,Paramètres!$B$2:$M$3,32,FALSE)/SUM($F$49:$Q$49),"")))*$AS60)</f>
        <v>0</v>
      </c>
      <c r="M60" s="116">
        <f>IF(ISBLANK($C60),0,IF($C60="1. Associé à une intervention",(VLOOKUP($D60,$B$19:$AC$48,HLOOKUP(M$54,Paramètres!$B$2:$M$3,2,FALSE)+4,FALSE)+VLOOKUP($D60,$B$19:$AC$48,HLOOKUP(M$54,Paramètres!$B$2:$M$3,2,FALSE)+16,FALSE))/VLOOKUP($D60,$B$19:$Q$48,2,FALSE),IF($C60="2. Lissé sur la période",(INT($C$4/12)+IF(HLOOKUP(M$54,Paramètres!$B$2:$M$3,2,FALSE)&lt;=($C$4-INT($C$4/12)+HLOOKUP($C$3,Paramètres!$B$2:$M$3,2,FALSE)),1,0))/$C$4,IF($C60="3. Au pro-rata des Hj",HLOOKUP(M$54,Paramètres!$B$2:$M$3,32,FALSE)/SUM($F$49:$Q$49),"")))*$AS60)</f>
        <v>0</v>
      </c>
      <c r="N60" s="116">
        <f>IF(ISBLANK($C60),0,IF($C60="1. Associé à une intervention",(VLOOKUP($D60,$B$19:$AC$48,HLOOKUP(N$54,Paramètres!$B$2:$M$3,2,FALSE)+4,FALSE)+VLOOKUP($D60,$B$19:$AC$48,HLOOKUP(N$54,Paramètres!$B$2:$M$3,2,FALSE)+16,FALSE))/VLOOKUP($D60,$B$19:$Q$48,2,FALSE),IF($C60="2. Lissé sur la période",(INT($C$4/12)+IF(HLOOKUP(N$54,Paramètres!$B$2:$M$3,2,FALSE)&lt;=($C$4-INT($C$4/12)+HLOOKUP($C$3,Paramètres!$B$2:$M$3,2,FALSE)),1,0))/$C$4,IF($C60="3. Au pro-rata des Hj",HLOOKUP(N$54,Paramètres!$B$2:$M$3,32,FALSE)/SUM($F$49:$Q$49),"")))*$AS60)</f>
        <v>0</v>
      </c>
      <c r="O60" s="116">
        <f>IF(ISBLANK($C60),0,IF($C60="1. Associé à une intervention",(VLOOKUP($D60,$B$19:$AC$48,HLOOKUP(O$54,Paramètres!$B$2:$M$3,2,FALSE)+4,FALSE)+VLOOKUP($D60,$B$19:$AC$48,HLOOKUP(O$54,Paramètres!$B$2:$M$3,2,FALSE)+16,FALSE))/VLOOKUP($D60,$B$19:$Q$48,2,FALSE),IF($C60="2. Lissé sur la période",(INT($C$4/12)+IF(HLOOKUP(O$54,Paramètres!$B$2:$M$3,2,FALSE)&lt;=($C$4-INT($C$4/12)+HLOOKUP($C$3,Paramètres!$B$2:$M$3,2,FALSE)),1,0))/$C$4,IF($C60="3. Au pro-rata des Hj",HLOOKUP(O$54,Paramètres!$B$2:$M$3,32,FALSE)/SUM($F$49:$Q$49),"")))*$AS60)</f>
        <v>0</v>
      </c>
      <c r="P60" s="116">
        <f>IF(ISBLANK($C60),0,IF($C60="1. Associé à une intervention",(VLOOKUP($D60,$B$19:$AC$48,HLOOKUP(P$54,Paramètres!$B$2:$M$3,2,FALSE)+4,FALSE)+VLOOKUP($D60,$B$19:$AC$48,HLOOKUP(P$54,Paramètres!$B$2:$M$3,2,FALSE)+16,FALSE))/VLOOKUP($D60,$B$19:$Q$48,2,FALSE),IF($C60="2. Lissé sur la période",(INT($C$4/12)+IF(HLOOKUP(P$54,Paramètres!$B$2:$M$3,2,FALSE)&lt;=($C$4-INT($C$4/12)+HLOOKUP($C$3,Paramètres!$B$2:$M$3,2,FALSE)),1,0))/$C$4,IF($C60="3. Au pro-rata des Hj",HLOOKUP(P$54,Paramètres!$B$2:$M$3,32,FALSE)/SUM($F$49:$Q$49),"")))*$AS60)</f>
        <v>0</v>
      </c>
      <c r="Q60" s="116">
        <f>IF(ISBLANK($C60),0,IF($C60="1. Associé à une intervention",(VLOOKUP($D60,$B$19:$AC$48,HLOOKUP(Q$54,Paramètres!$B$2:$M$3,2,FALSE)+4,FALSE)+VLOOKUP($D60,$B$19:$AC$48,HLOOKUP(Q$54,Paramètres!$B$2:$M$3,2,FALSE)+16,FALSE))/VLOOKUP($D60,$B$19:$Q$48,2,FALSE),IF($C60="2. Lissé sur la période",(INT($C$4/12)+IF(HLOOKUP(Q$54,Paramètres!$B$2:$M$3,2,FALSE)&lt;=($C$4-INT($C$4/12)+HLOOKUP($C$3,Paramètres!$B$2:$M$3,2,FALSE)),1,0))/$C$4,IF($C60="3. Au pro-rata des Hj",HLOOKUP(Q$54,Paramètres!$B$2:$M$3,32,FALSE)/SUM($F$49:$Q$49),"")))*$AS60)</f>
        <v>0</v>
      </c>
      <c r="AP60" s="19"/>
      <c r="AQ60" s="170"/>
      <c r="AR60" s="170"/>
      <c r="AS60" s="180" t="str">
        <f t="shared" si="2124"/>
        <v/>
      </c>
      <c r="AT60" s="181"/>
      <c r="AU60" s="19"/>
      <c r="BD60" s="109"/>
      <c r="BE60" s="109"/>
      <c r="BF60" s="18"/>
    </row>
    <row r="61" spans="1:58" x14ac:dyDescent="0.25">
      <c r="A61" s="15">
        <v>7</v>
      </c>
      <c r="D61" s="18"/>
      <c r="E61" s="18"/>
      <c r="F61" s="116">
        <f>IF(ISBLANK($C61),0,IF($C61="1. Associé à une intervention",(VLOOKUP($D61,$B$19:$AC$48,HLOOKUP(F$54,Paramètres!$B$2:$M$3,2,FALSE)+4,FALSE)+VLOOKUP($D61,$B$19:$AC$48,HLOOKUP(F$54,Paramètres!$B$2:$M$3,2,FALSE)+16,FALSE))/VLOOKUP($D61,$B$19:$Q$48,2,FALSE),IF($C61="2. Lissé sur la période",(INT($C$4/12)+IF(HLOOKUP(F$54,Paramètres!$B$2:$M$3,2,FALSE)&lt;=($C$4-INT($C$4/12)+HLOOKUP($C$3,Paramètres!$B$2:$M$3,2,FALSE)),1,0))/$C$4,IF($C61="3. Au pro-rata des Hj",HLOOKUP(F$54,Paramètres!$B$2:$M$3,32,FALSE)/SUM($F$49:$Q$49),"")))*$AS61)</f>
        <v>0</v>
      </c>
      <c r="G61" s="116">
        <f>IF(ISBLANK($C61),0,IF($C61="1. Associé à une intervention",(VLOOKUP($D61,$B$19:$AC$48,HLOOKUP(G$54,Paramètres!$B$2:$M$3,2,FALSE)+4,FALSE)+VLOOKUP($D61,$B$19:$AC$48,HLOOKUP(G$54,Paramètres!$B$2:$M$3,2,FALSE)+16,FALSE))/VLOOKUP($D61,$B$19:$Q$48,2,FALSE),IF($C61="2. Lissé sur la période",(INT($C$4/12)+IF(HLOOKUP(G$54,Paramètres!$B$2:$M$3,2,FALSE)&lt;=($C$4-INT($C$4/12)+HLOOKUP($C$3,Paramètres!$B$2:$M$3,2,FALSE)),1,0))/$C$4,IF($C61="3. Au pro-rata des Hj",HLOOKUP(G$54,Paramètres!$B$2:$M$3,32,FALSE)/SUM($F$49:$Q$49),"")))*$AS61)</f>
        <v>0</v>
      </c>
      <c r="H61" s="116">
        <f>IF(ISBLANK($C61),0,IF($C61="1. Associé à une intervention",(VLOOKUP($D61,$B$19:$AC$48,HLOOKUP(H$54,Paramètres!$B$2:$M$3,2,FALSE)+4,FALSE)+VLOOKUP($D61,$B$19:$AC$48,HLOOKUP(H$54,Paramètres!$B$2:$M$3,2,FALSE)+16,FALSE))/VLOOKUP($D61,$B$19:$Q$48,2,FALSE),IF($C61="2. Lissé sur la période",(INT($C$4/12)+IF(HLOOKUP(H$54,Paramètres!$B$2:$M$3,2,FALSE)&lt;=($C$4-INT($C$4/12)+HLOOKUP($C$3,Paramètres!$B$2:$M$3,2,FALSE)),1,0))/$C$4,IF($C61="3. Au pro-rata des Hj",HLOOKUP(H$54,Paramètres!$B$2:$M$3,32,FALSE)/SUM($F$49:$Q$49),"")))*$AS61)</f>
        <v>0</v>
      </c>
      <c r="I61" s="116">
        <f>IF(ISBLANK($C61),0,IF($C61="1. Associé à une intervention",(VLOOKUP($D61,$B$19:$AC$48,HLOOKUP(I$54,Paramètres!$B$2:$M$3,2,FALSE)+4,FALSE)+VLOOKUP($D61,$B$19:$AC$48,HLOOKUP(I$54,Paramètres!$B$2:$M$3,2,FALSE)+16,FALSE))/VLOOKUP($D61,$B$19:$Q$48,2,FALSE),IF($C61="2. Lissé sur la période",(INT($C$4/12)+IF(HLOOKUP(I$54,Paramètres!$B$2:$M$3,2,FALSE)&lt;=($C$4-INT($C$4/12)+HLOOKUP($C$3,Paramètres!$B$2:$M$3,2,FALSE)),1,0))/$C$4,IF($C61="3. Au pro-rata des Hj",HLOOKUP(I$54,Paramètres!$B$2:$M$3,32,FALSE)/SUM($F$49:$Q$49),"")))*$AS61)</f>
        <v>0</v>
      </c>
      <c r="J61" s="116">
        <f>IF(ISBLANK($C61),0,IF($C61="1. Associé à une intervention",(VLOOKUP($D61,$B$19:$AC$48,HLOOKUP(J$54,Paramètres!$B$2:$M$3,2,FALSE)+4,FALSE)+VLOOKUP($D61,$B$19:$AC$48,HLOOKUP(J$54,Paramètres!$B$2:$M$3,2,FALSE)+16,FALSE))/VLOOKUP($D61,$B$19:$Q$48,2,FALSE),IF($C61="2. Lissé sur la période",(INT($C$4/12)+IF(HLOOKUP(J$54,Paramètres!$B$2:$M$3,2,FALSE)&lt;=($C$4-INT($C$4/12)+HLOOKUP($C$3,Paramètres!$B$2:$M$3,2,FALSE)),1,0))/$C$4,IF($C61="3. Au pro-rata des Hj",HLOOKUP(J$54,Paramètres!$B$2:$M$3,32,FALSE)/SUM($F$49:$Q$49),"")))*$AS61)</f>
        <v>0</v>
      </c>
      <c r="K61" s="116">
        <f>IF(ISBLANK($C61),0,IF($C61="1. Associé à une intervention",(VLOOKUP($D61,$B$19:$AC$48,HLOOKUP(K$54,Paramètres!$B$2:$M$3,2,FALSE)+4,FALSE)+VLOOKUP($D61,$B$19:$AC$48,HLOOKUP(K$54,Paramètres!$B$2:$M$3,2,FALSE)+16,FALSE))/VLOOKUP($D61,$B$19:$Q$48,2,FALSE),IF($C61="2. Lissé sur la période",(INT($C$4/12)+IF(HLOOKUP(K$54,Paramètres!$B$2:$M$3,2,FALSE)&lt;=($C$4-INT($C$4/12)+HLOOKUP($C$3,Paramètres!$B$2:$M$3,2,FALSE)),1,0))/$C$4,IF($C61="3. Au pro-rata des Hj",HLOOKUP(K$54,Paramètres!$B$2:$M$3,32,FALSE)/SUM($F$49:$Q$49),"")))*$AS61)</f>
        <v>0</v>
      </c>
      <c r="L61" s="116">
        <f>IF(ISBLANK($C61),0,IF($C61="1. Associé à une intervention",(VLOOKUP($D61,$B$19:$AC$48,HLOOKUP(L$54,Paramètres!$B$2:$M$3,2,FALSE)+4,FALSE)+VLOOKUP($D61,$B$19:$AC$48,HLOOKUP(L$54,Paramètres!$B$2:$M$3,2,FALSE)+16,FALSE))/VLOOKUP($D61,$B$19:$Q$48,2,FALSE),IF($C61="2. Lissé sur la période",(INT($C$4/12)+IF(HLOOKUP(L$54,Paramètres!$B$2:$M$3,2,FALSE)&lt;=($C$4-INT($C$4/12)+HLOOKUP($C$3,Paramètres!$B$2:$M$3,2,FALSE)),1,0))/$C$4,IF($C61="3. Au pro-rata des Hj",HLOOKUP(L$54,Paramètres!$B$2:$M$3,32,FALSE)/SUM($F$49:$Q$49),"")))*$AS61)</f>
        <v>0</v>
      </c>
      <c r="M61" s="116">
        <f>IF(ISBLANK($C61),0,IF($C61="1. Associé à une intervention",(VLOOKUP($D61,$B$19:$AC$48,HLOOKUP(M$54,Paramètres!$B$2:$M$3,2,FALSE)+4,FALSE)+VLOOKUP($D61,$B$19:$AC$48,HLOOKUP(M$54,Paramètres!$B$2:$M$3,2,FALSE)+16,FALSE))/VLOOKUP($D61,$B$19:$Q$48,2,FALSE),IF($C61="2. Lissé sur la période",(INT($C$4/12)+IF(HLOOKUP(M$54,Paramètres!$B$2:$M$3,2,FALSE)&lt;=($C$4-INT($C$4/12)+HLOOKUP($C$3,Paramètres!$B$2:$M$3,2,FALSE)),1,0))/$C$4,IF($C61="3. Au pro-rata des Hj",HLOOKUP(M$54,Paramètres!$B$2:$M$3,32,FALSE)/SUM($F$49:$Q$49),"")))*$AS61)</f>
        <v>0</v>
      </c>
      <c r="N61" s="116">
        <f>IF(ISBLANK($C61),0,IF($C61="1. Associé à une intervention",(VLOOKUP($D61,$B$19:$AC$48,HLOOKUP(N$54,Paramètres!$B$2:$M$3,2,FALSE)+4,FALSE)+VLOOKUP($D61,$B$19:$AC$48,HLOOKUP(N$54,Paramètres!$B$2:$M$3,2,FALSE)+16,FALSE))/VLOOKUP($D61,$B$19:$Q$48,2,FALSE),IF($C61="2. Lissé sur la période",(INT($C$4/12)+IF(HLOOKUP(N$54,Paramètres!$B$2:$M$3,2,FALSE)&lt;=($C$4-INT($C$4/12)+HLOOKUP($C$3,Paramètres!$B$2:$M$3,2,FALSE)),1,0))/$C$4,IF($C61="3. Au pro-rata des Hj",HLOOKUP(N$54,Paramètres!$B$2:$M$3,32,FALSE)/SUM($F$49:$Q$49),"")))*$AS61)</f>
        <v>0</v>
      </c>
      <c r="O61" s="116">
        <f>IF(ISBLANK($C61),0,IF($C61="1. Associé à une intervention",(VLOOKUP($D61,$B$19:$AC$48,HLOOKUP(O$54,Paramètres!$B$2:$M$3,2,FALSE)+4,FALSE)+VLOOKUP($D61,$B$19:$AC$48,HLOOKUP(O$54,Paramètres!$B$2:$M$3,2,FALSE)+16,FALSE))/VLOOKUP($D61,$B$19:$Q$48,2,FALSE),IF($C61="2. Lissé sur la période",(INT($C$4/12)+IF(HLOOKUP(O$54,Paramètres!$B$2:$M$3,2,FALSE)&lt;=($C$4-INT($C$4/12)+HLOOKUP($C$3,Paramètres!$B$2:$M$3,2,FALSE)),1,0))/$C$4,IF($C61="3. Au pro-rata des Hj",HLOOKUP(O$54,Paramètres!$B$2:$M$3,32,FALSE)/SUM($F$49:$Q$49),"")))*$AS61)</f>
        <v>0</v>
      </c>
      <c r="P61" s="116">
        <f>IF(ISBLANK($C61),0,IF($C61="1. Associé à une intervention",(VLOOKUP($D61,$B$19:$AC$48,HLOOKUP(P$54,Paramètres!$B$2:$M$3,2,FALSE)+4,FALSE)+VLOOKUP($D61,$B$19:$AC$48,HLOOKUP(P$54,Paramètres!$B$2:$M$3,2,FALSE)+16,FALSE))/VLOOKUP($D61,$B$19:$Q$48,2,FALSE),IF($C61="2. Lissé sur la période",(INT($C$4/12)+IF(HLOOKUP(P$54,Paramètres!$B$2:$M$3,2,FALSE)&lt;=($C$4-INT($C$4/12)+HLOOKUP($C$3,Paramètres!$B$2:$M$3,2,FALSE)),1,0))/$C$4,IF($C61="3. Au pro-rata des Hj",HLOOKUP(P$54,Paramètres!$B$2:$M$3,32,FALSE)/SUM($F$49:$Q$49),"")))*$AS61)</f>
        <v>0</v>
      </c>
      <c r="Q61" s="116">
        <f>IF(ISBLANK($C61),0,IF($C61="1. Associé à une intervention",(VLOOKUP($D61,$B$19:$AC$48,HLOOKUP(Q$54,Paramètres!$B$2:$M$3,2,FALSE)+4,FALSE)+VLOOKUP($D61,$B$19:$AC$48,HLOOKUP(Q$54,Paramètres!$B$2:$M$3,2,FALSE)+16,FALSE))/VLOOKUP($D61,$B$19:$Q$48,2,FALSE),IF($C61="2. Lissé sur la période",(INT($C$4/12)+IF(HLOOKUP(Q$54,Paramètres!$B$2:$M$3,2,FALSE)&lt;=($C$4-INT($C$4/12)+HLOOKUP($C$3,Paramètres!$B$2:$M$3,2,FALSE)),1,0))/$C$4,IF($C61="3. Au pro-rata des Hj",HLOOKUP(Q$54,Paramètres!$B$2:$M$3,32,FALSE)/SUM($F$49:$Q$49),"")))*$AS61)</f>
        <v>0</v>
      </c>
      <c r="AP61" s="19"/>
      <c r="AQ61" s="170"/>
      <c r="AR61" s="170"/>
      <c r="AS61" s="180" t="str">
        <f t="shared" si="2124"/>
        <v/>
      </c>
      <c r="AT61" s="181"/>
      <c r="AU61" s="19"/>
      <c r="BD61" s="109"/>
      <c r="BE61" s="109"/>
      <c r="BF61" s="18"/>
    </row>
    <row r="62" spans="1:58" x14ac:dyDescent="0.25">
      <c r="A62" s="15">
        <v>8</v>
      </c>
      <c r="D62" s="18"/>
      <c r="E62" s="18"/>
      <c r="F62" s="116">
        <f>IF(ISBLANK($C62),0,IF($C62="1. Associé à une intervention",(VLOOKUP($D62,$B$19:$AC$48,HLOOKUP(F$54,Paramètres!$B$2:$M$3,2,FALSE)+4,FALSE)+VLOOKUP($D62,$B$19:$AC$48,HLOOKUP(F$54,Paramètres!$B$2:$M$3,2,FALSE)+16,FALSE))/VLOOKUP($D62,$B$19:$Q$48,2,FALSE),IF($C62="2. Lissé sur la période",(INT($C$4/12)+IF(HLOOKUP(F$54,Paramètres!$B$2:$M$3,2,FALSE)&lt;=($C$4-INT($C$4/12)+HLOOKUP($C$3,Paramètres!$B$2:$M$3,2,FALSE)),1,0))/$C$4,IF($C62="3. Au pro-rata des Hj",HLOOKUP(F$54,Paramètres!$B$2:$M$3,32,FALSE)/SUM($F$49:$Q$49),"")))*$AS62)</f>
        <v>0</v>
      </c>
      <c r="G62" s="116">
        <f>IF(ISBLANK($C62),0,IF($C62="1. Associé à une intervention",(VLOOKUP($D62,$B$19:$AC$48,HLOOKUP(G$54,Paramètres!$B$2:$M$3,2,FALSE)+4,FALSE)+VLOOKUP($D62,$B$19:$AC$48,HLOOKUP(G$54,Paramètres!$B$2:$M$3,2,FALSE)+16,FALSE))/VLOOKUP($D62,$B$19:$Q$48,2,FALSE),IF($C62="2. Lissé sur la période",(INT($C$4/12)+IF(HLOOKUP(G$54,Paramètres!$B$2:$M$3,2,FALSE)&lt;=($C$4-INT($C$4/12)+HLOOKUP($C$3,Paramètres!$B$2:$M$3,2,FALSE)),1,0))/$C$4,IF($C62="3. Au pro-rata des Hj",HLOOKUP(G$54,Paramètres!$B$2:$M$3,32,FALSE)/SUM($F$49:$Q$49),"")))*$AS62)</f>
        <v>0</v>
      </c>
      <c r="H62" s="116">
        <f>IF(ISBLANK($C62),0,IF($C62="1. Associé à une intervention",(VLOOKUP($D62,$B$19:$AC$48,HLOOKUP(H$54,Paramètres!$B$2:$M$3,2,FALSE)+4,FALSE)+VLOOKUP($D62,$B$19:$AC$48,HLOOKUP(H$54,Paramètres!$B$2:$M$3,2,FALSE)+16,FALSE))/VLOOKUP($D62,$B$19:$Q$48,2,FALSE),IF($C62="2. Lissé sur la période",(INT($C$4/12)+IF(HLOOKUP(H$54,Paramètres!$B$2:$M$3,2,FALSE)&lt;=($C$4-INT($C$4/12)+HLOOKUP($C$3,Paramètres!$B$2:$M$3,2,FALSE)),1,0))/$C$4,IF($C62="3. Au pro-rata des Hj",HLOOKUP(H$54,Paramètres!$B$2:$M$3,32,FALSE)/SUM($F$49:$Q$49),"")))*$AS62)</f>
        <v>0</v>
      </c>
      <c r="I62" s="116">
        <f>IF(ISBLANK($C62),0,IF($C62="1. Associé à une intervention",(VLOOKUP($D62,$B$19:$AC$48,HLOOKUP(I$54,Paramètres!$B$2:$M$3,2,FALSE)+4,FALSE)+VLOOKUP($D62,$B$19:$AC$48,HLOOKUP(I$54,Paramètres!$B$2:$M$3,2,FALSE)+16,FALSE))/VLOOKUP($D62,$B$19:$Q$48,2,FALSE),IF($C62="2. Lissé sur la période",(INT($C$4/12)+IF(HLOOKUP(I$54,Paramètres!$B$2:$M$3,2,FALSE)&lt;=($C$4-INT($C$4/12)+HLOOKUP($C$3,Paramètres!$B$2:$M$3,2,FALSE)),1,0))/$C$4,IF($C62="3. Au pro-rata des Hj",HLOOKUP(I$54,Paramètres!$B$2:$M$3,32,FALSE)/SUM($F$49:$Q$49),"")))*$AS62)</f>
        <v>0</v>
      </c>
      <c r="J62" s="116">
        <f>IF(ISBLANK($C62),0,IF($C62="1. Associé à une intervention",(VLOOKUP($D62,$B$19:$AC$48,HLOOKUP(J$54,Paramètres!$B$2:$M$3,2,FALSE)+4,FALSE)+VLOOKUP($D62,$B$19:$AC$48,HLOOKUP(J$54,Paramètres!$B$2:$M$3,2,FALSE)+16,FALSE))/VLOOKUP($D62,$B$19:$Q$48,2,FALSE),IF($C62="2. Lissé sur la période",(INT($C$4/12)+IF(HLOOKUP(J$54,Paramètres!$B$2:$M$3,2,FALSE)&lt;=($C$4-INT($C$4/12)+HLOOKUP($C$3,Paramètres!$B$2:$M$3,2,FALSE)),1,0))/$C$4,IF($C62="3. Au pro-rata des Hj",HLOOKUP(J$54,Paramètres!$B$2:$M$3,32,FALSE)/SUM($F$49:$Q$49),"")))*$AS62)</f>
        <v>0</v>
      </c>
      <c r="K62" s="116">
        <f>IF(ISBLANK($C62),0,IF($C62="1. Associé à une intervention",(VLOOKUP($D62,$B$19:$AC$48,HLOOKUP(K$54,Paramètres!$B$2:$M$3,2,FALSE)+4,FALSE)+VLOOKUP($D62,$B$19:$AC$48,HLOOKUP(K$54,Paramètres!$B$2:$M$3,2,FALSE)+16,FALSE))/VLOOKUP($D62,$B$19:$Q$48,2,FALSE),IF($C62="2. Lissé sur la période",(INT($C$4/12)+IF(HLOOKUP(K$54,Paramètres!$B$2:$M$3,2,FALSE)&lt;=($C$4-INT($C$4/12)+HLOOKUP($C$3,Paramètres!$B$2:$M$3,2,FALSE)),1,0))/$C$4,IF($C62="3. Au pro-rata des Hj",HLOOKUP(K$54,Paramètres!$B$2:$M$3,32,FALSE)/SUM($F$49:$Q$49),"")))*$AS62)</f>
        <v>0</v>
      </c>
      <c r="L62" s="116">
        <f>IF(ISBLANK($C62),0,IF($C62="1. Associé à une intervention",(VLOOKUP($D62,$B$19:$AC$48,HLOOKUP(L$54,Paramètres!$B$2:$M$3,2,FALSE)+4,FALSE)+VLOOKUP($D62,$B$19:$AC$48,HLOOKUP(L$54,Paramètres!$B$2:$M$3,2,FALSE)+16,FALSE))/VLOOKUP($D62,$B$19:$Q$48,2,FALSE),IF($C62="2. Lissé sur la période",(INT($C$4/12)+IF(HLOOKUP(L$54,Paramètres!$B$2:$M$3,2,FALSE)&lt;=($C$4-INT($C$4/12)+HLOOKUP($C$3,Paramètres!$B$2:$M$3,2,FALSE)),1,0))/$C$4,IF($C62="3. Au pro-rata des Hj",HLOOKUP(L$54,Paramètres!$B$2:$M$3,32,FALSE)/SUM($F$49:$Q$49),"")))*$AS62)</f>
        <v>0</v>
      </c>
      <c r="M62" s="116">
        <f>IF(ISBLANK($C62),0,IF($C62="1. Associé à une intervention",(VLOOKUP($D62,$B$19:$AC$48,HLOOKUP(M$54,Paramètres!$B$2:$M$3,2,FALSE)+4,FALSE)+VLOOKUP($D62,$B$19:$AC$48,HLOOKUP(M$54,Paramètres!$B$2:$M$3,2,FALSE)+16,FALSE))/VLOOKUP($D62,$B$19:$Q$48,2,FALSE),IF($C62="2. Lissé sur la période",(INT($C$4/12)+IF(HLOOKUP(M$54,Paramètres!$B$2:$M$3,2,FALSE)&lt;=($C$4-INT($C$4/12)+HLOOKUP($C$3,Paramètres!$B$2:$M$3,2,FALSE)),1,0))/$C$4,IF($C62="3. Au pro-rata des Hj",HLOOKUP(M$54,Paramètres!$B$2:$M$3,32,FALSE)/SUM($F$49:$Q$49),"")))*$AS62)</f>
        <v>0</v>
      </c>
      <c r="N62" s="116">
        <f>IF(ISBLANK($C62),0,IF($C62="1. Associé à une intervention",(VLOOKUP($D62,$B$19:$AC$48,HLOOKUP(N$54,Paramètres!$B$2:$M$3,2,FALSE)+4,FALSE)+VLOOKUP($D62,$B$19:$AC$48,HLOOKUP(N$54,Paramètres!$B$2:$M$3,2,FALSE)+16,FALSE))/VLOOKUP($D62,$B$19:$Q$48,2,FALSE),IF($C62="2. Lissé sur la période",(INT($C$4/12)+IF(HLOOKUP(N$54,Paramètres!$B$2:$M$3,2,FALSE)&lt;=($C$4-INT($C$4/12)+HLOOKUP($C$3,Paramètres!$B$2:$M$3,2,FALSE)),1,0))/$C$4,IF($C62="3. Au pro-rata des Hj",HLOOKUP(N$54,Paramètres!$B$2:$M$3,32,FALSE)/SUM($F$49:$Q$49),"")))*$AS62)</f>
        <v>0</v>
      </c>
      <c r="O62" s="116">
        <f>IF(ISBLANK($C62),0,IF($C62="1. Associé à une intervention",(VLOOKUP($D62,$B$19:$AC$48,HLOOKUP(O$54,Paramètres!$B$2:$M$3,2,FALSE)+4,FALSE)+VLOOKUP($D62,$B$19:$AC$48,HLOOKUP(O$54,Paramètres!$B$2:$M$3,2,FALSE)+16,FALSE))/VLOOKUP($D62,$B$19:$Q$48,2,FALSE),IF($C62="2. Lissé sur la période",(INT($C$4/12)+IF(HLOOKUP(O$54,Paramètres!$B$2:$M$3,2,FALSE)&lt;=($C$4-INT($C$4/12)+HLOOKUP($C$3,Paramètres!$B$2:$M$3,2,FALSE)),1,0))/$C$4,IF($C62="3. Au pro-rata des Hj",HLOOKUP(O$54,Paramètres!$B$2:$M$3,32,FALSE)/SUM($F$49:$Q$49),"")))*$AS62)</f>
        <v>0</v>
      </c>
      <c r="P62" s="116">
        <f>IF(ISBLANK($C62),0,IF($C62="1. Associé à une intervention",(VLOOKUP($D62,$B$19:$AC$48,HLOOKUP(P$54,Paramètres!$B$2:$M$3,2,FALSE)+4,FALSE)+VLOOKUP($D62,$B$19:$AC$48,HLOOKUP(P$54,Paramètres!$B$2:$M$3,2,FALSE)+16,FALSE))/VLOOKUP($D62,$B$19:$Q$48,2,FALSE),IF($C62="2. Lissé sur la période",(INT($C$4/12)+IF(HLOOKUP(P$54,Paramètres!$B$2:$M$3,2,FALSE)&lt;=($C$4-INT($C$4/12)+HLOOKUP($C$3,Paramètres!$B$2:$M$3,2,FALSE)),1,0))/$C$4,IF($C62="3. Au pro-rata des Hj",HLOOKUP(P$54,Paramètres!$B$2:$M$3,32,FALSE)/SUM($F$49:$Q$49),"")))*$AS62)</f>
        <v>0</v>
      </c>
      <c r="Q62" s="116">
        <f>IF(ISBLANK($C62),0,IF($C62="1. Associé à une intervention",(VLOOKUP($D62,$B$19:$AC$48,HLOOKUP(Q$54,Paramètres!$B$2:$M$3,2,FALSE)+4,FALSE)+VLOOKUP($D62,$B$19:$AC$48,HLOOKUP(Q$54,Paramètres!$B$2:$M$3,2,FALSE)+16,FALSE))/VLOOKUP($D62,$B$19:$Q$48,2,FALSE),IF($C62="2. Lissé sur la période",(INT($C$4/12)+IF(HLOOKUP(Q$54,Paramètres!$B$2:$M$3,2,FALSE)&lt;=($C$4-INT($C$4/12)+HLOOKUP($C$3,Paramètres!$B$2:$M$3,2,FALSE)),1,0))/$C$4,IF($C62="3. Au pro-rata des Hj",HLOOKUP(Q$54,Paramètres!$B$2:$M$3,32,FALSE)/SUM($F$49:$Q$49),"")))*$AS62)</f>
        <v>0</v>
      </c>
      <c r="AP62" s="19"/>
      <c r="AQ62" s="170"/>
      <c r="AR62" s="170"/>
      <c r="AS62" s="180" t="str">
        <f t="shared" si="2124"/>
        <v/>
      </c>
      <c r="AT62" s="181"/>
      <c r="AU62" s="19"/>
      <c r="BD62" s="109"/>
      <c r="BE62" s="109"/>
      <c r="BF62" s="18"/>
    </row>
    <row r="63" spans="1:58" x14ac:dyDescent="0.25">
      <c r="A63" s="15">
        <v>9</v>
      </c>
      <c r="D63" s="18"/>
      <c r="E63" s="18"/>
      <c r="F63" s="116">
        <f>IF(ISBLANK($C63),0,IF($C63="1. Associé à une intervention",(VLOOKUP($D63,$B$19:$AC$48,HLOOKUP(F$54,Paramètres!$B$2:$M$3,2,FALSE)+4,FALSE)+VLOOKUP($D63,$B$19:$AC$48,HLOOKUP(F$54,Paramètres!$B$2:$M$3,2,FALSE)+16,FALSE))/VLOOKUP($D63,$B$19:$Q$48,2,FALSE),IF($C63="2. Lissé sur la période",(INT($C$4/12)+IF(HLOOKUP(F$54,Paramètres!$B$2:$M$3,2,FALSE)&lt;=($C$4-INT($C$4/12)+HLOOKUP($C$3,Paramètres!$B$2:$M$3,2,FALSE)),1,0))/$C$4,IF($C63="3. Au pro-rata des Hj",HLOOKUP(F$54,Paramètres!$B$2:$M$3,32,FALSE)/SUM($F$49:$Q$49),"")))*$AS63)</f>
        <v>0</v>
      </c>
      <c r="G63" s="116">
        <f>IF(ISBLANK($C63),0,IF($C63="1. Associé à une intervention",(VLOOKUP($D63,$B$19:$AC$48,HLOOKUP(G$54,Paramètres!$B$2:$M$3,2,FALSE)+4,FALSE)+VLOOKUP($D63,$B$19:$AC$48,HLOOKUP(G$54,Paramètres!$B$2:$M$3,2,FALSE)+16,FALSE))/VLOOKUP($D63,$B$19:$Q$48,2,FALSE),IF($C63="2. Lissé sur la période",(INT($C$4/12)+IF(HLOOKUP(G$54,Paramètres!$B$2:$M$3,2,FALSE)&lt;=($C$4-INT($C$4/12)+HLOOKUP($C$3,Paramètres!$B$2:$M$3,2,FALSE)),1,0))/$C$4,IF($C63="3. Au pro-rata des Hj",HLOOKUP(G$54,Paramètres!$B$2:$M$3,32,FALSE)/SUM($F$49:$Q$49),"")))*$AS63)</f>
        <v>0</v>
      </c>
      <c r="H63" s="116">
        <f>IF(ISBLANK($C63),0,IF($C63="1. Associé à une intervention",(VLOOKUP($D63,$B$19:$AC$48,HLOOKUP(H$54,Paramètres!$B$2:$M$3,2,FALSE)+4,FALSE)+VLOOKUP($D63,$B$19:$AC$48,HLOOKUP(H$54,Paramètres!$B$2:$M$3,2,FALSE)+16,FALSE))/VLOOKUP($D63,$B$19:$Q$48,2,FALSE),IF($C63="2. Lissé sur la période",(INT($C$4/12)+IF(HLOOKUP(H$54,Paramètres!$B$2:$M$3,2,FALSE)&lt;=($C$4-INT($C$4/12)+HLOOKUP($C$3,Paramètres!$B$2:$M$3,2,FALSE)),1,0))/$C$4,IF($C63="3. Au pro-rata des Hj",HLOOKUP(H$54,Paramètres!$B$2:$M$3,32,FALSE)/SUM($F$49:$Q$49),"")))*$AS63)</f>
        <v>0</v>
      </c>
      <c r="I63" s="116">
        <f>IF(ISBLANK($C63),0,IF($C63="1. Associé à une intervention",(VLOOKUP($D63,$B$19:$AC$48,HLOOKUP(I$54,Paramètres!$B$2:$M$3,2,FALSE)+4,FALSE)+VLOOKUP($D63,$B$19:$AC$48,HLOOKUP(I$54,Paramètres!$B$2:$M$3,2,FALSE)+16,FALSE))/VLOOKUP($D63,$B$19:$Q$48,2,FALSE),IF($C63="2. Lissé sur la période",(INT($C$4/12)+IF(HLOOKUP(I$54,Paramètres!$B$2:$M$3,2,FALSE)&lt;=($C$4-INT($C$4/12)+HLOOKUP($C$3,Paramètres!$B$2:$M$3,2,FALSE)),1,0))/$C$4,IF($C63="3. Au pro-rata des Hj",HLOOKUP(I$54,Paramètres!$B$2:$M$3,32,FALSE)/SUM($F$49:$Q$49),"")))*$AS63)</f>
        <v>0</v>
      </c>
      <c r="J63" s="116">
        <f>IF(ISBLANK($C63),0,IF($C63="1. Associé à une intervention",(VLOOKUP($D63,$B$19:$AC$48,HLOOKUP(J$54,Paramètres!$B$2:$M$3,2,FALSE)+4,FALSE)+VLOOKUP($D63,$B$19:$AC$48,HLOOKUP(J$54,Paramètres!$B$2:$M$3,2,FALSE)+16,FALSE))/VLOOKUP($D63,$B$19:$Q$48,2,FALSE),IF($C63="2. Lissé sur la période",(INT($C$4/12)+IF(HLOOKUP(J$54,Paramètres!$B$2:$M$3,2,FALSE)&lt;=($C$4-INT($C$4/12)+HLOOKUP($C$3,Paramètres!$B$2:$M$3,2,FALSE)),1,0))/$C$4,IF($C63="3. Au pro-rata des Hj",HLOOKUP(J$54,Paramètres!$B$2:$M$3,32,FALSE)/SUM($F$49:$Q$49),"")))*$AS63)</f>
        <v>0</v>
      </c>
      <c r="K63" s="116">
        <f>IF(ISBLANK($C63),0,IF($C63="1. Associé à une intervention",(VLOOKUP($D63,$B$19:$AC$48,HLOOKUP(K$54,Paramètres!$B$2:$M$3,2,FALSE)+4,FALSE)+VLOOKUP($D63,$B$19:$AC$48,HLOOKUP(K$54,Paramètres!$B$2:$M$3,2,FALSE)+16,FALSE))/VLOOKUP($D63,$B$19:$Q$48,2,FALSE),IF($C63="2. Lissé sur la période",(INT($C$4/12)+IF(HLOOKUP(K$54,Paramètres!$B$2:$M$3,2,FALSE)&lt;=($C$4-INT($C$4/12)+HLOOKUP($C$3,Paramètres!$B$2:$M$3,2,FALSE)),1,0))/$C$4,IF($C63="3. Au pro-rata des Hj",HLOOKUP(K$54,Paramètres!$B$2:$M$3,32,FALSE)/SUM($F$49:$Q$49),"")))*$AS63)</f>
        <v>0</v>
      </c>
      <c r="L63" s="116">
        <f>IF(ISBLANK($C63),0,IF($C63="1. Associé à une intervention",(VLOOKUP($D63,$B$19:$AC$48,HLOOKUP(L$54,Paramètres!$B$2:$M$3,2,FALSE)+4,FALSE)+VLOOKUP($D63,$B$19:$AC$48,HLOOKUP(L$54,Paramètres!$B$2:$M$3,2,FALSE)+16,FALSE))/VLOOKUP($D63,$B$19:$Q$48,2,FALSE),IF($C63="2. Lissé sur la période",(INT($C$4/12)+IF(HLOOKUP(L$54,Paramètres!$B$2:$M$3,2,FALSE)&lt;=($C$4-INT($C$4/12)+HLOOKUP($C$3,Paramètres!$B$2:$M$3,2,FALSE)),1,0))/$C$4,IF($C63="3. Au pro-rata des Hj",HLOOKUP(L$54,Paramètres!$B$2:$M$3,32,FALSE)/SUM($F$49:$Q$49),"")))*$AS63)</f>
        <v>0</v>
      </c>
      <c r="M63" s="116">
        <f>IF(ISBLANK($C63),0,IF($C63="1. Associé à une intervention",(VLOOKUP($D63,$B$19:$AC$48,HLOOKUP(M$54,Paramètres!$B$2:$M$3,2,FALSE)+4,FALSE)+VLOOKUP($D63,$B$19:$AC$48,HLOOKUP(M$54,Paramètres!$B$2:$M$3,2,FALSE)+16,FALSE))/VLOOKUP($D63,$B$19:$Q$48,2,FALSE),IF($C63="2. Lissé sur la période",(INT($C$4/12)+IF(HLOOKUP(M$54,Paramètres!$B$2:$M$3,2,FALSE)&lt;=($C$4-INT($C$4/12)+HLOOKUP($C$3,Paramètres!$B$2:$M$3,2,FALSE)),1,0))/$C$4,IF($C63="3. Au pro-rata des Hj",HLOOKUP(M$54,Paramètres!$B$2:$M$3,32,FALSE)/SUM($F$49:$Q$49),"")))*$AS63)</f>
        <v>0</v>
      </c>
      <c r="N63" s="116">
        <f>IF(ISBLANK($C63),0,IF($C63="1. Associé à une intervention",(VLOOKUP($D63,$B$19:$AC$48,HLOOKUP(N$54,Paramètres!$B$2:$M$3,2,FALSE)+4,FALSE)+VLOOKUP($D63,$B$19:$AC$48,HLOOKUP(N$54,Paramètres!$B$2:$M$3,2,FALSE)+16,FALSE))/VLOOKUP($D63,$B$19:$Q$48,2,FALSE),IF($C63="2. Lissé sur la période",(INT($C$4/12)+IF(HLOOKUP(N$54,Paramètres!$B$2:$M$3,2,FALSE)&lt;=($C$4-INT($C$4/12)+HLOOKUP($C$3,Paramètres!$B$2:$M$3,2,FALSE)),1,0))/$C$4,IF($C63="3. Au pro-rata des Hj",HLOOKUP(N$54,Paramètres!$B$2:$M$3,32,FALSE)/SUM($F$49:$Q$49),"")))*$AS63)</f>
        <v>0</v>
      </c>
      <c r="O63" s="116">
        <f>IF(ISBLANK($C63),0,IF($C63="1. Associé à une intervention",(VLOOKUP($D63,$B$19:$AC$48,HLOOKUP(O$54,Paramètres!$B$2:$M$3,2,FALSE)+4,FALSE)+VLOOKUP($D63,$B$19:$AC$48,HLOOKUP(O$54,Paramètres!$B$2:$M$3,2,FALSE)+16,FALSE))/VLOOKUP($D63,$B$19:$Q$48,2,FALSE),IF($C63="2. Lissé sur la période",(INT($C$4/12)+IF(HLOOKUP(O$54,Paramètres!$B$2:$M$3,2,FALSE)&lt;=($C$4-INT($C$4/12)+HLOOKUP($C$3,Paramètres!$B$2:$M$3,2,FALSE)),1,0))/$C$4,IF($C63="3. Au pro-rata des Hj",HLOOKUP(O$54,Paramètres!$B$2:$M$3,32,FALSE)/SUM($F$49:$Q$49),"")))*$AS63)</f>
        <v>0</v>
      </c>
      <c r="P63" s="116">
        <f>IF(ISBLANK($C63),0,IF($C63="1. Associé à une intervention",(VLOOKUP($D63,$B$19:$AC$48,HLOOKUP(P$54,Paramètres!$B$2:$M$3,2,FALSE)+4,FALSE)+VLOOKUP($D63,$B$19:$AC$48,HLOOKUP(P$54,Paramètres!$B$2:$M$3,2,FALSE)+16,FALSE))/VLOOKUP($D63,$B$19:$Q$48,2,FALSE),IF($C63="2. Lissé sur la période",(INT($C$4/12)+IF(HLOOKUP(P$54,Paramètres!$B$2:$M$3,2,FALSE)&lt;=($C$4-INT($C$4/12)+HLOOKUP($C$3,Paramètres!$B$2:$M$3,2,FALSE)),1,0))/$C$4,IF($C63="3. Au pro-rata des Hj",HLOOKUP(P$54,Paramètres!$B$2:$M$3,32,FALSE)/SUM($F$49:$Q$49),"")))*$AS63)</f>
        <v>0</v>
      </c>
      <c r="Q63" s="116">
        <f>IF(ISBLANK($C63),0,IF($C63="1. Associé à une intervention",(VLOOKUP($D63,$B$19:$AC$48,HLOOKUP(Q$54,Paramètres!$B$2:$M$3,2,FALSE)+4,FALSE)+VLOOKUP($D63,$B$19:$AC$48,HLOOKUP(Q$54,Paramètres!$B$2:$M$3,2,FALSE)+16,FALSE))/VLOOKUP($D63,$B$19:$Q$48,2,FALSE),IF($C63="2. Lissé sur la période",(INT($C$4/12)+IF(HLOOKUP(Q$54,Paramètres!$B$2:$M$3,2,FALSE)&lt;=($C$4-INT($C$4/12)+HLOOKUP($C$3,Paramètres!$B$2:$M$3,2,FALSE)),1,0))/$C$4,IF($C63="3. Au pro-rata des Hj",HLOOKUP(Q$54,Paramètres!$B$2:$M$3,32,FALSE)/SUM($F$49:$Q$49),"")))*$AS63)</f>
        <v>0</v>
      </c>
      <c r="AP63" s="19"/>
      <c r="AQ63" s="170"/>
      <c r="AR63" s="170"/>
      <c r="AS63" s="180" t="str">
        <f t="shared" si="2124"/>
        <v/>
      </c>
      <c r="AT63" s="181"/>
      <c r="AU63" s="19"/>
      <c r="BD63" s="109"/>
      <c r="BE63" s="109"/>
      <c r="BF63" s="18"/>
    </row>
    <row r="64" spans="1:58" x14ac:dyDescent="0.25">
      <c r="A64" s="15">
        <v>10</v>
      </c>
      <c r="D64" s="18"/>
      <c r="E64" s="18"/>
      <c r="F64" s="116">
        <f>IF(ISBLANK($C64),0,IF($C64="1. Associé à une intervention",(VLOOKUP($D64,$B$19:$AC$48,HLOOKUP(F$54,Paramètres!$B$2:$M$3,2,FALSE)+4,FALSE)+VLOOKUP($D64,$B$19:$AC$48,HLOOKUP(F$54,Paramètres!$B$2:$M$3,2,FALSE)+16,FALSE))/VLOOKUP($D64,$B$19:$Q$48,2,FALSE),IF($C64="2. Lissé sur la période",(INT($C$4/12)+IF(HLOOKUP(F$54,Paramètres!$B$2:$M$3,2,FALSE)&lt;=($C$4-INT($C$4/12)+HLOOKUP($C$3,Paramètres!$B$2:$M$3,2,FALSE)),1,0))/$C$4,IF($C64="3. Au pro-rata des Hj",HLOOKUP(F$54,Paramètres!$B$2:$M$3,32,FALSE)/SUM($F$49:$Q$49),"")))*$AS64)</f>
        <v>0</v>
      </c>
      <c r="G64" s="116">
        <f>IF(ISBLANK($C64),0,IF($C64="1. Associé à une intervention",(VLOOKUP($D64,$B$19:$AC$48,HLOOKUP(G$54,Paramètres!$B$2:$M$3,2,FALSE)+4,FALSE)+VLOOKUP($D64,$B$19:$AC$48,HLOOKUP(G$54,Paramètres!$B$2:$M$3,2,FALSE)+16,FALSE))/VLOOKUP($D64,$B$19:$Q$48,2,FALSE),IF($C64="2. Lissé sur la période",(INT($C$4/12)+IF(HLOOKUP(G$54,Paramètres!$B$2:$M$3,2,FALSE)&lt;=($C$4-INT($C$4/12)+HLOOKUP($C$3,Paramètres!$B$2:$M$3,2,FALSE)),1,0))/$C$4,IF($C64="3. Au pro-rata des Hj",HLOOKUP(G$54,Paramètres!$B$2:$M$3,32,FALSE)/SUM($F$49:$Q$49),"")))*$AS64)</f>
        <v>0</v>
      </c>
      <c r="H64" s="116">
        <f>IF(ISBLANK($C64),0,IF($C64="1. Associé à une intervention",(VLOOKUP($D64,$B$19:$AC$48,HLOOKUP(H$54,Paramètres!$B$2:$M$3,2,FALSE)+4,FALSE)+VLOOKUP($D64,$B$19:$AC$48,HLOOKUP(H$54,Paramètres!$B$2:$M$3,2,FALSE)+16,FALSE))/VLOOKUP($D64,$B$19:$Q$48,2,FALSE),IF($C64="2. Lissé sur la période",(INT($C$4/12)+IF(HLOOKUP(H$54,Paramètres!$B$2:$M$3,2,FALSE)&lt;=($C$4-INT($C$4/12)+HLOOKUP($C$3,Paramètres!$B$2:$M$3,2,FALSE)),1,0))/$C$4,IF($C64="3. Au pro-rata des Hj",HLOOKUP(H$54,Paramètres!$B$2:$M$3,32,FALSE)/SUM($F$49:$Q$49),"")))*$AS64)</f>
        <v>0</v>
      </c>
      <c r="I64" s="116">
        <f>IF(ISBLANK($C64),0,IF($C64="1. Associé à une intervention",(VLOOKUP($D64,$B$19:$AC$48,HLOOKUP(I$54,Paramètres!$B$2:$M$3,2,FALSE)+4,FALSE)+VLOOKUP($D64,$B$19:$AC$48,HLOOKUP(I$54,Paramètres!$B$2:$M$3,2,FALSE)+16,FALSE))/VLOOKUP($D64,$B$19:$Q$48,2,FALSE),IF($C64="2. Lissé sur la période",(INT($C$4/12)+IF(HLOOKUP(I$54,Paramètres!$B$2:$M$3,2,FALSE)&lt;=($C$4-INT($C$4/12)+HLOOKUP($C$3,Paramètres!$B$2:$M$3,2,FALSE)),1,0))/$C$4,IF($C64="3. Au pro-rata des Hj",HLOOKUP(I$54,Paramètres!$B$2:$M$3,32,FALSE)/SUM($F$49:$Q$49),"")))*$AS64)</f>
        <v>0</v>
      </c>
      <c r="J64" s="116">
        <f>IF(ISBLANK($C64),0,IF($C64="1. Associé à une intervention",(VLOOKUP($D64,$B$19:$AC$48,HLOOKUP(J$54,Paramètres!$B$2:$M$3,2,FALSE)+4,FALSE)+VLOOKUP($D64,$B$19:$AC$48,HLOOKUP(J$54,Paramètres!$B$2:$M$3,2,FALSE)+16,FALSE))/VLOOKUP($D64,$B$19:$Q$48,2,FALSE),IF($C64="2. Lissé sur la période",(INT($C$4/12)+IF(HLOOKUP(J$54,Paramètres!$B$2:$M$3,2,FALSE)&lt;=($C$4-INT($C$4/12)+HLOOKUP($C$3,Paramètres!$B$2:$M$3,2,FALSE)),1,0))/$C$4,IF($C64="3. Au pro-rata des Hj",HLOOKUP(J$54,Paramètres!$B$2:$M$3,32,FALSE)/SUM($F$49:$Q$49),"")))*$AS64)</f>
        <v>0</v>
      </c>
      <c r="K64" s="116">
        <f>IF(ISBLANK($C64),0,IF($C64="1. Associé à une intervention",(VLOOKUP($D64,$B$19:$AC$48,HLOOKUP(K$54,Paramètres!$B$2:$M$3,2,FALSE)+4,FALSE)+VLOOKUP($D64,$B$19:$AC$48,HLOOKUP(K$54,Paramètres!$B$2:$M$3,2,FALSE)+16,FALSE))/VLOOKUP($D64,$B$19:$Q$48,2,FALSE),IF($C64="2. Lissé sur la période",(INT($C$4/12)+IF(HLOOKUP(K$54,Paramètres!$B$2:$M$3,2,FALSE)&lt;=($C$4-INT($C$4/12)+HLOOKUP($C$3,Paramètres!$B$2:$M$3,2,FALSE)),1,0))/$C$4,IF($C64="3. Au pro-rata des Hj",HLOOKUP(K$54,Paramètres!$B$2:$M$3,32,FALSE)/SUM($F$49:$Q$49),"")))*$AS64)</f>
        <v>0</v>
      </c>
      <c r="L64" s="116">
        <f>IF(ISBLANK($C64),0,IF($C64="1. Associé à une intervention",(VLOOKUP($D64,$B$19:$AC$48,HLOOKUP(L$54,Paramètres!$B$2:$M$3,2,FALSE)+4,FALSE)+VLOOKUP($D64,$B$19:$AC$48,HLOOKUP(L$54,Paramètres!$B$2:$M$3,2,FALSE)+16,FALSE))/VLOOKUP($D64,$B$19:$Q$48,2,FALSE),IF($C64="2. Lissé sur la période",(INT($C$4/12)+IF(HLOOKUP(L$54,Paramètres!$B$2:$M$3,2,FALSE)&lt;=($C$4-INT($C$4/12)+HLOOKUP($C$3,Paramètres!$B$2:$M$3,2,FALSE)),1,0))/$C$4,IF($C64="3. Au pro-rata des Hj",HLOOKUP(L$54,Paramètres!$B$2:$M$3,32,FALSE)/SUM($F$49:$Q$49),"")))*$AS64)</f>
        <v>0</v>
      </c>
      <c r="M64" s="116">
        <f>IF(ISBLANK($C64),0,IF($C64="1. Associé à une intervention",(VLOOKUP($D64,$B$19:$AC$48,HLOOKUP(M$54,Paramètres!$B$2:$M$3,2,FALSE)+4,FALSE)+VLOOKUP($D64,$B$19:$AC$48,HLOOKUP(M$54,Paramètres!$B$2:$M$3,2,FALSE)+16,FALSE))/VLOOKUP($D64,$B$19:$Q$48,2,FALSE),IF($C64="2. Lissé sur la période",(INT($C$4/12)+IF(HLOOKUP(M$54,Paramètres!$B$2:$M$3,2,FALSE)&lt;=($C$4-INT($C$4/12)+HLOOKUP($C$3,Paramètres!$B$2:$M$3,2,FALSE)),1,0))/$C$4,IF($C64="3. Au pro-rata des Hj",HLOOKUP(M$54,Paramètres!$B$2:$M$3,32,FALSE)/SUM($F$49:$Q$49),"")))*$AS64)</f>
        <v>0</v>
      </c>
      <c r="N64" s="116">
        <f>IF(ISBLANK($C64),0,IF($C64="1. Associé à une intervention",(VLOOKUP($D64,$B$19:$AC$48,HLOOKUP(N$54,Paramètres!$B$2:$M$3,2,FALSE)+4,FALSE)+VLOOKUP($D64,$B$19:$AC$48,HLOOKUP(N$54,Paramètres!$B$2:$M$3,2,FALSE)+16,FALSE))/VLOOKUP($D64,$B$19:$Q$48,2,FALSE),IF($C64="2. Lissé sur la période",(INT($C$4/12)+IF(HLOOKUP(N$54,Paramètres!$B$2:$M$3,2,FALSE)&lt;=($C$4-INT($C$4/12)+HLOOKUP($C$3,Paramètres!$B$2:$M$3,2,FALSE)),1,0))/$C$4,IF($C64="3. Au pro-rata des Hj",HLOOKUP(N$54,Paramètres!$B$2:$M$3,32,FALSE)/SUM($F$49:$Q$49),"")))*$AS64)</f>
        <v>0</v>
      </c>
      <c r="O64" s="116">
        <f>IF(ISBLANK($C64),0,IF($C64="1. Associé à une intervention",(VLOOKUP($D64,$B$19:$AC$48,HLOOKUP(O$54,Paramètres!$B$2:$M$3,2,FALSE)+4,FALSE)+VLOOKUP($D64,$B$19:$AC$48,HLOOKUP(O$54,Paramètres!$B$2:$M$3,2,FALSE)+16,FALSE))/VLOOKUP($D64,$B$19:$Q$48,2,FALSE),IF($C64="2. Lissé sur la période",(INT($C$4/12)+IF(HLOOKUP(O$54,Paramètres!$B$2:$M$3,2,FALSE)&lt;=($C$4-INT($C$4/12)+HLOOKUP($C$3,Paramètres!$B$2:$M$3,2,FALSE)),1,0))/$C$4,IF($C64="3. Au pro-rata des Hj",HLOOKUP(O$54,Paramètres!$B$2:$M$3,32,FALSE)/SUM($F$49:$Q$49),"")))*$AS64)</f>
        <v>0</v>
      </c>
      <c r="P64" s="116">
        <f>IF(ISBLANK($C64),0,IF($C64="1. Associé à une intervention",(VLOOKUP($D64,$B$19:$AC$48,HLOOKUP(P$54,Paramètres!$B$2:$M$3,2,FALSE)+4,FALSE)+VLOOKUP($D64,$B$19:$AC$48,HLOOKUP(P$54,Paramètres!$B$2:$M$3,2,FALSE)+16,FALSE))/VLOOKUP($D64,$B$19:$Q$48,2,FALSE),IF($C64="2. Lissé sur la période",(INT($C$4/12)+IF(HLOOKUP(P$54,Paramètres!$B$2:$M$3,2,FALSE)&lt;=($C$4-INT($C$4/12)+HLOOKUP($C$3,Paramètres!$B$2:$M$3,2,FALSE)),1,0))/$C$4,IF($C64="3. Au pro-rata des Hj",HLOOKUP(P$54,Paramètres!$B$2:$M$3,32,FALSE)/SUM($F$49:$Q$49),"")))*$AS64)</f>
        <v>0</v>
      </c>
      <c r="Q64" s="116">
        <f>IF(ISBLANK($C64),0,IF($C64="1. Associé à une intervention",(VLOOKUP($D64,$B$19:$AC$48,HLOOKUP(Q$54,Paramètres!$B$2:$M$3,2,FALSE)+4,FALSE)+VLOOKUP($D64,$B$19:$AC$48,HLOOKUP(Q$54,Paramètres!$B$2:$M$3,2,FALSE)+16,FALSE))/VLOOKUP($D64,$B$19:$Q$48,2,FALSE),IF($C64="2. Lissé sur la période",(INT($C$4/12)+IF(HLOOKUP(Q$54,Paramètres!$B$2:$M$3,2,FALSE)&lt;=($C$4-INT($C$4/12)+HLOOKUP($C$3,Paramètres!$B$2:$M$3,2,FALSE)),1,0))/$C$4,IF($C64="3. Au pro-rata des Hj",HLOOKUP(Q$54,Paramètres!$B$2:$M$3,32,FALSE)/SUM($F$49:$Q$49),"")))*$AS64)</f>
        <v>0</v>
      </c>
      <c r="AP64" s="19"/>
      <c r="AQ64" s="170"/>
      <c r="AR64" s="170"/>
      <c r="AS64" s="180" t="str">
        <f t="shared" si="2124"/>
        <v/>
      </c>
      <c r="AT64" s="181"/>
      <c r="AU64" s="19"/>
      <c r="BD64" s="109"/>
      <c r="BE64" s="109"/>
      <c r="BF64" s="18"/>
    </row>
    <row r="65" spans="1:1246" x14ac:dyDescent="0.25">
      <c r="A65" s="15">
        <v>11</v>
      </c>
      <c r="D65" s="18"/>
      <c r="E65" s="18"/>
      <c r="F65" s="116">
        <f>IF(ISBLANK($C65),0,IF($C65="1. Associé à une intervention",(VLOOKUP($D65,$B$19:$AC$48,HLOOKUP(F$54,Paramètres!$B$2:$M$3,2,FALSE)+4,FALSE)+VLOOKUP($D65,$B$19:$AC$48,HLOOKUP(F$54,Paramètres!$B$2:$M$3,2,FALSE)+16,FALSE))/VLOOKUP($D65,$B$19:$Q$48,2,FALSE),IF($C65="2. Lissé sur la période",(INT($C$4/12)+IF(HLOOKUP(F$54,Paramètres!$B$2:$M$3,2,FALSE)&lt;=($C$4-INT($C$4/12)+HLOOKUP($C$3,Paramètres!$B$2:$M$3,2,FALSE)),1,0))/$C$4,IF($C65="3. Au pro-rata des Hj",HLOOKUP(F$54,Paramètres!$B$2:$M$3,32,FALSE)/SUM($F$49:$Q$49),"")))*$AS65)</f>
        <v>0</v>
      </c>
      <c r="G65" s="116">
        <f>IF(ISBLANK($C65),0,IF($C65="1. Associé à une intervention",(VLOOKUP($D65,$B$19:$AC$48,HLOOKUP(G$54,Paramètres!$B$2:$M$3,2,FALSE)+4,FALSE)+VLOOKUP($D65,$B$19:$AC$48,HLOOKUP(G$54,Paramètres!$B$2:$M$3,2,FALSE)+16,FALSE))/VLOOKUP($D65,$B$19:$Q$48,2,FALSE),IF($C65="2. Lissé sur la période",(INT($C$4/12)+IF(HLOOKUP(G$54,Paramètres!$B$2:$M$3,2,FALSE)&lt;=($C$4-INT($C$4/12)+HLOOKUP($C$3,Paramètres!$B$2:$M$3,2,FALSE)),1,0))/$C$4,IF($C65="3. Au pro-rata des Hj",HLOOKUP(G$54,Paramètres!$B$2:$M$3,32,FALSE)/SUM($F$49:$Q$49),"")))*$AS65)</f>
        <v>0</v>
      </c>
      <c r="H65" s="116">
        <f>IF(ISBLANK($C65),0,IF($C65="1. Associé à une intervention",(VLOOKUP($D65,$B$19:$AC$48,HLOOKUP(H$54,Paramètres!$B$2:$M$3,2,FALSE)+4,FALSE)+VLOOKUP($D65,$B$19:$AC$48,HLOOKUP(H$54,Paramètres!$B$2:$M$3,2,FALSE)+16,FALSE))/VLOOKUP($D65,$B$19:$Q$48,2,FALSE),IF($C65="2. Lissé sur la période",(INT($C$4/12)+IF(HLOOKUP(H$54,Paramètres!$B$2:$M$3,2,FALSE)&lt;=($C$4-INT($C$4/12)+HLOOKUP($C$3,Paramètres!$B$2:$M$3,2,FALSE)),1,0))/$C$4,IF($C65="3. Au pro-rata des Hj",HLOOKUP(H$54,Paramètres!$B$2:$M$3,32,FALSE)/SUM($F$49:$Q$49),"")))*$AS65)</f>
        <v>0</v>
      </c>
      <c r="I65" s="116">
        <f>IF(ISBLANK($C65),0,IF($C65="1. Associé à une intervention",(VLOOKUP($D65,$B$19:$AC$48,HLOOKUP(I$54,Paramètres!$B$2:$M$3,2,FALSE)+4,FALSE)+VLOOKUP($D65,$B$19:$AC$48,HLOOKUP(I$54,Paramètres!$B$2:$M$3,2,FALSE)+16,FALSE))/VLOOKUP($D65,$B$19:$Q$48,2,FALSE),IF($C65="2. Lissé sur la période",(INT($C$4/12)+IF(HLOOKUP(I$54,Paramètres!$B$2:$M$3,2,FALSE)&lt;=($C$4-INT($C$4/12)+HLOOKUP($C$3,Paramètres!$B$2:$M$3,2,FALSE)),1,0))/$C$4,IF($C65="3. Au pro-rata des Hj",HLOOKUP(I$54,Paramètres!$B$2:$M$3,32,FALSE)/SUM($F$49:$Q$49),"")))*$AS65)</f>
        <v>0</v>
      </c>
      <c r="J65" s="116">
        <f>IF(ISBLANK($C65),0,IF($C65="1. Associé à une intervention",(VLOOKUP($D65,$B$19:$AC$48,HLOOKUP(J$54,Paramètres!$B$2:$M$3,2,FALSE)+4,FALSE)+VLOOKUP($D65,$B$19:$AC$48,HLOOKUP(J$54,Paramètres!$B$2:$M$3,2,FALSE)+16,FALSE))/VLOOKUP($D65,$B$19:$Q$48,2,FALSE),IF($C65="2. Lissé sur la période",(INT($C$4/12)+IF(HLOOKUP(J$54,Paramètres!$B$2:$M$3,2,FALSE)&lt;=($C$4-INT($C$4/12)+HLOOKUP($C$3,Paramètres!$B$2:$M$3,2,FALSE)),1,0))/$C$4,IF($C65="3. Au pro-rata des Hj",HLOOKUP(J$54,Paramètres!$B$2:$M$3,32,FALSE)/SUM($F$49:$Q$49),"")))*$AS65)</f>
        <v>0</v>
      </c>
      <c r="K65" s="116">
        <f>IF(ISBLANK($C65),0,IF($C65="1. Associé à une intervention",(VLOOKUP($D65,$B$19:$AC$48,HLOOKUP(K$54,Paramètres!$B$2:$M$3,2,FALSE)+4,FALSE)+VLOOKUP($D65,$B$19:$AC$48,HLOOKUP(K$54,Paramètres!$B$2:$M$3,2,FALSE)+16,FALSE))/VLOOKUP($D65,$B$19:$Q$48,2,FALSE),IF($C65="2. Lissé sur la période",(INT($C$4/12)+IF(HLOOKUP(K$54,Paramètres!$B$2:$M$3,2,FALSE)&lt;=($C$4-INT($C$4/12)+HLOOKUP($C$3,Paramètres!$B$2:$M$3,2,FALSE)),1,0))/$C$4,IF($C65="3. Au pro-rata des Hj",HLOOKUP(K$54,Paramètres!$B$2:$M$3,32,FALSE)/SUM($F$49:$Q$49),"")))*$AS65)</f>
        <v>0</v>
      </c>
      <c r="L65" s="116">
        <f>IF(ISBLANK($C65),0,IF($C65="1. Associé à une intervention",(VLOOKUP($D65,$B$19:$AC$48,HLOOKUP(L$54,Paramètres!$B$2:$M$3,2,FALSE)+4,FALSE)+VLOOKUP($D65,$B$19:$AC$48,HLOOKUP(L$54,Paramètres!$B$2:$M$3,2,FALSE)+16,FALSE))/VLOOKUP($D65,$B$19:$Q$48,2,FALSE),IF($C65="2. Lissé sur la période",(INT($C$4/12)+IF(HLOOKUP(L$54,Paramètres!$B$2:$M$3,2,FALSE)&lt;=($C$4-INT($C$4/12)+HLOOKUP($C$3,Paramètres!$B$2:$M$3,2,FALSE)),1,0))/$C$4,IF($C65="3. Au pro-rata des Hj",HLOOKUP(L$54,Paramètres!$B$2:$M$3,32,FALSE)/SUM($F$49:$Q$49),"")))*$AS65)</f>
        <v>0</v>
      </c>
      <c r="M65" s="116">
        <f>IF(ISBLANK($C65),0,IF($C65="1. Associé à une intervention",(VLOOKUP($D65,$B$19:$AC$48,HLOOKUP(M$54,Paramètres!$B$2:$M$3,2,FALSE)+4,FALSE)+VLOOKUP($D65,$B$19:$AC$48,HLOOKUP(M$54,Paramètres!$B$2:$M$3,2,FALSE)+16,FALSE))/VLOOKUP($D65,$B$19:$Q$48,2,FALSE),IF($C65="2. Lissé sur la période",(INT($C$4/12)+IF(HLOOKUP(M$54,Paramètres!$B$2:$M$3,2,FALSE)&lt;=($C$4-INT($C$4/12)+HLOOKUP($C$3,Paramètres!$B$2:$M$3,2,FALSE)),1,0))/$C$4,IF($C65="3. Au pro-rata des Hj",HLOOKUP(M$54,Paramètres!$B$2:$M$3,32,FALSE)/SUM($F$49:$Q$49),"")))*$AS65)</f>
        <v>0</v>
      </c>
      <c r="N65" s="116">
        <f>IF(ISBLANK($C65),0,IF($C65="1. Associé à une intervention",(VLOOKUP($D65,$B$19:$AC$48,HLOOKUP(N$54,Paramètres!$B$2:$M$3,2,FALSE)+4,FALSE)+VLOOKUP($D65,$B$19:$AC$48,HLOOKUP(N$54,Paramètres!$B$2:$M$3,2,FALSE)+16,FALSE))/VLOOKUP($D65,$B$19:$Q$48,2,FALSE),IF($C65="2. Lissé sur la période",(INT($C$4/12)+IF(HLOOKUP(N$54,Paramètres!$B$2:$M$3,2,FALSE)&lt;=($C$4-INT($C$4/12)+HLOOKUP($C$3,Paramètres!$B$2:$M$3,2,FALSE)),1,0))/$C$4,IF($C65="3. Au pro-rata des Hj",HLOOKUP(N$54,Paramètres!$B$2:$M$3,32,FALSE)/SUM($F$49:$Q$49),"")))*$AS65)</f>
        <v>0</v>
      </c>
      <c r="O65" s="116">
        <f>IF(ISBLANK($C65),0,IF($C65="1. Associé à une intervention",(VLOOKUP($D65,$B$19:$AC$48,HLOOKUP(O$54,Paramètres!$B$2:$M$3,2,FALSE)+4,FALSE)+VLOOKUP($D65,$B$19:$AC$48,HLOOKUP(O$54,Paramètres!$B$2:$M$3,2,FALSE)+16,FALSE))/VLOOKUP($D65,$B$19:$Q$48,2,FALSE),IF($C65="2. Lissé sur la période",(INT($C$4/12)+IF(HLOOKUP(O$54,Paramètres!$B$2:$M$3,2,FALSE)&lt;=($C$4-INT($C$4/12)+HLOOKUP($C$3,Paramètres!$B$2:$M$3,2,FALSE)),1,0))/$C$4,IF($C65="3. Au pro-rata des Hj",HLOOKUP(O$54,Paramètres!$B$2:$M$3,32,FALSE)/SUM($F$49:$Q$49),"")))*$AS65)</f>
        <v>0</v>
      </c>
      <c r="P65" s="116">
        <f>IF(ISBLANK($C65),0,IF($C65="1. Associé à une intervention",(VLOOKUP($D65,$B$19:$AC$48,HLOOKUP(P$54,Paramètres!$B$2:$M$3,2,FALSE)+4,FALSE)+VLOOKUP($D65,$B$19:$AC$48,HLOOKUP(P$54,Paramètres!$B$2:$M$3,2,FALSE)+16,FALSE))/VLOOKUP($D65,$B$19:$Q$48,2,FALSE),IF($C65="2. Lissé sur la période",(INT($C$4/12)+IF(HLOOKUP(P$54,Paramètres!$B$2:$M$3,2,FALSE)&lt;=($C$4-INT($C$4/12)+HLOOKUP($C$3,Paramètres!$B$2:$M$3,2,FALSE)),1,0))/$C$4,IF($C65="3. Au pro-rata des Hj",HLOOKUP(P$54,Paramètres!$B$2:$M$3,32,FALSE)/SUM($F$49:$Q$49),"")))*$AS65)</f>
        <v>0</v>
      </c>
      <c r="Q65" s="116">
        <f>IF(ISBLANK($C65),0,IF($C65="1. Associé à une intervention",(VLOOKUP($D65,$B$19:$AC$48,HLOOKUP(Q$54,Paramètres!$B$2:$M$3,2,FALSE)+4,FALSE)+VLOOKUP($D65,$B$19:$AC$48,HLOOKUP(Q$54,Paramètres!$B$2:$M$3,2,FALSE)+16,FALSE))/VLOOKUP($D65,$B$19:$Q$48,2,FALSE),IF($C65="2. Lissé sur la période",(INT($C$4/12)+IF(HLOOKUP(Q$54,Paramètres!$B$2:$M$3,2,FALSE)&lt;=($C$4-INT($C$4/12)+HLOOKUP($C$3,Paramètres!$B$2:$M$3,2,FALSE)),1,0))/$C$4,IF($C65="3. Au pro-rata des Hj",HLOOKUP(Q$54,Paramètres!$B$2:$M$3,32,FALSE)/SUM($F$49:$Q$49),"")))*$AS65)</f>
        <v>0</v>
      </c>
      <c r="AP65" s="19"/>
      <c r="AQ65" s="170"/>
      <c r="AR65" s="170"/>
      <c r="AS65" s="180" t="str">
        <f t="shared" si="2124"/>
        <v/>
      </c>
      <c r="AT65" s="181"/>
      <c r="AU65" s="19"/>
      <c r="BD65" s="109"/>
      <c r="BE65" s="109"/>
      <c r="BF65" s="18"/>
    </row>
    <row r="66" spans="1:1246" x14ac:dyDescent="0.25">
      <c r="A66" s="15">
        <v>12</v>
      </c>
      <c r="D66" s="18"/>
      <c r="E66" s="18"/>
      <c r="F66" s="116">
        <f>IF(ISBLANK($C66),0,IF($C66="1. Associé à une intervention",(VLOOKUP($D66,$B$19:$AC$48,HLOOKUP(F$54,Paramètres!$B$2:$M$3,2,FALSE)+4,FALSE)+VLOOKUP($D66,$B$19:$AC$48,HLOOKUP(F$54,Paramètres!$B$2:$M$3,2,FALSE)+16,FALSE))/VLOOKUP($D66,$B$19:$Q$48,2,FALSE),IF($C66="2. Lissé sur la période",(INT($C$4/12)+IF(HLOOKUP(F$54,Paramètres!$B$2:$M$3,2,FALSE)&lt;=($C$4-INT($C$4/12)+HLOOKUP($C$3,Paramètres!$B$2:$M$3,2,FALSE)),1,0))/$C$4,IF($C66="3. Au pro-rata des Hj",HLOOKUP(F$54,Paramètres!$B$2:$M$3,32,FALSE)/SUM($F$49:$Q$49),"")))*$AS66)</f>
        <v>0</v>
      </c>
      <c r="G66" s="116">
        <f>IF(ISBLANK($C66),0,IF($C66="1. Associé à une intervention",(VLOOKUP($D66,$B$19:$AC$48,HLOOKUP(G$54,Paramètres!$B$2:$M$3,2,FALSE)+4,FALSE)+VLOOKUP($D66,$B$19:$AC$48,HLOOKUP(G$54,Paramètres!$B$2:$M$3,2,FALSE)+16,FALSE))/VLOOKUP($D66,$B$19:$Q$48,2,FALSE),IF($C66="2. Lissé sur la période",(INT($C$4/12)+IF(HLOOKUP(G$54,Paramètres!$B$2:$M$3,2,FALSE)&lt;=($C$4-INT($C$4/12)+HLOOKUP($C$3,Paramètres!$B$2:$M$3,2,FALSE)),1,0))/$C$4,IF($C66="3. Au pro-rata des Hj",HLOOKUP(G$54,Paramètres!$B$2:$M$3,32,FALSE)/SUM($F$49:$Q$49),"")))*$AS66)</f>
        <v>0</v>
      </c>
      <c r="H66" s="116">
        <f>IF(ISBLANK($C66),0,IF($C66="1. Associé à une intervention",(VLOOKUP($D66,$B$19:$AC$48,HLOOKUP(H$54,Paramètres!$B$2:$M$3,2,FALSE)+4,FALSE)+VLOOKUP($D66,$B$19:$AC$48,HLOOKUP(H$54,Paramètres!$B$2:$M$3,2,FALSE)+16,FALSE))/VLOOKUP($D66,$B$19:$Q$48,2,FALSE),IF($C66="2. Lissé sur la période",(INT($C$4/12)+IF(HLOOKUP(H$54,Paramètres!$B$2:$M$3,2,FALSE)&lt;=($C$4-INT($C$4/12)+HLOOKUP($C$3,Paramètres!$B$2:$M$3,2,FALSE)),1,0))/$C$4,IF($C66="3. Au pro-rata des Hj",HLOOKUP(H$54,Paramètres!$B$2:$M$3,32,FALSE)/SUM($F$49:$Q$49),"")))*$AS66)</f>
        <v>0</v>
      </c>
      <c r="I66" s="116">
        <f>IF(ISBLANK($C66),0,IF($C66="1. Associé à une intervention",(VLOOKUP($D66,$B$19:$AC$48,HLOOKUP(I$54,Paramètres!$B$2:$M$3,2,FALSE)+4,FALSE)+VLOOKUP($D66,$B$19:$AC$48,HLOOKUP(I$54,Paramètres!$B$2:$M$3,2,FALSE)+16,FALSE))/VLOOKUP($D66,$B$19:$Q$48,2,FALSE),IF($C66="2. Lissé sur la période",(INT($C$4/12)+IF(HLOOKUP(I$54,Paramètres!$B$2:$M$3,2,FALSE)&lt;=($C$4-INT($C$4/12)+HLOOKUP($C$3,Paramètres!$B$2:$M$3,2,FALSE)),1,0))/$C$4,IF($C66="3. Au pro-rata des Hj",HLOOKUP(I$54,Paramètres!$B$2:$M$3,32,FALSE)/SUM($F$49:$Q$49),"")))*$AS66)</f>
        <v>0</v>
      </c>
      <c r="J66" s="116">
        <f>IF(ISBLANK($C66),0,IF($C66="1. Associé à une intervention",(VLOOKUP($D66,$B$19:$AC$48,HLOOKUP(J$54,Paramètres!$B$2:$M$3,2,FALSE)+4,FALSE)+VLOOKUP($D66,$B$19:$AC$48,HLOOKUP(J$54,Paramètres!$B$2:$M$3,2,FALSE)+16,FALSE))/VLOOKUP($D66,$B$19:$Q$48,2,FALSE),IF($C66="2. Lissé sur la période",(INT($C$4/12)+IF(HLOOKUP(J$54,Paramètres!$B$2:$M$3,2,FALSE)&lt;=($C$4-INT($C$4/12)+HLOOKUP($C$3,Paramètres!$B$2:$M$3,2,FALSE)),1,0))/$C$4,IF($C66="3. Au pro-rata des Hj",HLOOKUP(J$54,Paramètres!$B$2:$M$3,32,FALSE)/SUM($F$49:$Q$49),"")))*$AS66)</f>
        <v>0</v>
      </c>
      <c r="K66" s="116">
        <f>IF(ISBLANK($C66),0,IF($C66="1. Associé à une intervention",(VLOOKUP($D66,$B$19:$AC$48,HLOOKUP(K$54,Paramètres!$B$2:$M$3,2,FALSE)+4,FALSE)+VLOOKUP($D66,$B$19:$AC$48,HLOOKUP(K$54,Paramètres!$B$2:$M$3,2,FALSE)+16,FALSE))/VLOOKUP($D66,$B$19:$Q$48,2,FALSE),IF($C66="2. Lissé sur la période",(INT($C$4/12)+IF(HLOOKUP(K$54,Paramètres!$B$2:$M$3,2,FALSE)&lt;=($C$4-INT($C$4/12)+HLOOKUP($C$3,Paramètres!$B$2:$M$3,2,FALSE)),1,0))/$C$4,IF($C66="3. Au pro-rata des Hj",HLOOKUP(K$54,Paramètres!$B$2:$M$3,32,FALSE)/SUM($F$49:$Q$49),"")))*$AS66)</f>
        <v>0</v>
      </c>
      <c r="L66" s="116">
        <f>IF(ISBLANK($C66),0,IF($C66="1. Associé à une intervention",(VLOOKUP($D66,$B$19:$AC$48,HLOOKUP(L$54,Paramètres!$B$2:$M$3,2,FALSE)+4,FALSE)+VLOOKUP($D66,$B$19:$AC$48,HLOOKUP(L$54,Paramètres!$B$2:$M$3,2,FALSE)+16,FALSE))/VLOOKUP($D66,$B$19:$Q$48,2,FALSE),IF($C66="2. Lissé sur la période",(INT($C$4/12)+IF(HLOOKUP(L$54,Paramètres!$B$2:$M$3,2,FALSE)&lt;=($C$4-INT($C$4/12)+HLOOKUP($C$3,Paramètres!$B$2:$M$3,2,FALSE)),1,0))/$C$4,IF($C66="3. Au pro-rata des Hj",HLOOKUP(L$54,Paramètres!$B$2:$M$3,32,FALSE)/SUM($F$49:$Q$49),"")))*$AS66)</f>
        <v>0</v>
      </c>
      <c r="M66" s="116">
        <f>IF(ISBLANK($C66),0,IF($C66="1. Associé à une intervention",(VLOOKUP($D66,$B$19:$AC$48,HLOOKUP(M$54,Paramètres!$B$2:$M$3,2,FALSE)+4,FALSE)+VLOOKUP($D66,$B$19:$AC$48,HLOOKUP(M$54,Paramètres!$B$2:$M$3,2,FALSE)+16,FALSE))/VLOOKUP($D66,$B$19:$Q$48,2,FALSE),IF($C66="2. Lissé sur la période",(INT($C$4/12)+IF(HLOOKUP(M$54,Paramètres!$B$2:$M$3,2,FALSE)&lt;=($C$4-INT($C$4/12)+HLOOKUP($C$3,Paramètres!$B$2:$M$3,2,FALSE)),1,0))/$C$4,IF($C66="3. Au pro-rata des Hj",HLOOKUP(M$54,Paramètres!$B$2:$M$3,32,FALSE)/SUM($F$49:$Q$49),"")))*$AS66)</f>
        <v>0</v>
      </c>
      <c r="N66" s="116">
        <f>IF(ISBLANK($C66),0,IF($C66="1. Associé à une intervention",(VLOOKUP($D66,$B$19:$AC$48,HLOOKUP(N$54,Paramètres!$B$2:$M$3,2,FALSE)+4,FALSE)+VLOOKUP($D66,$B$19:$AC$48,HLOOKUP(N$54,Paramètres!$B$2:$M$3,2,FALSE)+16,FALSE))/VLOOKUP($D66,$B$19:$Q$48,2,FALSE),IF($C66="2. Lissé sur la période",(INT($C$4/12)+IF(HLOOKUP(N$54,Paramètres!$B$2:$M$3,2,FALSE)&lt;=($C$4-INT($C$4/12)+HLOOKUP($C$3,Paramètres!$B$2:$M$3,2,FALSE)),1,0))/$C$4,IF($C66="3. Au pro-rata des Hj",HLOOKUP(N$54,Paramètres!$B$2:$M$3,32,FALSE)/SUM($F$49:$Q$49),"")))*$AS66)</f>
        <v>0</v>
      </c>
      <c r="O66" s="116">
        <f>IF(ISBLANK($C66),0,IF($C66="1. Associé à une intervention",(VLOOKUP($D66,$B$19:$AC$48,HLOOKUP(O$54,Paramètres!$B$2:$M$3,2,FALSE)+4,FALSE)+VLOOKUP($D66,$B$19:$AC$48,HLOOKUP(O$54,Paramètres!$B$2:$M$3,2,FALSE)+16,FALSE))/VLOOKUP($D66,$B$19:$Q$48,2,FALSE),IF($C66="2. Lissé sur la période",(INT($C$4/12)+IF(HLOOKUP(O$54,Paramètres!$B$2:$M$3,2,FALSE)&lt;=($C$4-INT($C$4/12)+HLOOKUP($C$3,Paramètres!$B$2:$M$3,2,FALSE)),1,0))/$C$4,IF($C66="3. Au pro-rata des Hj",HLOOKUP(O$54,Paramètres!$B$2:$M$3,32,FALSE)/SUM($F$49:$Q$49),"")))*$AS66)</f>
        <v>0</v>
      </c>
      <c r="P66" s="116">
        <f>IF(ISBLANK($C66),0,IF($C66="1. Associé à une intervention",(VLOOKUP($D66,$B$19:$AC$48,HLOOKUP(P$54,Paramètres!$B$2:$M$3,2,FALSE)+4,FALSE)+VLOOKUP($D66,$B$19:$AC$48,HLOOKUP(P$54,Paramètres!$B$2:$M$3,2,FALSE)+16,FALSE))/VLOOKUP($D66,$B$19:$Q$48,2,FALSE),IF($C66="2. Lissé sur la période",(INT($C$4/12)+IF(HLOOKUP(P$54,Paramètres!$B$2:$M$3,2,FALSE)&lt;=($C$4-INT($C$4/12)+HLOOKUP($C$3,Paramètres!$B$2:$M$3,2,FALSE)),1,0))/$C$4,IF($C66="3. Au pro-rata des Hj",HLOOKUP(P$54,Paramètres!$B$2:$M$3,32,FALSE)/SUM($F$49:$Q$49),"")))*$AS66)</f>
        <v>0</v>
      </c>
      <c r="Q66" s="116">
        <f>IF(ISBLANK($C66),0,IF($C66="1. Associé à une intervention",(VLOOKUP($D66,$B$19:$AC$48,HLOOKUP(Q$54,Paramètres!$B$2:$M$3,2,FALSE)+4,FALSE)+VLOOKUP($D66,$B$19:$AC$48,HLOOKUP(Q$54,Paramètres!$B$2:$M$3,2,FALSE)+16,FALSE))/VLOOKUP($D66,$B$19:$Q$48,2,FALSE),IF($C66="2. Lissé sur la période",(INT($C$4/12)+IF(HLOOKUP(Q$54,Paramètres!$B$2:$M$3,2,FALSE)&lt;=($C$4-INT($C$4/12)+HLOOKUP($C$3,Paramètres!$B$2:$M$3,2,FALSE)),1,0))/$C$4,IF($C66="3. Au pro-rata des Hj",HLOOKUP(Q$54,Paramètres!$B$2:$M$3,32,FALSE)/SUM($F$49:$Q$49),"")))*$AS66)</f>
        <v>0</v>
      </c>
      <c r="AP66" s="19"/>
      <c r="AQ66" s="170"/>
      <c r="AR66" s="170"/>
      <c r="AS66" s="180" t="str">
        <f t="shared" si="2124"/>
        <v/>
      </c>
      <c r="AT66" s="181"/>
      <c r="AU66" s="19"/>
      <c r="BD66" s="109"/>
      <c r="BE66" s="109"/>
      <c r="BF66" s="18"/>
    </row>
    <row r="67" spans="1:1246" x14ac:dyDescent="0.25">
      <c r="A67" s="15">
        <v>13</v>
      </c>
      <c r="D67" s="18"/>
      <c r="E67" s="18"/>
      <c r="F67" s="116">
        <f>IF(ISBLANK($C67),0,IF($C67="1. Associé à une intervention",(VLOOKUP($D67,$B$19:$AC$48,HLOOKUP(F$54,Paramètres!$B$2:$M$3,2,FALSE)+4,FALSE)+VLOOKUP($D67,$B$19:$AC$48,HLOOKUP(F$54,Paramètres!$B$2:$M$3,2,FALSE)+16,FALSE))/VLOOKUP($D67,$B$19:$Q$48,2,FALSE),IF($C67="2. Lissé sur la période",(INT($C$4/12)+IF(HLOOKUP(F$54,Paramètres!$B$2:$M$3,2,FALSE)&lt;=($C$4-INT($C$4/12)+HLOOKUP($C$3,Paramètres!$B$2:$M$3,2,FALSE)),1,0))/$C$4,IF($C67="3. Au pro-rata des Hj",HLOOKUP(F$54,Paramètres!$B$2:$M$3,32,FALSE)/SUM($F$49:$Q$49),"")))*$AS67)</f>
        <v>0</v>
      </c>
      <c r="G67" s="116">
        <f>IF(ISBLANK($C67),0,IF($C67="1. Associé à une intervention",(VLOOKUP($D67,$B$19:$AC$48,HLOOKUP(G$54,Paramètres!$B$2:$M$3,2,FALSE)+4,FALSE)+VLOOKUP($D67,$B$19:$AC$48,HLOOKUP(G$54,Paramètres!$B$2:$M$3,2,FALSE)+16,FALSE))/VLOOKUP($D67,$B$19:$Q$48,2,FALSE),IF($C67="2. Lissé sur la période",(INT($C$4/12)+IF(HLOOKUP(G$54,Paramètres!$B$2:$M$3,2,FALSE)&lt;=($C$4-INT($C$4/12)+HLOOKUP($C$3,Paramètres!$B$2:$M$3,2,FALSE)),1,0))/$C$4,IF($C67="3. Au pro-rata des Hj",HLOOKUP(G$54,Paramètres!$B$2:$M$3,32,FALSE)/SUM($F$49:$Q$49),"")))*$AS67)</f>
        <v>0</v>
      </c>
      <c r="H67" s="116">
        <f>IF(ISBLANK($C67),0,IF($C67="1. Associé à une intervention",(VLOOKUP($D67,$B$19:$AC$48,HLOOKUP(H$54,Paramètres!$B$2:$M$3,2,FALSE)+4,FALSE)+VLOOKUP($D67,$B$19:$AC$48,HLOOKUP(H$54,Paramètres!$B$2:$M$3,2,FALSE)+16,FALSE))/VLOOKUP($D67,$B$19:$Q$48,2,FALSE),IF($C67="2. Lissé sur la période",(INT($C$4/12)+IF(HLOOKUP(H$54,Paramètres!$B$2:$M$3,2,FALSE)&lt;=($C$4-INT($C$4/12)+HLOOKUP($C$3,Paramètres!$B$2:$M$3,2,FALSE)),1,0))/$C$4,IF($C67="3. Au pro-rata des Hj",HLOOKUP(H$54,Paramètres!$B$2:$M$3,32,FALSE)/SUM($F$49:$Q$49),"")))*$AS67)</f>
        <v>0</v>
      </c>
      <c r="I67" s="116">
        <f>IF(ISBLANK($C67),0,IF($C67="1. Associé à une intervention",(VLOOKUP($D67,$B$19:$AC$48,HLOOKUP(I$54,Paramètres!$B$2:$M$3,2,FALSE)+4,FALSE)+VLOOKUP($D67,$B$19:$AC$48,HLOOKUP(I$54,Paramètres!$B$2:$M$3,2,FALSE)+16,FALSE))/VLOOKUP($D67,$B$19:$Q$48,2,FALSE),IF($C67="2. Lissé sur la période",(INT($C$4/12)+IF(HLOOKUP(I$54,Paramètres!$B$2:$M$3,2,FALSE)&lt;=($C$4-INT($C$4/12)+HLOOKUP($C$3,Paramètres!$B$2:$M$3,2,FALSE)),1,0))/$C$4,IF($C67="3. Au pro-rata des Hj",HLOOKUP(I$54,Paramètres!$B$2:$M$3,32,FALSE)/SUM($F$49:$Q$49),"")))*$AS67)</f>
        <v>0</v>
      </c>
      <c r="J67" s="116">
        <f>IF(ISBLANK($C67),0,IF($C67="1. Associé à une intervention",(VLOOKUP($D67,$B$19:$AC$48,HLOOKUP(J$54,Paramètres!$B$2:$M$3,2,FALSE)+4,FALSE)+VLOOKUP($D67,$B$19:$AC$48,HLOOKUP(J$54,Paramètres!$B$2:$M$3,2,FALSE)+16,FALSE))/VLOOKUP($D67,$B$19:$Q$48,2,FALSE),IF($C67="2. Lissé sur la période",(INT($C$4/12)+IF(HLOOKUP(J$54,Paramètres!$B$2:$M$3,2,FALSE)&lt;=($C$4-INT($C$4/12)+HLOOKUP($C$3,Paramètres!$B$2:$M$3,2,FALSE)),1,0))/$C$4,IF($C67="3. Au pro-rata des Hj",HLOOKUP(J$54,Paramètres!$B$2:$M$3,32,FALSE)/SUM($F$49:$Q$49),"")))*$AS67)</f>
        <v>0</v>
      </c>
      <c r="K67" s="116">
        <f>IF(ISBLANK($C67),0,IF($C67="1. Associé à une intervention",(VLOOKUP($D67,$B$19:$AC$48,HLOOKUP(K$54,Paramètres!$B$2:$M$3,2,FALSE)+4,FALSE)+VLOOKUP($D67,$B$19:$AC$48,HLOOKUP(K$54,Paramètres!$B$2:$M$3,2,FALSE)+16,FALSE))/VLOOKUP($D67,$B$19:$Q$48,2,FALSE),IF($C67="2. Lissé sur la période",(INT($C$4/12)+IF(HLOOKUP(K$54,Paramètres!$B$2:$M$3,2,FALSE)&lt;=($C$4-INT($C$4/12)+HLOOKUP($C$3,Paramètres!$B$2:$M$3,2,FALSE)),1,0))/$C$4,IF($C67="3. Au pro-rata des Hj",HLOOKUP(K$54,Paramètres!$B$2:$M$3,32,FALSE)/SUM($F$49:$Q$49),"")))*$AS67)</f>
        <v>0</v>
      </c>
      <c r="L67" s="116">
        <f>IF(ISBLANK($C67),0,IF($C67="1. Associé à une intervention",(VLOOKUP($D67,$B$19:$AC$48,HLOOKUP(L$54,Paramètres!$B$2:$M$3,2,FALSE)+4,FALSE)+VLOOKUP($D67,$B$19:$AC$48,HLOOKUP(L$54,Paramètres!$B$2:$M$3,2,FALSE)+16,FALSE))/VLOOKUP($D67,$B$19:$Q$48,2,FALSE),IF($C67="2. Lissé sur la période",(INT($C$4/12)+IF(HLOOKUP(L$54,Paramètres!$B$2:$M$3,2,FALSE)&lt;=($C$4-INT($C$4/12)+HLOOKUP($C$3,Paramètres!$B$2:$M$3,2,FALSE)),1,0))/$C$4,IF($C67="3. Au pro-rata des Hj",HLOOKUP(L$54,Paramètres!$B$2:$M$3,32,FALSE)/SUM($F$49:$Q$49),"")))*$AS67)</f>
        <v>0</v>
      </c>
      <c r="M67" s="116">
        <f>IF(ISBLANK($C67),0,IF($C67="1. Associé à une intervention",(VLOOKUP($D67,$B$19:$AC$48,HLOOKUP(M$54,Paramètres!$B$2:$M$3,2,FALSE)+4,FALSE)+VLOOKUP($D67,$B$19:$AC$48,HLOOKUP(M$54,Paramètres!$B$2:$M$3,2,FALSE)+16,FALSE))/VLOOKUP($D67,$B$19:$Q$48,2,FALSE),IF($C67="2. Lissé sur la période",(INT($C$4/12)+IF(HLOOKUP(M$54,Paramètres!$B$2:$M$3,2,FALSE)&lt;=($C$4-INT($C$4/12)+HLOOKUP($C$3,Paramètres!$B$2:$M$3,2,FALSE)),1,0))/$C$4,IF($C67="3. Au pro-rata des Hj",HLOOKUP(M$54,Paramètres!$B$2:$M$3,32,FALSE)/SUM($F$49:$Q$49),"")))*$AS67)</f>
        <v>0</v>
      </c>
      <c r="N67" s="116">
        <f>IF(ISBLANK($C67),0,IF($C67="1. Associé à une intervention",(VLOOKUP($D67,$B$19:$AC$48,HLOOKUP(N$54,Paramètres!$B$2:$M$3,2,FALSE)+4,FALSE)+VLOOKUP($D67,$B$19:$AC$48,HLOOKUP(N$54,Paramètres!$B$2:$M$3,2,FALSE)+16,FALSE))/VLOOKUP($D67,$B$19:$Q$48,2,FALSE),IF($C67="2. Lissé sur la période",(INT($C$4/12)+IF(HLOOKUP(N$54,Paramètres!$B$2:$M$3,2,FALSE)&lt;=($C$4-INT($C$4/12)+HLOOKUP($C$3,Paramètres!$B$2:$M$3,2,FALSE)),1,0))/$C$4,IF($C67="3. Au pro-rata des Hj",HLOOKUP(N$54,Paramètres!$B$2:$M$3,32,FALSE)/SUM($F$49:$Q$49),"")))*$AS67)</f>
        <v>0</v>
      </c>
      <c r="O67" s="116">
        <f>IF(ISBLANK($C67),0,IF($C67="1. Associé à une intervention",(VLOOKUP($D67,$B$19:$AC$48,HLOOKUP(O$54,Paramètres!$B$2:$M$3,2,FALSE)+4,FALSE)+VLOOKUP($D67,$B$19:$AC$48,HLOOKUP(O$54,Paramètres!$B$2:$M$3,2,FALSE)+16,FALSE))/VLOOKUP($D67,$B$19:$Q$48,2,FALSE),IF($C67="2. Lissé sur la période",(INT($C$4/12)+IF(HLOOKUP(O$54,Paramètres!$B$2:$M$3,2,FALSE)&lt;=($C$4-INT($C$4/12)+HLOOKUP($C$3,Paramètres!$B$2:$M$3,2,FALSE)),1,0))/$C$4,IF($C67="3. Au pro-rata des Hj",HLOOKUP(O$54,Paramètres!$B$2:$M$3,32,FALSE)/SUM($F$49:$Q$49),"")))*$AS67)</f>
        <v>0</v>
      </c>
      <c r="P67" s="116">
        <f>IF(ISBLANK($C67),0,IF($C67="1. Associé à une intervention",(VLOOKUP($D67,$B$19:$AC$48,HLOOKUP(P$54,Paramètres!$B$2:$M$3,2,FALSE)+4,FALSE)+VLOOKUP($D67,$B$19:$AC$48,HLOOKUP(P$54,Paramètres!$B$2:$M$3,2,FALSE)+16,FALSE))/VLOOKUP($D67,$B$19:$Q$48,2,FALSE),IF($C67="2. Lissé sur la période",(INT($C$4/12)+IF(HLOOKUP(P$54,Paramètres!$B$2:$M$3,2,FALSE)&lt;=($C$4-INT($C$4/12)+HLOOKUP($C$3,Paramètres!$B$2:$M$3,2,FALSE)),1,0))/$C$4,IF($C67="3. Au pro-rata des Hj",HLOOKUP(P$54,Paramètres!$B$2:$M$3,32,FALSE)/SUM($F$49:$Q$49),"")))*$AS67)</f>
        <v>0</v>
      </c>
      <c r="Q67" s="116">
        <f>IF(ISBLANK($C67),0,IF($C67="1. Associé à une intervention",(VLOOKUP($D67,$B$19:$AC$48,HLOOKUP(Q$54,Paramètres!$B$2:$M$3,2,FALSE)+4,FALSE)+VLOOKUP($D67,$B$19:$AC$48,HLOOKUP(Q$54,Paramètres!$B$2:$M$3,2,FALSE)+16,FALSE))/VLOOKUP($D67,$B$19:$Q$48,2,FALSE),IF($C67="2. Lissé sur la période",(INT($C$4/12)+IF(HLOOKUP(Q$54,Paramètres!$B$2:$M$3,2,FALSE)&lt;=($C$4-INT($C$4/12)+HLOOKUP($C$3,Paramètres!$B$2:$M$3,2,FALSE)),1,0))/$C$4,IF($C67="3. Au pro-rata des Hj",HLOOKUP(Q$54,Paramètres!$B$2:$M$3,32,FALSE)/SUM($F$49:$Q$49),"")))*$AS67)</f>
        <v>0</v>
      </c>
      <c r="AP67" s="19"/>
      <c r="AQ67" s="170"/>
      <c r="AR67" s="170"/>
      <c r="AS67" s="180" t="str">
        <f t="shared" si="2124"/>
        <v/>
      </c>
      <c r="AT67" s="181"/>
      <c r="AU67" s="19"/>
      <c r="BD67" s="109"/>
      <c r="BE67" s="109"/>
      <c r="BF67" s="18"/>
    </row>
    <row r="68" spans="1:1246" x14ac:dyDescent="0.25">
      <c r="A68" s="15">
        <v>14</v>
      </c>
      <c r="D68" s="18"/>
      <c r="E68" s="18"/>
      <c r="F68" s="116">
        <f>IF(ISBLANK($C68),0,IF($C68="1. Associé à une intervention",(VLOOKUP($D68,$B$19:$AC$48,HLOOKUP(F$54,Paramètres!$B$2:$M$3,2,FALSE)+4,FALSE)+VLOOKUP($D68,$B$19:$AC$48,HLOOKUP(F$54,Paramètres!$B$2:$M$3,2,FALSE)+16,FALSE))/VLOOKUP($D68,$B$19:$Q$48,2,FALSE),IF($C68="2. Lissé sur la période",(INT($C$4/12)+IF(HLOOKUP(F$54,Paramètres!$B$2:$M$3,2,FALSE)&lt;=($C$4-INT($C$4/12)+HLOOKUP($C$3,Paramètres!$B$2:$M$3,2,FALSE)),1,0))/$C$4,IF($C68="3. Au pro-rata des Hj",HLOOKUP(F$54,Paramètres!$B$2:$M$3,32,FALSE)/SUM($F$49:$Q$49),"")))*$AS68)</f>
        <v>0</v>
      </c>
      <c r="G68" s="116">
        <f>IF(ISBLANK($C68),0,IF($C68="1. Associé à une intervention",(VLOOKUP($D68,$B$19:$AC$48,HLOOKUP(G$54,Paramètres!$B$2:$M$3,2,FALSE)+4,FALSE)+VLOOKUP($D68,$B$19:$AC$48,HLOOKUP(G$54,Paramètres!$B$2:$M$3,2,FALSE)+16,FALSE))/VLOOKUP($D68,$B$19:$Q$48,2,FALSE),IF($C68="2. Lissé sur la période",(INT($C$4/12)+IF(HLOOKUP(G$54,Paramètres!$B$2:$M$3,2,FALSE)&lt;=($C$4-INT($C$4/12)+HLOOKUP($C$3,Paramètres!$B$2:$M$3,2,FALSE)),1,0))/$C$4,IF($C68="3. Au pro-rata des Hj",HLOOKUP(G$54,Paramètres!$B$2:$M$3,32,FALSE)/SUM($F$49:$Q$49),"")))*$AS68)</f>
        <v>0</v>
      </c>
      <c r="H68" s="116">
        <f>IF(ISBLANK($C68),0,IF($C68="1. Associé à une intervention",(VLOOKUP($D68,$B$19:$AC$48,HLOOKUP(H$54,Paramètres!$B$2:$M$3,2,FALSE)+4,FALSE)+VLOOKUP($D68,$B$19:$AC$48,HLOOKUP(H$54,Paramètres!$B$2:$M$3,2,FALSE)+16,FALSE))/VLOOKUP($D68,$B$19:$Q$48,2,FALSE),IF($C68="2. Lissé sur la période",(INT($C$4/12)+IF(HLOOKUP(H$54,Paramètres!$B$2:$M$3,2,FALSE)&lt;=($C$4-INT($C$4/12)+HLOOKUP($C$3,Paramètres!$B$2:$M$3,2,FALSE)),1,0))/$C$4,IF($C68="3. Au pro-rata des Hj",HLOOKUP(H$54,Paramètres!$B$2:$M$3,32,FALSE)/SUM($F$49:$Q$49),"")))*$AS68)</f>
        <v>0</v>
      </c>
      <c r="I68" s="116">
        <f>IF(ISBLANK($C68),0,IF($C68="1. Associé à une intervention",(VLOOKUP($D68,$B$19:$AC$48,HLOOKUP(I$54,Paramètres!$B$2:$M$3,2,FALSE)+4,FALSE)+VLOOKUP($D68,$B$19:$AC$48,HLOOKUP(I$54,Paramètres!$B$2:$M$3,2,FALSE)+16,FALSE))/VLOOKUP($D68,$B$19:$Q$48,2,FALSE),IF($C68="2. Lissé sur la période",(INT($C$4/12)+IF(HLOOKUP(I$54,Paramètres!$B$2:$M$3,2,FALSE)&lt;=($C$4-INT($C$4/12)+HLOOKUP($C$3,Paramètres!$B$2:$M$3,2,FALSE)),1,0))/$C$4,IF($C68="3. Au pro-rata des Hj",HLOOKUP(I$54,Paramètres!$B$2:$M$3,32,FALSE)/SUM($F$49:$Q$49),"")))*$AS68)</f>
        <v>0</v>
      </c>
      <c r="J68" s="116">
        <f>IF(ISBLANK($C68),0,IF($C68="1. Associé à une intervention",(VLOOKUP($D68,$B$19:$AC$48,HLOOKUP(J$54,Paramètres!$B$2:$M$3,2,FALSE)+4,FALSE)+VLOOKUP($D68,$B$19:$AC$48,HLOOKUP(J$54,Paramètres!$B$2:$M$3,2,FALSE)+16,FALSE))/VLOOKUP($D68,$B$19:$Q$48,2,FALSE),IF($C68="2. Lissé sur la période",(INT($C$4/12)+IF(HLOOKUP(J$54,Paramètres!$B$2:$M$3,2,FALSE)&lt;=($C$4-INT($C$4/12)+HLOOKUP($C$3,Paramètres!$B$2:$M$3,2,FALSE)),1,0))/$C$4,IF($C68="3. Au pro-rata des Hj",HLOOKUP(J$54,Paramètres!$B$2:$M$3,32,FALSE)/SUM($F$49:$Q$49),"")))*$AS68)</f>
        <v>0</v>
      </c>
      <c r="K68" s="116">
        <f>IF(ISBLANK($C68),0,IF($C68="1. Associé à une intervention",(VLOOKUP($D68,$B$19:$AC$48,HLOOKUP(K$54,Paramètres!$B$2:$M$3,2,FALSE)+4,FALSE)+VLOOKUP($D68,$B$19:$AC$48,HLOOKUP(K$54,Paramètres!$B$2:$M$3,2,FALSE)+16,FALSE))/VLOOKUP($D68,$B$19:$Q$48,2,FALSE),IF($C68="2. Lissé sur la période",(INT($C$4/12)+IF(HLOOKUP(K$54,Paramètres!$B$2:$M$3,2,FALSE)&lt;=($C$4-INT($C$4/12)+HLOOKUP($C$3,Paramètres!$B$2:$M$3,2,FALSE)),1,0))/$C$4,IF($C68="3. Au pro-rata des Hj",HLOOKUP(K$54,Paramètres!$B$2:$M$3,32,FALSE)/SUM($F$49:$Q$49),"")))*$AS68)</f>
        <v>0</v>
      </c>
      <c r="L68" s="116">
        <f>IF(ISBLANK($C68),0,IF($C68="1. Associé à une intervention",(VLOOKUP($D68,$B$19:$AC$48,HLOOKUP(L$54,Paramètres!$B$2:$M$3,2,FALSE)+4,FALSE)+VLOOKUP($D68,$B$19:$AC$48,HLOOKUP(L$54,Paramètres!$B$2:$M$3,2,FALSE)+16,FALSE))/VLOOKUP($D68,$B$19:$Q$48,2,FALSE),IF($C68="2. Lissé sur la période",(INT($C$4/12)+IF(HLOOKUP(L$54,Paramètres!$B$2:$M$3,2,FALSE)&lt;=($C$4-INT($C$4/12)+HLOOKUP($C$3,Paramètres!$B$2:$M$3,2,FALSE)),1,0))/$C$4,IF($C68="3. Au pro-rata des Hj",HLOOKUP(L$54,Paramètres!$B$2:$M$3,32,FALSE)/SUM($F$49:$Q$49),"")))*$AS68)</f>
        <v>0</v>
      </c>
      <c r="M68" s="116">
        <f>IF(ISBLANK($C68),0,IF($C68="1. Associé à une intervention",(VLOOKUP($D68,$B$19:$AC$48,HLOOKUP(M$54,Paramètres!$B$2:$M$3,2,FALSE)+4,FALSE)+VLOOKUP($D68,$B$19:$AC$48,HLOOKUP(M$54,Paramètres!$B$2:$M$3,2,FALSE)+16,FALSE))/VLOOKUP($D68,$B$19:$Q$48,2,FALSE),IF($C68="2. Lissé sur la période",(INT($C$4/12)+IF(HLOOKUP(M$54,Paramètres!$B$2:$M$3,2,FALSE)&lt;=($C$4-INT($C$4/12)+HLOOKUP($C$3,Paramètres!$B$2:$M$3,2,FALSE)),1,0))/$C$4,IF($C68="3. Au pro-rata des Hj",HLOOKUP(M$54,Paramètres!$B$2:$M$3,32,FALSE)/SUM($F$49:$Q$49),"")))*$AS68)</f>
        <v>0</v>
      </c>
      <c r="N68" s="116">
        <f>IF(ISBLANK($C68),0,IF($C68="1. Associé à une intervention",(VLOOKUP($D68,$B$19:$AC$48,HLOOKUP(N$54,Paramètres!$B$2:$M$3,2,FALSE)+4,FALSE)+VLOOKUP($D68,$B$19:$AC$48,HLOOKUP(N$54,Paramètres!$B$2:$M$3,2,FALSE)+16,FALSE))/VLOOKUP($D68,$B$19:$Q$48,2,FALSE),IF($C68="2. Lissé sur la période",(INT($C$4/12)+IF(HLOOKUP(N$54,Paramètres!$B$2:$M$3,2,FALSE)&lt;=($C$4-INT($C$4/12)+HLOOKUP($C$3,Paramètres!$B$2:$M$3,2,FALSE)),1,0))/$C$4,IF($C68="3. Au pro-rata des Hj",HLOOKUP(N$54,Paramètres!$B$2:$M$3,32,FALSE)/SUM($F$49:$Q$49),"")))*$AS68)</f>
        <v>0</v>
      </c>
      <c r="O68" s="116">
        <f>IF(ISBLANK($C68),0,IF($C68="1. Associé à une intervention",(VLOOKUP($D68,$B$19:$AC$48,HLOOKUP(O$54,Paramètres!$B$2:$M$3,2,FALSE)+4,FALSE)+VLOOKUP($D68,$B$19:$AC$48,HLOOKUP(O$54,Paramètres!$B$2:$M$3,2,FALSE)+16,FALSE))/VLOOKUP($D68,$B$19:$Q$48,2,FALSE),IF($C68="2. Lissé sur la période",(INT($C$4/12)+IF(HLOOKUP(O$54,Paramètres!$B$2:$M$3,2,FALSE)&lt;=($C$4-INT($C$4/12)+HLOOKUP($C$3,Paramètres!$B$2:$M$3,2,FALSE)),1,0))/$C$4,IF($C68="3. Au pro-rata des Hj",HLOOKUP(O$54,Paramètres!$B$2:$M$3,32,FALSE)/SUM($F$49:$Q$49),"")))*$AS68)</f>
        <v>0</v>
      </c>
      <c r="P68" s="116">
        <f>IF(ISBLANK($C68),0,IF($C68="1. Associé à une intervention",(VLOOKUP($D68,$B$19:$AC$48,HLOOKUP(P$54,Paramètres!$B$2:$M$3,2,FALSE)+4,FALSE)+VLOOKUP($D68,$B$19:$AC$48,HLOOKUP(P$54,Paramètres!$B$2:$M$3,2,FALSE)+16,FALSE))/VLOOKUP($D68,$B$19:$Q$48,2,FALSE),IF($C68="2. Lissé sur la période",(INT($C$4/12)+IF(HLOOKUP(P$54,Paramètres!$B$2:$M$3,2,FALSE)&lt;=($C$4-INT($C$4/12)+HLOOKUP($C$3,Paramètres!$B$2:$M$3,2,FALSE)),1,0))/$C$4,IF($C68="3. Au pro-rata des Hj",HLOOKUP(P$54,Paramètres!$B$2:$M$3,32,FALSE)/SUM($F$49:$Q$49),"")))*$AS68)</f>
        <v>0</v>
      </c>
      <c r="Q68" s="116">
        <f>IF(ISBLANK($C68),0,IF($C68="1. Associé à une intervention",(VLOOKUP($D68,$B$19:$AC$48,HLOOKUP(Q$54,Paramètres!$B$2:$M$3,2,FALSE)+4,FALSE)+VLOOKUP($D68,$B$19:$AC$48,HLOOKUP(Q$54,Paramètres!$B$2:$M$3,2,FALSE)+16,FALSE))/VLOOKUP($D68,$B$19:$Q$48,2,FALSE),IF($C68="2. Lissé sur la période",(INT($C$4/12)+IF(HLOOKUP(Q$54,Paramètres!$B$2:$M$3,2,FALSE)&lt;=($C$4-INT($C$4/12)+HLOOKUP($C$3,Paramètres!$B$2:$M$3,2,FALSE)),1,0))/$C$4,IF($C68="3. Au pro-rata des Hj",HLOOKUP(Q$54,Paramètres!$B$2:$M$3,32,FALSE)/SUM($F$49:$Q$49),"")))*$AS68)</f>
        <v>0</v>
      </c>
      <c r="AP68" s="19"/>
      <c r="AQ68" s="170"/>
      <c r="AR68" s="170"/>
      <c r="AS68" s="180" t="str">
        <f t="shared" si="2124"/>
        <v/>
      </c>
      <c r="AT68" s="181"/>
      <c r="AU68" s="19"/>
      <c r="BD68" s="109"/>
      <c r="BE68" s="109"/>
      <c r="BF68" s="18"/>
    </row>
    <row r="69" spans="1:1246" x14ac:dyDescent="0.25">
      <c r="A69" s="15">
        <v>15</v>
      </c>
      <c r="D69" s="18"/>
      <c r="E69" s="18"/>
      <c r="F69" s="116">
        <f>IF(ISBLANK($C69),0,IF($C69="1. Associé à une intervention",(VLOOKUP($D69,$B$19:$AC$48,HLOOKUP(F$54,Paramètres!$B$2:$M$3,2,FALSE)+4,FALSE)+VLOOKUP($D69,$B$19:$AC$48,HLOOKUP(F$54,Paramètres!$B$2:$M$3,2,FALSE)+16,FALSE))/VLOOKUP($D69,$B$19:$Q$48,2,FALSE),IF($C69="2. Lissé sur la période",(INT($C$4/12)+IF(HLOOKUP(F$54,Paramètres!$B$2:$M$3,2,FALSE)&lt;=($C$4-INT($C$4/12)+HLOOKUP($C$3,Paramètres!$B$2:$M$3,2,FALSE)),1,0))/$C$4,IF($C69="3. Au pro-rata des Hj",HLOOKUP(F$54,Paramètres!$B$2:$M$3,32,FALSE)/SUM($F$49:$Q$49),"")))*$AS69)</f>
        <v>0</v>
      </c>
      <c r="G69" s="116">
        <f>IF(ISBLANK($C69),0,IF($C69="1. Associé à une intervention",(VLOOKUP($D69,$B$19:$AC$48,HLOOKUP(G$54,Paramètres!$B$2:$M$3,2,FALSE)+4,FALSE)+VLOOKUP($D69,$B$19:$AC$48,HLOOKUP(G$54,Paramètres!$B$2:$M$3,2,FALSE)+16,FALSE))/VLOOKUP($D69,$B$19:$Q$48,2,FALSE),IF($C69="2. Lissé sur la période",(INT($C$4/12)+IF(HLOOKUP(G$54,Paramètres!$B$2:$M$3,2,FALSE)&lt;=($C$4-INT($C$4/12)+HLOOKUP($C$3,Paramètres!$B$2:$M$3,2,FALSE)),1,0))/$C$4,IF($C69="3. Au pro-rata des Hj",HLOOKUP(G$54,Paramètres!$B$2:$M$3,32,FALSE)/SUM($F$49:$Q$49),"")))*$AS69)</f>
        <v>0</v>
      </c>
      <c r="H69" s="116">
        <f>IF(ISBLANK($C69),0,IF($C69="1. Associé à une intervention",(VLOOKUP($D69,$B$19:$AC$48,HLOOKUP(H$54,Paramètres!$B$2:$M$3,2,FALSE)+4,FALSE)+VLOOKUP($D69,$B$19:$AC$48,HLOOKUP(H$54,Paramètres!$B$2:$M$3,2,FALSE)+16,FALSE))/VLOOKUP($D69,$B$19:$Q$48,2,FALSE),IF($C69="2. Lissé sur la période",(INT($C$4/12)+IF(HLOOKUP(H$54,Paramètres!$B$2:$M$3,2,FALSE)&lt;=($C$4-INT($C$4/12)+HLOOKUP($C$3,Paramètres!$B$2:$M$3,2,FALSE)),1,0))/$C$4,IF($C69="3. Au pro-rata des Hj",HLOOKUP(H$54,Paramètres!$B$2:$M$3,32,FALSE)/SUM($F$49:$Q$49),"")))*$AS69)</f>
        <v>0</v>
      </c>
      <c r="I69" s="116">
        <f>IF(ISBLANK($C69),0,IF($C69="1. Associé à une intervention",(VLOOKUP($D69,$B$19:$AC$48,HLOOKUP(I$54,Paramètres!$B$2:$M$3,2,FALSE)+4,FALSE)+VLOOKUP($D69,$B$19:$AC$48,HLOOKUP(I$54,Paramètres!$B$2:$M$3,2,FALSE)+16,FALSE))/VLOOKUP($D69,$B$19:$Q$48,2,FALSE),IF($C69="2. Lissé sur la période",(INT($C$4/12)+IF(HLOOKUP(I$54,Paramètres!$B$2:$M$3,2,FALSE)&lt;=($C$4-INT($C$4/12)+HLOOKUP($C$3,Paramètres!$B$2:$M$3,2,FALSE)),1,0))/$C$4,IF($C69="3. Au pro-rata des Hj",HLOOKUP(I$54,Paramètres!$B$2:$M$3,32,FALSE)/SUM($F$49:$Q$49),"")))*$AS69)</f>
        <v>0</v>
      </c>
      <c r="J69" s="116">
        <f>IF(ISBLANK($C69),0,IF($C69="1. Associé à une intervention",(VLOOKUP($D69,$B$19:$AC$48,HLOOKUP(J$54,Paramètres!$B$2:$M$3,2,FALSE)+4,FALSE)+VLOOKUP($D69,$B$19:$AC$48,HLOOKUP(J$54,Paramètres!$B$2:$M$3,2,FALSE)+16,FALSE))/VLOOKUP($D69,$B$19:$Q$48,2,FALSE),IF($C69="2. Lissé sur la période",(INT($C$4/12)+IF(HLOOKUP(J$54,Paramètres!$B$2:$M$3,2,FALSE)&lt;=($C$4-INT($C$4/12)+HLOOKUP($C$3,Paramètres!$B$2:$M$3,2,FALSE)),1,0))/$C$4,IF($C69="3. Au pro-rata des Hj",HLOOKUP(J$54,Paramètres!$B$2:$M$3,32,FALSE)/SUM($F$49:$Q$49),"")))*$AS69)</f>
        <v>0</v>
      </c>
      <c r="K69" s="116">
        <f>IF(ISBLANK($C69),0,IF($C69="1. Associé à une intervention",(VLOOKUP($D69,$B$19:$AC$48,HLOOKUP(K$54,Paramètres!$B$2:$M$3,2,FALSE)+4,FALSE)+VLOOKUP($D69,$B$19:$AC$48,HLOOKUP(K$54,Paramètres!$B$2:$M$3,2,FALSE)+16,FALSE))/VLOOKUP($D69,$B$19:$Q$48,2,FALSE),IF($C69="2. Lissé sur la période",(INT($C$4/12)+IF(HLOOKUP(K$54,Paramètres!$B$2:$M$3,2,FALSE)&lt;=($C$4-INT($C$4/12)+HLOOKUP($C$3,Paramètres!$B$2:$M$3,2,FALSE)),1,0))/$C$4,IF($C69="3. Au pro-rata des Hj",HLOOKUP(K$54,Paramètres!$B$2:$M$3,32,FALSE)/SUM($F$49:$Q$49),"")))*$AS69)</f>
        <v>0</v>
      </c>
      <c r="L69" s="116">
        <f>IF(ISBLANK($C69),0,IF($C69="1. Associé à une intervention",(VLOOKUP($D69,$B$19:$AC$48,HLOOKUP(L$54,Paramètres!$B$2:$M$3,2,FALSE)+4,FALSE)+VLOOKUP($D69,$B$19:$AC$48,HLOOKUP(L$54,Paramètres!$B$2:$M$3,2,FALSE)+16,FALSE))/VLOOKUP($D69,$B$19:$Q$48,2,FALSE),IF($C69="2. Lissé sur la période",(INT($C$4/12)+IF(HLOOKUP(L$54,Paramètres!$B$2:$M$3,2,FALSE)&lt;=($C$4-INT($C$4/12)+HLOOKUP($C$3,Paramètres!$B$2:$M$3,2,FALSE)),1,0))/$C$4,IF($C69="3. Au pro-rata des Hj",HLOOKUP(L$54,Paramètres!$B$2:$M$3,32,FALSE)/SUM($F$49:$Q$49),"")))*$AS69)</f>
        <v>0</v>
      </c>
      <c r="M69" s="116">
        <f>IF(ISBLANK($C69),0,IF($C69="1. Associé à une intervention",(VLOOKUP($D69,$B$19:$AC$48,HLOOKUP(M$54,Paramètres!$B$2:$M$3,2,FALSE)+4,FALSE)+VLOOKUP($D69,$B$19:$AC$48,HLOOKUP(M$54,Paramètres!$B$2:$M$3,2,FALSE)+16,FALSE))/VLOOKUP($D69,$B$19:$Q$48,2,FALSE),IF($C69="2. Lissé sur la période",(INT($C$4/12)+IF(HLOOKUP(M$54,Paramètres!$B$2:$M$3,2,FALSE)&lt;=($C$4-INT($C$4/12)+HLOOKUP($C$3,Paramètres!$B$2:$M$3,2,FALSE)),1,0))/$C$4,IF($C69="3. Au pro-rata des Hj",HLOOKUP(M$54,Paramètres!$B$2:$M$3,32,FALSE)/SUM($F$49:$Q$49),"")))*$AS69)</f>
        <v>0</v>
      </c>
      <c r="N69" s="116">
        <f>IF(ISBLANK($C69),0,IF($C69="1. Associé à une intervention",(VLOOKUP($D69,$B$19:$AC$48,HLOOKUP(N$54,Paramètres!$B$2:$M$3,2,FALSE)+4,FALSE)+VLOOKUP($D69,$B$19:$AC$48,HLOOKUP(N$54,Paramètres!$B$2:$M$3,2,FALSE)+16,FALSE))/VLOOKUP($D69,$B$19:$Q$48,2,FALSE),IF($C69="2. Lissé sur la période",(INT($C$4/12)+IF(HLOOKUP(N$54,Paramètres!$B$2:$M$3,2,FALSE)&lt;=($C$4-INT($C$4/12)+HLOOKUP($C$3,Paramètres!$B$2:$M$3,2,FALSE)),1,0))/$C$4,IF($C69="3. Au pro-rata des Hj",HLOOKUP(N$54,Paramètres!$B$2:$M$3,32,FALSE)/SUM($F$49:$Q$49),"")))*$AS69)</f>
        <v>0</v>
      </c>
      <c r="O69" s="116">
        <f>IF(ISBLANK($C69),0,IF($C69="1. Associé à une intervention",(VLOOKUP($D69,$B$19:$AC$48,HLOOKUP(O$54,Paramètres!$B$2:$M$3,2,FALSE)+4,FALSE)+VLOOKUP($D69,$B$19:$AC$48,HLOOKUP(O$54,Paramètres!$B$2:$M$3,2,FALSE)+16,FALSE))/VLOOKUP($D69,$B$19:$Q$48,2,FALSE),IF($C69="2. Lissé sur la période",(INT($C$4/12)+IF(HLOOKUP(O$54,Paramètres!$B$2:$M$3,2,FALSE)&lt;=($C$4-INT($C$4/12)+HLOOKUP($C$3,Paramètres!$B$2:$M$3,2,FALSE)),1,0))/$C$4,IF($C69="3. Au pro-rata des Hj",HLOOKUP(O$54,Paramètres!$B$2:$M$3,32,FALSE)/SUM($F$49:$Q$49),"")))*$AS69)</f>
        <v>0</v>
      </c>
      <c r="P69" s="116">
        <f>IF(ISBLANK($C69),0,IF($C69="1. Associé à une intervention",(VLOOKUP($D69,$B$19:$AC$48,HLOOKUP(P$54,Paramètres!$B$2:$M$3,2,FALSE)+4,FALSE)+VLOOKUP($D69,$B$19:$AC$48,HLOOKUP(P$54,Paramètres!$B$2:$M$3,2,FALSE)+16,FALSE))/VLOOKUP($D69,$B$19:$Q$48,2,FALSE),IF($C69="2. Lissé sur la période",(INT($C$4/12)+IF(HLOOKUP(P$54,Paramètres!$B$2:$M$3,2,FALSE)&lt;=($C$4-INT($C$4/12)+HLOOKUP($C$3,Paramètres!$B$2:$M$3,2,FALSE)),1,0))/$C$4,IF($C69="3. Au pro-rata des Hj",HLOOKUP(P$54,Paramètres!$B$2:$M$3,32,FALSE)/SUM($F$49:$Q$49),"")))*$AS69)</f>
        <v>0</v>
      </c>
      <c r="Q69" s="116">
        <f>IF(ISBLANK($C69),0,IF($C69="1. Associé à une intervention",(VLOOKUP($D69,$B$19:$AC$48,HLOOKUP(Q$54,Paramètres!$B$2:$M$3,2,FALSE)+4,FALSE)+VLOOKUP($D69,$B$19:$AC$48,HLOOKUP(Q$54,Paramètres!$B$2:$M$3,2,FALSE)+16,FALSE))/VLOOKUP($D69,$B$19:$Q$48,2,FALSE),IF($C69="2. Lissé sur la période",(INT($C$4/12)+IF(HLOOKUP(Q$54,Paramètres!$B$2:$M$3,2,FALSE)&lt;=($C$4-INT($C$4/12)+HLOOKUP($C$3,Paramètres!$B$2:$M$3,2,FALSE)),1,0))/$C$4,IF($C69="3. Au pro-rata des Hj",HLOOKUP(Q$54,Paramètres!$B$2:$M$3,32,FALSE)/SUM($F$49:$Q$49),"")))*$AS69)</f>
        <v>0</v>
      </c>
      <c r="AP69" s="19"/>
      <c r="AQ69" s="170"/>
      <c r="AR69" s="170"/>
      <c r="AS69" s="180" t="str">
        <f t="shared" si="2124"/>
        <v/>
      </c>
      <c r="AT69" s="181"/>
      <c r="AU69" s="19"/>
      <c r="BD69" s="179"/>
      <c r="BE69" s="179"/>
      <c r="BF69" s="18"/>
    </row>
    <row r="70" spans="1:1246" hidden="1" outlineLevel="1" x14ac:dyDescent="0.25">
      <c r="E70" s="58" t="s">
        <v>119</v>
      </c>
      <c r="F70" s="26">
        <f>SUM(F$55:F$69)</f>
        <v>0</v>
      </c>
      <c r="G70" s="26">
        <f t="shared" ref="G70:Q70" si="2125">SUM(G$55:G$69)</f>
        <v>0</v>
      </c>
      <c r="H70" s="26">
        <f t="shared" si="2125"/>
        <v>0</v>
      </c>
      <c r="I70" s="26">
        <f t="shared" si="2125"/>
        <v>0</v>
      </c>
      <c r="J70" s="26">
        <f t="shared" si="2125"/>
        <v>0</v>
      </c>
      <c r="K70" s="26">
        <f t="shared" si="2125"/>
        <v>0</v>
      </c>
      <c r="L70" s="26">
        <f t="shared" si="2125"/>
        <v>0</v>
      </c>
      <c r="M70" s="26">
        <f t="shared" si="2125"/>
        <v>0</v>
      </c>
      <c r="N70" s="26">
        <f t="shared" si="2125"/>
        <v>0</v>
      </c>
      <c r="O70" s="26">
        <f t="shared" si="2125"/>
        <v>0</v>
      </c>
      <c r="P70" s="26">
        <f t="shared" si="2125"/>
        <v>0</v>
      </c>
      <c r="Q70" s="26">
        <f t="shared" si="2125"/>
        <v>0</v>
      </c>
      <c r="AQ70" s="29"/>
      <c r="AR70" s="29"/>
      <c r="AS70" s="29"/>
      <c r="AT70" s="29"/>
      <c r="AU70" s="27"/>
      <c r="AV70" s="27"/>
      <c r="AW70" s="27"/>
      <c r="AX70" s="27"/>
      <c r="AY70" s="27"/>
      <c r="AZ70" s="28"/>
      <c r="BA70" s="28"/>
      <c r="BB70" s="28"/>
      <c r="BC70" s="28"/>
      <c r="BD70" s="28"/>
      <c r="BE70" s="28"/>
      <c r="BF70" s="28"/>
      <c r="BG70" s="27"/>
      <c r="BH70" s="27"/>
    </row>
    <row r="71" spans="1:1246" collapsed="1" x14ac:dyDescent="0.25"/>
    <row r="72" spans="1:1246" ht="15.75" x14ac:dyDescent="0.25">
      <c r="B72" s="177" t="s">
        <v>50</v>
      </c>
      <c r="C72" s="178"/>
      <c r="D72" s="4"/>
      <c r="E72" s="4"/>
    </row>
    <row r="73" spans="1:1246" ht="15.75" hidden="1" outlineLevel="1" x14ac:dyDescent="0.25">
      <c r="C73" s="4"/>
      <c r="D73" s="4"/>
      <c r="E73" s="4"/>
      <c r="AU73" t="e">
        <f>LEFT(AS$74,SEARCH(" ",AS$74)-1)</f>
        <v>#VALUE!</v>
      </c>
      <c r="AV73" t="e">
        <f>LEFT(AS$74,SEARCH(" ",AS$74)-1)</f>
        <v>#VALUE!</v>
      </c>
      <c r="AW73" t="e">
        <f>LEFT(AU$74,SEARCH(" ",AU$74)-1)</f>
        <v>#VALUE!</v>
      </c>
      <c r="AX73" t="e">
        <f>LEFT(AU$74,SEARCH(" ",AU$74)-1)</f>
        <v>#VALUE!</v>
      </c>
      <c r="AY73" t="e">
        <f>LEFT(AW$74,SEARCH(" ",AW$74)-1)</f>
        <v>#VALUE!</v>
      </c>
      <c r="AZ73" t="e">
        <f>LEFT(AW$74,SEARCH(" ",AW$74)-1)</f>
        <v>#VALUE!</v>
      </c>
      <c r="BA73" t="e">
        <f>LEFT(AY$74,SEARCH(" ",AY$74)-1)</f>
        <v>#VALUE!</v>
      </c>
      <c r="BB73" t="e">
        <f>LEFT(AY$74,SEARCH(" ",AY$74)-1)</f>
        <v>#VALUE!</v>
      </c>
      <c r="BC73" t="e">
        <f>LEFT(BA$74,SEARCH(" ",BA$74)-1)</f>
        <v>#VALUE!</v>
      </c>
      <c r="BD73" t="e">
        <f>LEFT(BA$74,SEARCH(" ",BA$74)-1)</f>
        <v>#VALUE!</v>
      </c>
      <c r="BE73" t="e">
        <f>LEFT(BC$74,SEARCH(" ",BC$74)-1)</f>
        <v>#VALUE!</v>
      </c>
      <c r="BF73" t="e">
        <f>LEFT(BC$74,SEARCH(" ",BC$74)-1)</f>
        <v>#VALUE!</v>
      </c>
      <c r="BG73" t="e">
        <f>LEFT(BE$74,SEARCH(" ",BE$74)-1)</f>
        <v>#VALUE!</v>
      </c>
      <c r="BH73" t="e">
        <f>LEFT(BE$74,SEARCH(" ",BE$74)-1)</f>
        <v>#VALUE!</v>
      </c>
      <c r="BI73" t="e">
        <f>LEFT(BG$74,SEARCH(" ",BG$74)-1)</f>
        <v>#VALUE!</v>
      </c>
      <c r="BJ73" t="e">
        <f>LEFT(BG$74,SEARCH(" ",BG$74)-1)</f>
        <v>#VALUE!</v>
      </c>
      <c r="BK73" t="e">
        <f>LEFT(BI$74,SEARCH(" ",BI$74)-1)</f>
        <v>#VALUE!</v>
      </c>
      <c r="BL73" t="e">
        <f>LEFT(BI$74,SEARCH(" ",BI$74)-1)</f>
        <v>#VALUE!</v>
      </c>
      <c r="BM73" t="e">
        <f>LEFT(BK$74,SEARCH(" ",BK$74)-1)</f>
        <v>#VALUE!</v>
      </c>
      <c r="BN73" t="e">
        <f>LEFT(BK$74,SEARCH(" ",BK$74)-1)</f>
        <v>#VALUE!</v>
      </c>
      <c r="BO73" t="e">
        <f>LEFT(BM$74,SEARCH(" ",BM$74)-1)</f>
        <v>#VALUE!</v>
      </c>
      <c r="BP73" t="e">
        <f>LEFT(BM$74,SEARCH(" ",BM$74)-1)</f>
        <v>#VALUE!</v>
      </c>
      <c r="BQ73" t="e">
        <f>LEFT(BO$74,SEARCH(" ",BO$74)-1)</f>
        <v>#VALUE!</v>
      </c>
      <c r="BR73" t="e">
        <f>LEFT(BO$74,SEARCH(" ",BO$74)-1)</f>
        <v>#VALUE!</v>
      </c>
      <c r="BS73" t="e">
        <f>LEFT(BS$74,SEARCH(" ",BS$74)-1)</f>
        <v>#VALUE!</v>
      </c>
      <c r="BT73" t="e">
        <f>LEFT(BS$74,SEARCH(" ",BS$74)-1)</f>
        <v>#VALUE!</v>
      </c>
      <c r="BU73" t="e">
        <f>LEFT(BU$74,SEARCH(" ",BU$74)-1)</f>
        <v>#VALUE!</v>
      </c>
      <c r="BV73" t="e">
        <f>LEFT(BU$74,SEARCH(" ",BU$74)-1)</f>
        <v>#VALUE!</v>
      </c>
      <c r="BW73" t="e">
        <f>LEFT(BW$74,SEARCH(" ",BW$74)-1)</f>
        <v>#VALUE!</v>
      </c>
      <c r="BX73" t="e">
        <f>LEFT(BW$74,SEARCH(" ",BW$74)-1)</f>
        <v>#VALUE!</v>
      </c>
      <c r="BY73" t="e">
        <f>LEFT(BY$74,SEARCH(" ",BY$74)-1)</f>
        <v>#VALUE!</v>
      </c>
      <c r="BZ73" t="e">
        <f>LEFT(BY$74,SEARCH(" ",BY$74)-1)</f>
        <v>#VALUE!</v>
      </c>
      <c r="CA73" t="e">
        <f>LEFT(CA$74,SEARCH(" ",CA$74)-1)</f>
        <v>#VALUE!</v>
      </c>
      <c r="CB73" t="e">
        <f>LEFT(CA$74,SEARCH(" ",CA$74)-1)</f>
        <v>#VALUE!</v>
      </c>
      <c r="CC73" t="e">
        <f>LEFT(CC$74,SEARCH(" ",CC$74)-1)</f>
        <v>#VALUE!</v>
      </c>
      <c r="CD73" t="e">
        <f>LEFT(CC$74,SEARCH(" ",CC$74)-1)</f>
        <v>#VALUE!</v>
      </c>
      <c r="CE73" t="e">
        <f>LEFT(CE$74,SEARCH(" ",CE$74)-1)</f>
        <v>#VALUE!</v>
      </c>
      <c r="CF73" t="e">
        <f>LEFT(CE$74,SEARCH(" ",CE$74)-1)</f>
        <v>#VALUE!</v>
      </c>
      <c r="CG73" t="e">
        <f>LEFT(CG$74,SEARCH(" ",CG$74)-1)</f>
        <v>#VALUE!</v>
      </c>
      <c r="CH73" t="e">
        <f>LEFT(CG$74,SEARCH(" ",CG$74)-1)</f>
        <v>#VALUE!</v>
      </c>
      <c r="CI73" t="e">
        <f>LEFT(CI$74,SEARCH(" ",CI$74)-1)</f>
        <v>#VALUE!</v>
      </c>
      <c r="CJ73" t="e">
        <f>LEFT(CI$74,SEARCH(" ",CI$74)-1)</f>
        <v>#VALUE!</v>
      </c>
      <c r="CK73" t="e">
        <f>LEFT(CK$74,SEARCH(" ",CK$74)-1)</f>
        <v>#VALUE!</v>
      </c>
      <c r="CL73" t="e">
        <f>LEFT(CK$74,SEARCH(" ",CK$74)-1)</f>
        <v>#VALUE!</v>
      </c>
      <c r="CM73" t="e">
        <f>LEFT(CM$74,SEARCH(" ",CM$74)-1)</f>
        <v>#VALUE!</v>
      </c>
      <c r="CN73" t="e">
        <f>LEFT(CM$74,SEARCH(" ",CM$74)-1)</f>
        <v>#VALUE!</v>
      </c>
      <c r="CO73" t="e">
        <f>LEFT(CO$74,SEARCH(" ",CO$74)-1)</f>
        <v>#VALUE!</v>
      </c>
      <c r="CP73" t="e">
        <f>LEFT(CO$74,SEARCH(" ",CO$74)-1)</f>
        <v>#VALUE!</v>
      </c>
      <c r="CQ73" t="e">
        <f>LEFT(CQ$74,SEARCH(" ",CQ$74)-1)</f>
        <v>#VALUE!</v>
      </c>
      <c r="CR73" t="e">
        <f>LEFT(CQ$74,SEARCH(" ",CQ$74)-1)</f>
        <v>#VALUE!</v>
      </c>
      <c r="CS73" t="e">
        <f>LEFT(CS$74,SEARCH(" ",CS$74)-1)</f>
        <v>#VALUE!</v>
      </c>
      <c r="CT73" t="e">
        <f>LEFT(CS$74,SEARCH(" ",CS$74)-1)</f>
        <v>#VALUE!</v>
      </c>
      <c r="CU73" t="e">
        <f>LEFT(CU$74,SEARCH(" ",CU$74)-1)</f>
        <v>#VALUE!</v>
      </c>
      <c r="CV73" t="e">
        <f>LEFT(CU$74,SEARCH(" ",CU$74)-1)</f>
        <v>#VALUE!</v>
      </c>
      <c r="CW73" t="e">
        <f>LEFT(CW$74,SEARCH(" ",CW$74)-1)</f>
        <v>#VALUE!</v>
      </c>
      <c r="CX73" t="e">
        <f>LEFT(CW$74,SEARCH(" ",CW$74)-1)</f>
        <v>#VALUE!</v>
      </c>
      <c r="CY73" t="e">
        <f>LEFT(CY$74,SEARCH(" ",CY$74)-1)</f>
        <v>#VALUE!</v>
      </c>
      <c r="CZ73" t="e">
        <f>LEFT(CY$74,SEARCH(" ",CY$74)-1)</f>
        <v>#VALUE!</v>
      </c>
      <c r="DA73" t="e">
        <f>LEFT(DA$74,SEARCH(" ",DA$74)-1)</f>
        <v>#VALUE!</v>
      </c>
      <c r="DB73" t="e">
        <f>LEFT(DA$74,SEARCH(" ",DA$74)-1)</f>
        <v>#VALUE!</v>
      </c>
      <c r="DC73" t="e">
        <f>LEFT(DC$74,SEARCH(" ",DC$74)-1)</f>
        <v>#VALUE!</v>
      </c>
      <c r="DD73" t="e">
        <f>LEFT(DC$74,SEARCH(" ",DC$74)-1)</f>
        <v>#VALUE!</v>
      </c>
      <c r="DE73" t="e">
        <f>LEFT(DE$74,SEARCH(" ",DE$74)-1)</f>
        <v>#VALUE!</v>
      </c>
      <c r="DF73" t="e">
        <f>LEFT(DE$74,SEARCH(" ",DE$74)-1)</f>
        <v>#VALUE!</v>
      </c>
      <c r="DG73" t="e">
        <f>LEFT(DG$74,SEARCH(" ",DG$74)-1)</f>
        <v>#VALUE!</v>
      </c>
      <c r="DH73" t="e">
        <f>LEFT(DG$74,SEARCH(" ",DG$74)-1)</f>
        <v>#VALUE!</v>
      </c>
      <c r="DI73" t="e">
        <f>LEFT(DI$74,SEARCH(" ",DI$74)-1)</f>
        <v>#VALUE!</v>
      </c>
      <c r="DJ73" t="e">
        <f>LEFT(DI$74,SEARCH(" ",DI$74)-1)</f>
        <v>#VALUE!</v>
      </c>
      <c r="DK73" t="e">
        <f>LEFT(DK$74,SEARCH(" ",DK$74)-1)</f>
        <v>#VALUE!</v>
      </c>
      <c r="DL73" t="e">
        <f>LEFT(DK$74,SEARCH(" ",DK$74)-1)</f>
        <v>#VALUE!</v>
      </c>
      <c r="DM73" t="e">
        <f>LEFT(DM$74,SEARCH(" ",DM$74)-1)</f>
        <v>#VALUE!</v>
      </c>
      <c r="DN73" t="e">
        <f>LEFT(DM$74,SEARCH(" ",DM$74)-1)</f>
        <v>#VALUE!</v>
      </c>
      <c r="DO73" t="e">
        <f>LEFT(DO$74,SEARCH(" ",DO$74)-1)</f>
        <v>#VALUE!</v>
      </c>
      <c r="DP73" t="e">
        <f>LEFT(DO$74,SEARCH(" ",DO$74)-1)</f>
        <v>#VALUE!</v>
      </c>
      <c r="DQ73" t="e">
        <f>LEFT(DQ$74,SEARCH(" ",DQ$74)-1)</f>
        <v>#VALUE!</v>
      </c>
      <c r="DR73" t="e">
        <f>LEFT(DQ$74,SEARCH(" ",DQ$74)-1)</f>
        <v>#VALUE!</v>
      </c>
      <c r="DS73" t="e">
        <f>LEFT(DS$74,SEARCH(" ",DS$74)-1)</f>
        <v>#VALUE!</v>
      </c>
      <c r="DT73" t="e">
        <f>LEFT(DS$74,SEARCH(" ",DS$74)-1)</f>
        <v>#VALUE!</v>
      </c>
      <c r="DU73" t="e">
        <f>LEFT(DU$74,SEARCH(" ",DU$74)-1)</f>
        <v>#VALUE!</v>
      </c>
      <c r="DV73" t="e">
        <f>LEFT(DU$74,SEARCH(" ",DU$74)-1)</f>
        <v>#VALUE!</v>
      </c>
      <c r="DW73" t="e">
        <f>LEFT(DW$74,SEARCH(" ",DW$74)-1)</f>
        <v>#VALUE!</v>
      </c>
      <c r="DX73" t="e">
        <f>LEFT(DW$74,SEARCH(" ",DW$74)-1)</f>
        <v>#VALUE!</v>
      </c>
      <c r="DY73" t="e">
        <f>LEFT(DY$74,SEARCH(" ",DY$74)-1)</f>
        <v>#VALUE!</v>
      </c>
      <c r="DZ73" t="e">
        <f>LEFT(DY$74,SEARCH(" ",DY$74)-1)</f>
        <v>#VALUE!</v>
      </c>
      <c r="EA73" t="e">
        <f>LEFT(EA$74,SEARCH(" ",EA$74)-1)</f>
        <v>#VALUE!</v>
      </c>
      <c r="EB73" t="e">
        <f>LEFT(EA$74,SEARCH(" ",EA$74)-1)</f>
        <v>#VALUE!</v>
      </c>
      <c r="EC73" t="e">
        <f>LEFT(EC$74,SEARCH(" ",EC$74)-1)</f>
        <v>#VALUE!</v>
      </c>
      <c r="ED73" t="e">
        <f>LEFT(EC$74,SEARCH(" ",EC$74)-1)</f>
        <v>#VALUE!</v>
      </c>
      <c r="EE73" t="e">
        <f>LEFT(EE$74,SEARCH(" ",EE$74)-1)</f>
        <v>#VALUE!</v>
      </c>
      <c r="EF73" t="e">
        <f>LEFT(EE$74,SEARCH(" ",EE$74)-1)</f>
        <v>#VALUE!</v>
      </c>
      <c r="EG73" t="e">
        <f>LEFT(EG$74,SEARCH(" ",EG$74)-1)</f>
        <v>#VALUE!</v>
      </c>
      <c r="EH73" t="e">
        <f>LEFT(EG$74,SEARCH(" ",EG$74)-1)</f>
        <v>#VALUE!</v>
      </c>
      <c r="EI73" t="e">
        <f>LEFT(EI$74,SEARCH(" ",EI$74)-1)</f>
        <v>#VALUE!</v>
      </c>
      <c r="EJ73" t="e">
        <f>LEFT(EI$74,SEARCH(" ",EI$74)-1)</f>
        <v>#VALUE!</v>
      </c>
      <c r="EK73" t="e">
        <f>LEFT(EK$74,SEARCH(" ",EK$74)-1)</f>
        <v>#VALUE!</v>
      </c>
      <c r="EL73" t="e">
        <f>LEFT(EK$74,SEARCH(" ",EK$74)-1)</f>
        <v>#VALUE!</v>
      </c>
      <c r="EM73" t="e">
        <f>LEFT(EM$74,SEARCH(" ",EM$74)-1)</f>
        <v>#VALUE!</v>
      </c>
      <c r="EN73" t="e">
        <f>LEFT(EM$74,SEARCH(" ",EM$74)-1)</f>
        <v>#VALUE!</v>
      </c>
      <c r="EO73" t="e">
        <f>LEFT(EO$74,SEARCH(" ",EO$74)-1)</f>
        <v>#VALUE!</v>
      </c>
      <c r="EP73" t="e">
        <f>LEFT(EO$74,SEARCH(" ",EO$74)-1)</f>
        <v>#VALUE!</v>
      </c>
      <c r="EQ73" t="e">
        <f>LEFT(EQ$74,SEARCH(" ",EQ$74)-1)</f>
        <v>#VALUE!</v>
      </c>
      <c r="ER73" t="e">
        <f>LEFT(EQ$74,SEARCH(" ",EQ$74)-1)</f>
        <v>#VALUE!</v>
      </c>
      <c r="ES73" t="e">
        <f>LEFT(ES$74,SEARCH(" ",ES$74)-1)</f>
        <v>#VALUE!</v>
      </c>
      <c r="ET73" t="e">
        <f>LEFT(ES$74,SEARCH(" ",ES$74)-1)</f>
        <v>#VALUE!</v>
      </c>
      <c r="EU73" t="e">
        <f>LEFT(EU$74,SEARCH(" ",EU$74)-1)</f>
        <v>#VALUE!</v>
      </c>
      <c r="EV73" t="e">
        <f>LEFT(EU$74,SEARCH(" ",EU$74)-1)</f>
        <v>#VALUE!</v>
      </c>
      <c r="EW73" t="e">
        <f>LEFT(EW$74,SEARCH(" ",EW$74)-1)</f>
        <v>#VALUE!</v>
      </c>
      <c r="EX73" t="e">
        <f>LEFT(EW$74,SEARCH(" ",EW$74)-1)</f>
        <v>#VALUE!</v>
      </c>
      <c r="EY73" t="e">
        <f>LEFT(EY$74,SEARCH(" ",EY$74)-1)</f>
        <v>#VALUE!</v>
      </c>
      <c r="EZ73" t="e">
        <f>LEFT(EY$74,SEARCH(" ",EY$74)-1)</f>
        <v>#VALUE!</v>
      </c>
      <c r="FA73" t="e">
        <f>LEFT(FA$74,SEARCH(" ",FA$74)-1)</f>
        <v>#VALUE!</v>
      </c>
      <c r="FB73" t="e">
        <f>LEFT(FA$74,SEARCH(" ",FA$74)-1)</f>
        <v>#VALUE!</v>
      </c>
      <c r="FC73" t="e">
        <f>LEFT(FC$74,SEARCH(" ",FC$74)-1)</f>
        <v>#VALUE!</v>
      </c>
      <c r="FD73" t="e">
        <f>LEFT(FC$74,SEARCH(" ",FC$74)-1)</f>
        <v>#VALUE!</v>
      </c>
      <c r="FE73" t="e">
        <f>LEFT(FE$74,SEARCH(" ",FE$74)-1)</f>
        <v>#VALUE!</v>
      </c>
      <c r="FF73" t="e">
        <f>LEFT(FE$74,SEARCH(" ",FE$74)-1)</f>
        <v>#VALUE!</v>
      </c>
      <c r="FG73" t="e">
        <f>LEFT(FG$74,SEARCH(" ",FG$74)-1)</f>
        <v>#VALUE!</v>
      </c>
      <c r="FH73" t="e">
        <f>LEFT(FG$74,SEARCH(" ",FG$74)-1)</f>
        <v>#VALUE!</v>
      </c>
      <c r="FI73" t="e">
        <f>LEFT(FI$74,SEARCH(" ",FI$74)-1)</f>
        <v>#VALUE!</v>
      </c>
      <c r="FJ73" t="e">
        <f>LEFT(FI$74,SEARCH(" ",FI$74)-1)</f>
        <v>#VALUE!</v>
      </c>
      <c r="FK73" t="e">
        <f>LEFT(FK$74,SEARCH(" ",FK$74)-1)</f>
        <v>#VALUE!</v>
      </c>
      <c r="FL73" t="e">
        <f>LEFT(FK$74,SEARCH(" ",FK$74)-1)</f>
        <v>#VALUE!</v>
      </c>
      <c r="FM73" t="e">
        <f>LEFT(FM$74,SEARCH(" ",FM$74)-1)</f>
        <v>#VALUE!</v>
      </c>
      <c r="FN73" t="e">
        <f>LEFT(FM$74,SEARCH(" ",FM$74)-1)</f>
        <v>#VALUE!</v>
      </c>
      <c r="FO73" t="e">
        <f>LEFT(FO$74,SEARCH(" ",FO$74)-1)</f>
        <v>#VALUE!</v>
      </c>
      <c r="FP73" t="e">
        <f>LEFT(FO$74,SEARCH(" ",FO$74)-1)</f>
        <v>#VALUE!</v>
      </c>
      <c r="FQ73" t="e">
        <f>LEFT(FQ$74,SEARCH(" ",FQ$74)-1)</f>
        <v>#VALUE!</v>
      </c>
      <c r="FR73" t="e">
        <f>LEFT(FQ$74,SEARCH(" ",FQ$74)-1)</f>
        <v>#VALUE!</v>
      </c>
      <c r="FS73" t="e">
        <f>LEFT(FS$74,SEARCH(" ",FS$74)-1)</f>
        <v>#VALUE!</v>
      </c>
      <c r="FT73" t="e">
        <f>LEFT(FS$74,SEARCH(" ",FS$74)-1)</f>
        <v>#VALUE!</v>
      </c>
      <c r="FU73" t="e">
        <f>LEFT(FU$74,SEARCH(" ",FU$74)-1)</f>
        <v>#VALUE!</v>
      </c>
      <c r="FV73" t="e">
        <f>LEFT(FU$74,SEARCH(" ",FU$74)-1)</f>
        <v>#VALUE!</v>
      </c>
      <c r="FW73" t="e">
        <f>LEFT(FW$74,SEARCH(" ",FW$74)-1)</f>
        <v>#VALUE!</v>
      </c>
      <c r="FX73" t="e">
        <f>LEFT(FW$74,SEARCH(" ",FW$74)-1)</f>
        <v>#VALUE!</v>
      </c>
      <c r="FY73" t="e">
        <f>LEFT(FY$74,SEARCH(" ",FY$74)-1)</f>
        <v>#VALUE!</v>
      </c>
      <c r="FZ73" t="e">
        <f>LEFT(FY$74,SEARCH(" ",FY$74)-1)</f>
        <v>#VALUE!</v>
      </c>
      <c r="GA73" t="e">
        <f>LEFT(GA$74,SEARCH(" ",GA$74)-1)</f>
        <v>#VALUE!</v>
      </c>
      <c r="GB73" t="e">
        <f>LEFT(GA$74,SEARCH(" ",GA$74)-1)</f>
        <v>#VALUE!</v>
      </c>
      <c r="GC73" t="e">
        <f>LEFT(GC$74,SEARCH(" ",GC$74)-1)</f>
        <v>#VALUE!</v>
      </c>
      <c r="GD73" t="e">
        <f>LEFT(GC$74,SEARCH(" ",GC$74)-1)</f>
        <v>#VALUE!</v>
      </c>
      <c r="GE73" t="e">
        <f>LEFT(GE$74,SEARCH(" ",GE$74)-1)</f>
        <v>#VALUE!</v>
      </c>
      <c r="GF73" t="e">
        <f>LEFT(GE$74,SEARCH(" ",GE$74)-1)</f>
        <v>#VALUE!</v>
      </c>
      <c r="GG73" t="e">
        <f>LEFT(GG$74,SEARCH(" ",GG$74)-1)</f>
        <v>#VALUE!</v>
      </c>
      <c r="GH73" t="e">
        <f>LEFT(GG$74,SEARCH(" ",GG$74)-1)</f>
        <v>#VALUE!</v>
      </c>
      <c r="GI73" t="e">
        <f>LEFT(GI$74,SEARCH(" ",GI$74)-1)</f>
        <v>#VALUE!</v>
      </c>
      <c r="GJ73" t="e">
        <f>LEFT(GI$74,SEARCH(" ",GI$74)-1)</f>
        <v>#VALUE!</v>
      </c>
      <c r="GK73" t="e">
        <f>LEFT(GK$74,SEARCH(" ",GK$74)-1)</f>
        <v>#VALUE!</v>
      </c>
      <c r="GL73" t="e">
        <f>LEFT(GK$74,SEARCH(" ",GK$74)-1)</f>
        <v>#VALUE!</v>
      </c>
      <c r="GM73" t="e">
        <f>LEFT(GM$74,SEARCH(" ",GM$74)-1)</f>
        <v>#VALUE!</v>
      </c>
      <c r="GN73" t="e">
        <f>LEFT(GM$74,SEARCH(" ",GM$74)-1)</f>
        <v>#VALUE!</v>
      </c>
      <c r="GO73" t="e">
        <f>LEFT(GO$74,SEARCH(" ",GO$74)-1)</f>
        <v>#VALUE!</v>
      </c>
      <c r="GP73" t="e">
        <f>LEFT(GO$74,SEARCH(" ",GO$74)-1)</f>
        <v>#VALUE!</v>
      </c>
      <c r="GQ73" t="e">
        <f>LEFT(GQ$74,SEARCH(" ",GQ$74)-1)</f>
        <v>#VALUE!</v>
      </c>
      <c r="GR73" t="e">
        <f>LEFT(GQ$74,SEARCH(" ",GQ$74)-1)</f>
        <v>#VALUE!</v>
      </c>
      <c r="GS73" t="e">
        <f>LEFT(GS$74,SEARCH(" ",GS$74)-1)</f>
        <v>#VALUE!</v>
      </c>
      <c r="GT73" t="e">
        <f>LEFT(GS$74,SEARCH(" ",GS$74)-1)</f>
        <v>#VALUE!</v>
      </c>
      <c r="GU73" t="e">
        <f>LEFT(GU$74,SEARCH(" ",GU$74)-1)</f>
        <v>#VALUE!</v>
      </c>
      <c r="GV73" t="e">
        <f>LEFT(GU$74,SEARCH(" ",GU$74)-1)</f>
        <v>#VALUE!</v>
      </c>
      <c r="GW73" t="e">
        <f>LEFT(GW$74,SEARCH(" ",GW$74)-1)</f>
        <v>#VALUE!</v>
      </c>
      <c r="GX73" t="e">
        <f>LEFT(GW$74,SEARCH(" ",GW$74)-1)</f>
        <v>#VALUE!</v>
      </c>
      <c r="GY73" t="e">
        <f>LEFT(GY$74,SEARCH(" ",GY$74)-1)</f>
        <v>#VALUE!</v>
      </c>
      <c r="GZ73" t="e">
        <f>LEFT(GY$74,SEARCH(" ",GY$74)-1)</f>
        <v>#VALUE!</v>
      </c>
      <c r="HA73" t="e">
        <f>LEFT(HA$74,SEARCH(" ",HA$74)-1)</f>
        <v>#VALUE!</v>
      </c>
      <c r="HB73" t="e">
        <f>LEFT(HA$74,SEARCH(" ",HA$74)-1)</f>
        <v>#VALUE!</v>
      </c>
      <c r="HC73" t="e">
        <f>LEFT(HC$74,SEARCH(" ",HC$74)-1)</f>
        <v>#VALUE!</v>
      </c>
      <c r="HD73" t="e">
        <f>LEFT(HC$74,SEARCH(" ",HC$74)-1)</f>
        <v>#VALUE!</v>
      </c>
      <c r="HE73" t="e">
        <f>LEFT(HE$74,SEARCH(" ",HE$74)-1)</f>
        <v>#VALUE!</v>
      </c>
      <c r="HF73" t="e">
        <f>LEFT(HE$74,SEARCH(" ",HE$74)-1)</f>
        <v>#VALUE!</v>
      </c>
      <c r="HG73" t="e">
        <f>LEFT(HG$74,SEARCH(" ",HG$74)-1)</f>
        <v>#VALUE!</v>
      </c>
      <c r="HH73" t="e">
        <f>LEFT(HG$74,SEARCH(" ",HG$74)-1)</f>
        <v>#VALUE!</v>
      </c>
      <c r="HI73" t="e">
        <f>LEFT(HI$74,SEARCH(" ",HI$74)-1)</f>
        <v>#VALUE!</v>
      </c>
      <c r="HJ73" t="e">
        <f>LEFT(HI$74,SEARCH(" ",HI$74)-1)</f>
        <v>#VALUE!</v>
      </c>
      <c r="HK73" t="e">
        <f>LEFT(HK$74,SEARCH(" ",HK$74)-1)</f>
        <v>#VALUE!</v>
      </c>
      <c r="HL73" t="e">
        <f>LEFT(HK$74,SEARCH(" ",HK$74)-1)</f>
        <v>#VALUE!</v>
      </c>
      <c r="HM73" t="e">
        <f>LEFT(HM$74,SEARCH(" ",HM$74)-1)</f>
        <v>#VALUE!</v>
      </c>
      <c r="HN73" t="e">
        <f>LEFT(HM$74,SEARCH(" ",HM$74)-1)</f>
        <v>#VALUE!</v>
      </c>
      <c r="HO73" t="e">
        <f>LEFT(HO$74,SEARCH(" ",HO$74)-1)</f>
        <v>#VALUE!</v>
      </c>
      <c r="HP73" t="e">
        <f>LEFT(HO$74,SEARCH(" ",HO$74)-1)</f>
        <v>#VALUE!</v>
      </c>
      <c r="HQ73" t="e">
        <f>LEFT(HQ$74,SEARCH(" ",HQ$74)-1)</f>
        <v>#VALUE!</v>
      </c>
      <c r="HR73" t="e">
        <f>LEFT(HQ$74,SEARCH(" ",HQ$74)-1)</f>
        <v>#VALUE!</v>
      </c>
      <c r="HS73" t="e">
        <f>LEFT(HS$74,SEARCH(" ",HS$74)-1)</f>
        <v>#VALUE!</v>
      </c>
      <c r="HT73" t="e">
        <f>LEFT(HS$74,SEARCH(" ",HS$74)-1)</f>
        <v>#VALUE!</v>
      </c>
      <c r="HU73" t="e">
        <f>LEFT(HU$74,SEARCH(" ",HU$74)-1)</f>
        <v>#VALUE!</v>
      </c>
      <c r="HV73" t="e">
        <f>LEFT(HU$74,SEARCH(" ",HU$74)-1)</f>
        <v>#VALUE!</v>
      </c>
      <c r="HW73" t="e">
        <f>LEFT(HW$74,SEARCH(" ",HW$74)-1)</f>
        <v>#VALUE!</v>
      </c>
      <c r="HX73" t="e">
        <f>LEFT(HW$74,SEARCH(" ",HW$74)-1)</f>
        <v>#VALUE!</v>
      </c>
      <c r="HY73" t="e">
        <f>LEFT(HY$74,SEARCH(" ",HY$74)-1)</f>
        <v>#VALUE!</v>
      </c>
      <c r="HZ73" t="e">
        <f>LEFT(HY$74,SEARCH(" ",HY$74)-1)</f>
        <v>#VALUE!</v>
      </c>
      <c r="IA73" t="e">
        <f>LEFT(IA$74,SEARCH(" ",IA$74)-1)</f>
        <v>#VALUE!</v>
      </c>
      <c r="IB73" t="e">
        <f>LEFT(IA$74,SEARCH(" ",IA$74)-1)</f>
        <v>#VALUE!</v>
      </c>
      <c r="IC73" t="e">
        <f>LEFT(IC$74,SEARCH(" ",IC$74)-1)</f>
        <v>#VALUE!</v>
      </c>
      <c r="ID73" t="e">
        <f>LEFT(IC$74,SEARCH(" ",IC$74)-1)</f>
        <v>#VALUE!</v>
      </c>
      <c r="IE73" t="e">
        <f>LEFT(IE$74,SEARCH(" ",IE$74)-1)</f>
        <v>#VALUE!</v>
      </c>
      <c r="IF73" t="e">
        <f>LEFT(IE$74,SEARCH(" ",IE$74)-1)</f>
        <v>#VALUE!</v>
      </c>
      <c r="IG73" t="e">
        <f>LEFT(IG$74,SEARCH(" ",IG$74)-1)</f>
        <v>#VALUE!</v>
      </c>
      <c r="IH73" t="e">
        <f>LEFT(IG$74,SEARCH(" ",IG$74)-1)</f>
        <v>#VALUE!</v>
      </c>
      <c r="II73" t="e">
        <f>LEFT(II$74,SEARCH(" ",II$74)-1)</f>
        <v>#VALUE!</v>
      </c>
      <c r="IJ73" t="e">
        <f>LEFT(II$74,SEARCH(" ",II$74)-1)</f>
        <v>#VALUE!</v>
      </c>
      <c r="IK73" t="e">
        <f>LEFT(IK$74,SEARCH(" ",IK$74)-1)</f>
        <v>#VALUE!</v>
      </c>
      <c r="IL73" t="e">
        <f>LEFT(IK$74,SEARCH(" ",IK$74)-1)</f>
        <v>#VALUE!</v>
      </c>
      <c r="IM73" t="e">
        <f>LEFT(IM$74,SEARCH(" ",IM$74)-1)</f>
        <v>#VALUE!</v>
      </c>
      <c r="IN73" t="e">
        <f>LEFT(IM$74,SEARCH(" ",IM$74)-1)</f>
        <v>#VALUE!</v>
      </c>
      <c r="IO73" t="e">
        <f>LEFT(IO$74,SEARCH(" ",IO$74)-1)</f>
        <v>#VALUE!</v>
      </c>
      <c r="IP73" t="e">
        <f>LEFT(IO$74,SEARCH(" ",IO$74)-1)</f>
        <v>#VALUE!</v>
      </c>
      <c r="IQ73" t="e">
        <f>LEFT(IQ$74,SEARCH(" ",IQ$74)-1)</f>
        <v>#VALUE!</v>
      </c>
      <c r="IR73" t="e">
        <f>LEFT(IQ$74,SEARCH(" ",IQ$74)-1)</f>
        <v>#VALUE!</v>
      </c>
      <c r="IS73" t="e">
        <f>LEFT(IS$74,SEARCH(" ",IS$74)-1)</f>
        <v>#VALUE!</v>
      </c>
      <c r="IT73" t="e">
        <f>LEFT(IS$74,SEARCH(" ",IS$74)-1)</f>
        <v>#VALUE!</v>
      </c>
      <c r="IU73" t="e">
        <f>LEFT(IU$74,SEARCH(" ",IU$74)-1)</f>
        <v>#VALUE!</v>
      </c>
      <c r="IV73" t="e">
        <f>LEFT(IU$74,SEARCH(" ",IU$74)-1)</f>
        <v>#VALUE!</v>
      </c>
      <c r="IW73" t="e">
        <f>LEFT(IW$74,SEARCH(" ",IW$74)-1)</f>
        <v>#VALUE!</v>
      </c>
      <c r="IX73" t="e">
        <f>LEFT(IW$74,SEARCH(" ",IW$74)-1)</f>
        <v>#VALUE!</v>
      </c>
      <c r="IY73" t="e">
        <f>LEFT(IY$74,SEARCH(" ",IY$74)-1)</f>
        <v>#VALUE!</v>
      </c>
      <c r="IZ73" t="e">
        <f>LEFT(IY$74,SEARCH(" ",IY$74)-1)</f>
        <v>#VALUE!</v>
      </c>
      <c r="JA73" t="e">
        <f>LEFT(JA$74,SEARCH(" ",JA$74)-1)</f>
        <v>#VALUE!</v>
      </c>
      <c r="JB73" t="e">
        <f>LEFT(JA$74,SEARCH(" ",JA$74)-1)</f>
        <v>#VALUE!</v>
      </c>
      <c r="JC73" t="e">
        <f>LEFT(JC$74,SEARCH(" ",JC$74)-1)</f>
        <v>#VALUE!</v>
      </c>
      <c r="JD73" t="e">
        <f>LEFT(JC$74,SEARCH(" ",JC$74)-1)</f>
        <v>#VALUE!</v>
      </c>
      <c r="JE73" t="e">
        <f>LEFT(JE$74,SEARCH(" ",JE$74)-1)</f>
        <v>#VALUE!</v>
      </c>
      <c r="JF73" t="e">
        <f>LEFT(JE$74,SEARCH(" ",JE$74)-1)</f>
        <v>#VALUE!</v>
      </c>
      <c r="JG73" t="e">
        <f>LEFT(JG$74,SEARCH(" ",JG$74)-1)</f>
        <v>#VALUE!</v>
      </c>
      <c r="JH73" t="e">
        <f>LEFT(JG$74,SEARCH(" ",JG$74)-1)</f>
        <v>#VALUE!</v>
      </c>
      <c r="JI73" t="e">
        <f>LEFT(JI$74,SEARCH(" ",JI$74)-1)</f>
        <v>#VALUE!</v>
      </c>
      <c r="JJ73" t="e">
        <f>LEFT(JI$74,SEARCH(" ",JI$74)-1)</f>
        <v>#VALUE!</v>
      </c>
      <c r="JK73" t="e">
        <f>LEFT(JK$74,SEARCH(" ",JK$74)-1)</f>
        <v>#VALUE!</v>
      </c>
      <c r="JL73" t="e">
        <f>LEFT(JK$74,SEARCH(" ",JK$74)-1)</f>
        <v>#VALUE!</v>
      </c>
      <c r="JM73" t="e">
        <f>LEFT(JM$74,SEARCH(" ",JM$74)-1)</f>
        <v>#VALUE!</v>
      </c>
      <c r="JN73" t="e">
        <f>LEFT(JM$74,SEARCH(" ",JM$74)-1)</f>
        <v>#VALUE!</v>
      </c>
      <c r="JO73" t="e">
        <f>LEFT(JO$74,SEARCH(" ",JO$74)-1)</f>
        <v>#VALUE!</v>
      </c>
      <c r="JP73" t="e">
        <f>LEFT(JO$74,SEARCH(" ",JO$74)-1)</f>
        <v>#VALUE!</v>
      </c>
      <c r="JQ73" t="e">
        <f>LEFT(JQ$74,SEARCH(" ",JQ$74)-1)</f>
        <v>#VALUE!</v>
      </c>
      <c r="JR73" t="e">
        <f>LEFT(JQ$74,SEARCH(" ",JQ$74)-1)</f>
        <v>#VALUE!</v>
      </c>
      <c r="JS73" t="e">
        <f>LEFT(JS$74,SEARCH(" ",JS$74)-1)</f>
        <v>#VALUE!</v>
      </c>
      <c r="JT73" t="e">
        <f>LEFT(JS$74,SEARCH(" ",JS$74)-1)</f>
        <v>#VALUE!</v>
      </c>
      <c r="JU73" t="e">
        <f>LEFT(JU$74,SEARCH(" ",JU$74)-1)</f>
        <v>#VALUE!</v>
      </c>
      <c r="JV73" t="e">
        <f>LEFT(JU$74,SEARCH(" ",JU$74)-1)</f>
        <v>#VALUE!</v>
      </c>
      <c r="JW73" t="e">
        <f>LEFT(JW$74,SEARCH(" ",JW$74)-1)</f>
        <v>#VALUE!</v>
      </c>
      <c r="JX73" t="e">
        <f>LEFT(JW$74,SEARCH(" ",JW$74)-1)</f>
        <v>#VALUE!</v>
      </c>
      <c r="JY73" t="e">
        <f>LEFT(JY$74,SEARCH(" ",JY$74)-1)</f>
        <v>#VALUE!</v>
      </c>
      <c r="JZ73" t="e">
        <f>LEFT(JY$74,SEARCH(" ",JY$74)-1)</f>
        <v>#VALUE!</v>
      </c>
      <c r="KA73" t="e">
        <f>LEFT(KA$74,SEARCH(" ",KA$74)-1)</f>
        <v>#VALUE!</v>
      </c>
      <c r="KB73" t="e">
        <f>LEFT(KA$74,SEARCH(" ",KA$74)-1)</f>
        <v>#VALUE!</v>
      </c>
      <c r="KC73" t="e">
        <f>LEFT(KC$74,SEARCH(" ",KC$74)-1)</f>
        <v>#VALUE!</v>
      </c>
      <c r="KD73" t="e">
        <f>LEFT(KC$74,SEARCH(" ",KC$74)-1)</f>
        <v>#VALUE!</v>
      </c>
      <c r="KE73" t="e">
        <f>LEFT(KE$74,SEARCH(" ",KE$74)-1)</f>
        <v>#VALUE!</v>
      </c>
      <c r="KF73" t="e">
        <f>LEFT(KE$74,SEARCH(" ",KE$74)-1)</f>
        <v>#VALUE!</v>
      </c>
      <c r="KG73" t="e">
        <f>LEFT(KG$74,SEARCH(" ",KG$74)-1)</f>
        <v>#VALUE!</v>
      </c>
      <c r="KH73" t="e">
        <f>LEFT(KG$74,SEARCH(" ",KG$74)-1)</f>
        <v>#VALUE!</v>
      </c>
      <c r="KI73" t="e">
        <f>LEFT(KI$74,SEARCH(" ",KI$74)-1)</f>
        <v>#VALUE!</v>
      </c>
      <c r="KJ73" t="e">
        <f>LEFT(KI$74,SEARCH(" ",KI$74)-1)</f>
        <v>#VALUE!</v>
      </c>
      <c r="KK73" t="e">
        <f>LEFT(KK$74,SEARCH(" ",KK$74)-1)</f>
        <v>#VALUE!</v>
      </c>
      <c r="KL73" t="e">
        <f>LEFT(KK$74,SEARCH(" ",KK$74)-1)</f>
        <v>#VALUE!</v>
      </c>
      <c r="KM73" t="e">
        <f>LEFT(KM$74,SEARCH(" ",KM$74)-1)</f>
        <v>#VALUE!</v>
      </c>
      <c r="KN73" t="e">
        <f>LEFT(KM$74,SEARCH(" ",KM$74)-1)</f>
        <v>#VALUE!</v>
      </c>
      <c r="KO73" t="e">
        <f>LEFT(KO$74,SEARCH(" ",KO$74)-1)</f>
        <v>#VALUE!</v>
      </c>
      <c r="KP73" t="e">
        <f>LEFT(KO$74,SEARCH(" ",KO$74)-1)</f>
        <v>#VALUE!</v>
      </c>
      <c r="KQ73" t="e">
        <f>LEFT(KQ$74,SEARCH(" ",KQ$74)-1)</f>
        <v>#VALUE!</v>
      </c>
      <c r="KR73" t="e">
        <f>LEFT(KQ$74,SEARCH(" ",KQ$74)-1)</f>
        <v>#VALUE!</v>
      </c>
      <c r="KS73" t="e">
        <f>LEFT(KS$74,SEARCH(" ",KS$74)-1)</f>
        <v>#VALUE!</v>
      </c>
      <c r="KT73" t="e">
        <f>LEFT(KS$74,SEARCH(" ",KS$74)-1)</f>
        <v>#VALUE!</v>
      </c>
      <c r="KU73" t="e">
        <f>LEFT(KU$74,SEARCH(" ",KU$74)-1)</f>
        <v>#VALUE!</v>
      </c>
      <c r="KV73" t="e">
        <f>LEFT(KU$74,SEARCH(" ",KU$74)-1)</f>
        <v>#VALUE!</v>
      </c>
      <c r="KW73" t="e">
        <f>LEFT(KW$74,SEARCH(" ",KW$74)-1)</f>
        <v>#VALUE!</v>
      </c>
      <c r="KX73" t="e">
        <f>LEFT(KW$74,SEARCH(" ",KW$74)-1)</f>
        <v>#VALUE!</v>
      </c>
      <c r="KY73" t="e">
        <f>LEFT(KY$74,SEARCH(" ",KY$74)-1)</f>
        <v>#VALUE!</v>
      </c>
      <c r="KZ73" t="e">
        <f>LEFT(KY$74,SEARCH(" ",KY$74)-1)</f>
        <v>#VALUE!</v>
      </c>
      <c r="LA73" t="e">
        <f>LEFT(LA$74,SEARCH(" ",LA$74)-1)</f>
        <v>#VALUE!</v>
      </c>
      <c r="LB73" t="e">
        <f>LEFT(LA$74,SEARCH(" ",LA$74)-1)</f>
        <v>#VALUE!</v>
      </c>
      <c r="LC73" t="e">
        <f>LEFT(LC$74,SEARCH(" ",LC$74)-1)</f>
        <v>#VALUE!</v>
      </c>
      <c r="LD73" t="e">
        <f>LEFT(LC$74,SEARCH(" ",LC$74)-1)</f>
        <v>#VALUE!</v>
      </c>
      <c r="LE73" t="e">
        <f>LEFT(LE$74,SEARCH(" ",LE$74)-1)</f>
        <v>#VALUE!</v>
      </c>
      <c r="LF73" t="e">
        <f>LEFT(LE$74,SEARCH(" ",LE$74)-1)</f>
        <v>#VALUE!</v>
      </c>
      <c r="LG73" t="e">
        <f>LEFT(LG$74,SEARCH(" ",LG$74)-1)</f>
        <v>#VALUE!</v>
      </c>
      <c r="LH73" t="e">
        <f>LEFT(LG$74,SEARCH(" ",LG$74)-1)</f>
        <v>#VALUE!</v>
      </c>
      <c r="LI73" t="e">
        <f>LEFT(LI$74,SEARCH(" ",LI$74)-1)</f>
        <v>#VALUE!</v>
      </c>
      <c r="LJ73" t="e">
        <f>LEFT(LI$74,SEARCH(" ",LI$74)-1)</f>
        <v>#VALUE!</v>
      </c>
      <c r="LK73" t="e">
        <f>LEFT(LK$74,SEARCH(" ",LK$74)-1)</f>
        <v>#VALUE!</v>
      </c>
      <c r="LL73" t="e">
        <f>LEFT(LK$74,SEARCH(" ",LK$74)-1)</f>
        <v>#VALUE!</v>
      </c>
      <c r="LM73" t="e">
        <f>LEFT(LM$74,SEARCH(" ",LM$74)-1)</f>
        <v>#VALUE!</v>
      </c>
      <c r="LN73" t="e">
        <f>LEFT(LM$74,SEARCH(" ",LM$74)-1)</f>
        <v>#VALUE!</v>
      </c>
      <c r="LO73" t="e">
        <f>LEFT(LO$74,SEARCH(" ",LO$74)-1)</f>
        <v>#VALUE!</v>
      </c>
      <c r="LP73" t="e">
        <f>LEFT(LO$74,SEARCH(" ",LO$74)-1)</f>
        <v>#VALUE!</v>
      </c>
      <c r="LQ73" t="e">
        <f>LEFT(LQ$74,SEARCH(" ",LQ$74)-1)</f>
        <v>#VALUE!</v>
      </c>
      <c r="LR73" t="e">
        <f>LEFT(LQ$74,SEARCH(" ",LQ$74)-1)</f>
        <v>#VALUE!</v>
      </c>
      <c r="LS73" t="e">
        <f>LEFT(LS$74,SEARCH(" ",LS$74)-1)</f>
        <v>#VALUE!</v>
      </c>
      <c r="LT73" t="e">
        <f>LEFT(LS$74,SEARCH(" ",LS$74)-1)</f>
        <v>#VALUE!</v>
      </c>
      <c r="LU73" t="e">
        <f>LEFT(LU$74,SEARCH(" ",LU$74)-1)</f>
        <v>#VALUE!</v>
      </c>
      <c r="LV73" t="e">
        <f>LEFT(LU$74,SEARCH(" ",LU$74)-1)</f>
        <v>#VALUE!</v>
      </c>
      <c r="LW73" t="e">
        <f>LEFT(LW$74,SEARCH(" ",LW$74)-1)</f>
        <v>#VALUE!</v>
      </c>
      <c r="LX73" t="e">
        <f>LEFT(LW$74,SEARCH(" ",LW$74)-1)</f>
        <v>#VALUE!</v>
      </c>
      <c r="LY73" t="e">
        <f>LEFT(LY$74,SEARCH(" ",LY$74)-1)</f>
        <v>#VALUE!</v>
      </c>
      <c r="LZ73" t="e">
        <f>LEFT(LY$74,SEARCH(" ",LY$74)-1)</f>
        <v>#VALUE!</v>
      </c>
      <c r="MA73" t="e">
        <f>LEFT(MA$74,SEARCH(" ",MA$74)-1)</f>
        <v>#VALUE!</v>
      </c>
      <c r="MB73" t="e">
        <f>LEFT(MA$74,SEARCH(" ",MA$74)-1)</f>
        <v>#VALUE!</v>
      </c>
      <c r="MC73" t="e">
        <f>LEFT(MC$74,SEARCH(" ",MC$74)-1)</f>
        <v>#VALUE!</v>
      </c>
      <c r="MD73" t="e">
        <f>LEFT(MC$74,SEARCH(" ",MC$74)-1)</f>
        <v>#VALUE!</v>
      </c>
      <c r="ME73" t="e">
        <f>LEFT(ME$74,SEARCH(" ",ME$74)-1)</f>
        <v>#VALUE!</v>
      </c>
      <c r="MF73" t="e">
        <f>LEFT(ME$74,SEARCH(" ",ME$74)-1)</f>
        <v>#VALUE!</v>
      </c>
      <c r="MG73" t="e">
        <f>LEFT(MG$74,SEARCH(" ",MG$74)-1)</f>
        <v>#VALUE!</v>
      </c>
      <c r="MH73" t="e">
        <f>LEFT(MG$74,SEARCH(" ",MG$74)-1)</f>
        <v>#VALUE!</v>
      </c>
      <c r="MI73" t="e">
        <f>LEFT(MI$74,SEARCH(" ",MI$74)-1)</f>
        <v>#VALUE!</v>
      </c>
      <c r="MJ73" t="e">
        <f>LEFT(MI$74,SEARCH(" ",MI$74)-1)</f>
        <v>#VALUE!</v>
      </c>
      <c r="MK73" t="e">
        <f>LEFT(MK$74,SEARCH(" ",MK$74)-1)</f>
        <v>#VALUE!</v>
      </c>
      <c r="ML73" t="e">
        <f>LEFT(MK$74,SEARCH(" ",MK$74)-1)</f>
        <v>#VALUE!</v>
      </c>
      <c r="MM73" t="e">
        <f>LEFT(MM$74,SEARCH(" ",MM$74)-1)</f>
        <v>#VALUE!</v>
      </c>
      <c r="MN73" t="e">
        <f>LEFT(MM$74,SEARCH(" ",MM$74)-1)</f>
        <v>#VALUE!</v>
      </c>
      <c r="MO73" t="e">
        <f>LEFT(MO$74,SEARCH(" ",MO$74)-1)</f>
        <v>#VALUE!</v>
      </c>
      <c r="MP73" t="e">
        <f>LEFT(MO$74,SEARCH(" ",MO$74)-1)</f>
        <v>#VALUE!</v>
      </c>
      <c r="MQ73" t="e">
        <f>LEFT(MQ$74,SEARCH(" ",MQ$74)-1)</f>
        <v>#VALUE!</v>
      </c>
      <c r="MR73" t="e">
        <f>LEFT(MQ$74,SEARCH(" ",MQ$74)-1)</f>
        <v>#VALUE!</v>
      </c>
      <c r="MS73" t="e">
        <f>LEFT(MS$74,SEARCH(" ",MS$74)-1)</f>
        <v>#VALUE!</v>
      </c>
      <c r="MT73" t="e">
        <f>LEFT(MS$74,SEARCH(" ",MS$74)-1)</f>
        <v>#VALUE!</v>
      </c>
      <c r="MU73" t="e">
        <f>LEFT(MU$74,SEARCH(" ",MU$74)-1)</f>
        <v>#VALUE!</v>
      </c>
      <c r="MV73" t="e">
        <f>LEFT(MU$74,SEARCH(" ",MU$74)-1)</f>
        <v>#VALUE!</v>
      </c>
      <c r="MW73" t="e">
        <f>LEFT(MW$74,SEARCH(" ",MW$74)-1)</f>
        <v>#VALUE!</v>
      </c>
      <c r="MX73" t="e">
        <f>LEFT(MW$74,SEARCH(" ",MW$74)-1)</f>
        <v>#VALUE!</v>
      </c>
      <c r="MY73" t="e">
        <f>LEFT(MY$74,SEARCH(" ",MY$74)-1)</f>
        <v>#VALUE!</v>
      </c>
      <c r="MZ73" t="e">
        <f>LEFT(MY$74,SEARCH(" ",MY$74)-1)</f>
        <v>#VALUE!</v>
      </c>
      <c r="NA73" t="e">
        <f>LEFT(NA$74,SEARCH(" ",NA$74)-1)</f>
        <v>#VALUE!</v>
      </c>
      <c r="NB73" t="e">
        <f>LEFT(NA$74,SEARCH(" ",NA$74)-1)</f>
        <v>#VALUE!</v>
      </c>
      <c r="NC73" t="e">
        <f>LEFT(NC$74,SEARCH(" ",NC$74)-1)</f>
        <v>#VALUE!</v>
      </c>
      <c r="ND73" t="e">
        <f>LEFT(NC$74,SEARCH(" ",NC$74)-1)</f>
        <v>#VALUE!</v>
      </c>
      <c r="NE73" t="e">
        <f>LEFT(NE$74,SEARCH(" ",NE$74)-1)</f>
        <v>#VALUE!</v>
      </c>
      <c r="NF73" t="e">
        <f>LEFT(NE$74,SEARCH(" ",NE$74)-1)</f>
        <v>#VALUE!</v>
      </c>
      <c r="NG73" t="e">
        <f>LEFT(NG$74,SEARCH(" ",NG$74)-1)</f>
        <v>#VALUE!</v>
      </c>
      <c r="NH73" t="e">
        <f>LEFT(NG$74,SEARCH(" ",NG$74)-1)</f>
        <v>#VALUE!</v>
      </c>
      <c r="NI73" t="e">
        <f>LEFT(NI$74,SEARCH(" ",NI$74)-1)</f>
        <v>#VALUE!</v>
      </c>
      <c r="NJ73" t="e">
        <f>LEFT(NI$74,SEARCH(" ",NI$74)-1)</f>
        <v>#VALUE!</v>
      </c>
      <c r="NK73" t="e">
        <f>LEFT(NK$74,SEARCH(" ",NK$74)-1)</f>
        <v>#VALUE!</v>
      </c>
      <c r="NL73" t="e">
        <f>LEFT(NK$74,SEARCH(" ",NK$74)-1)</f>
        <v>#VALUE!</v>
      </c>
      <c r="NM73" t="e">
        <f>LEFT(NM$74,SEARCH(" ",NM$74)-1)</f>
        <v>#VALUE!</v>
      </c>
      <c r="NN73" t="e">
        <f>LEFT(NM$74,SEARCH(" ",NM$74)-1)</f>
        <v>#VALUE!</v>
      </c>
      <c r="NO73" t="e">
        <f>LEFT(NO$74,SEARCH(" ",NO$74)-1)</f>
        <v>#VALUE!</v>
      </c>
      <c r="NP73" t="e">
        <f>LEFT(NO$74,SEARCH(" ",NO$74)-1)</f>
        <v>#VALUE!</v>
      </c>
      <c r="NQ73" t="e">
        <f>LEFT(NQ$74,SEARCH(" ",NQ$74)-1)</f>
        <v>#VALUE!</v>
      </c>
      <c r="NR73" t="e">
        <f>LEFT(NQ$74,SEARCH(" ",NQ$74)-1)</f>
        <v>#VALUE!</v>
      </c>
      <c r="NS73" t="e">
        <f>LEFT(NS$74,SEARCH(" ",NS$74)-1)</f>
        <v>#VALUE!</v>
      </c>
      <c r="NT73" t="e">
        <f>LEFT(NS$74,SEARCH(" ",NS$74)-1)</f>
        <v>#VALUE!</v>
      </c>
      <c r="NU73" t="e">
        <f>LEFT(NU$74,SEARCH(" ",NU$74)-1)</f>
        <v>#VALUE!</v>
      </c>
      <c r="NV73" t="e">
        <f>LEFT(NU$74,SEARCH(" ",NU$74)-1)</f>
        <v>#VALUE!</v>
      </c>
      <c r="NW73" t="e">
        <f>LEFT(NW$74,SEARCH(" ",NW$74)-1)</f>
        <v>#VALUE!</v>
      </c>
      <c r="NX73" t="e">
        <f>LEFT(NW$74,SEARCH(" ",NW$74)-1)</f>
        <v>#VALUE!</v>
      </c>
      <c r="NY73" t="e">
        <f>LEFT(NY$74,SEARCH(" ",NY$74)-1)</f>
        <v>#VALUE!</v>
      </c>
      <c r="NZ73" t="e">
        <f>LEFT(NY$74,SEARCH(" ",NY$74)-1)</f>
        <v>#VALUE!</v>
      </c>
      <c r="OA73" t="e">
        <f>LEFT(OA$74,SEARCH(" ",OA$74)-1)</f>
        <v>#VALUE!</v>
      </c>
      <c r="OB73" t="e">
        <f>LEFT(OA$74,SEARCH(" ",OA$74)-1)</f>
        <v>#VALUE!</v>
      </c>
      <c r="OC73" t="e">
        <f>LEFT(OC$74,SEARCH(" ",OC$74)-1)</f>
        <v>#VALUE!</v>
      </c>
      <c r="OD73" t="e">
        <f>LEFT(OC$74,SEARCH(" ",OC$74)-1)</f>
        <v>#VALUE!</v>
      </c>
      <c r="OE73" t="e">
        <f>LEFT(OE$74,SEARCH(" ",OE$74)-1)</f>
        <v>#VALUE!</v>
      </c>
      <c r="OF73" t="e">
        <f>LEFT(OE$74,SEARCH(" ",OE$74)-1)</f>
        <v>#VALUE!</v>
      </c>
      <c r="OG73" t="e">
        <f>LEFT(OG$74,SEARCH(" ",OG$74)-1)</f>
        <v>#VALUE!</v>
      </c>
      <c r="OH73" t="e">
        <f>LEFT(OG$74,SEARCH(" ",OG$74)-1)</f>
        <v>#VALUE!</v>
      </c>
      <c r="OI73" t="e">
        <f>LEFT(OI$74,SEARCH(" ",OI$74)-1)</f>
        <v>#VALUE!</v>
      </c>
      <c r="OJ73" t="e">
        <f>LEFT(OI$74,SEARCH(" ",OI$74)-1)</f>
        <v>#VALUE!</v>
      </c>
      <c r="OK73" t="e">
        <f>LEFT(OK$74,SEARCH(" ",OK$74)-1)</f>
        <v>#VALUE!</v>
      </c>
      <c r="OL73" t="e">
        <f>LEFT(OK$74,SEARCH(" ",OK$74)-1)</f>
        <v>#VALUE!</v>
      </c>
      <c r="OM73" t="e">
        <f>LEFT(OM$74,SEARCH(" ",OM$74)-1)</f>
        <v>#VALUE!</v>
      </c>
      <c r="ON73" t="e">
        <f>LEFT(OM$74,SEARCH(" ",OM$74)-1)</f>
        <v>#VALUE!</v>
      </c>
      <c r="OO73" t="e">
        <f>LEFT(OO$74,SEARCH(" ",OO$74)-1)</f>
        <v>#VALUE!</v>
      </c>
      <c r="OP73" t="e">
        <f>LEFT(OO$74,SEARCH(" ",OO$74)-1)</f>
        <v>#VALUE!</v>
      </c>
      <c r="OQ73" t="e">
        <f>LEFT(OQ$74,SEARCH(" ",OQ$74)-1)</f>
        <v>#VALUE!</v>
      </c>
      <c r="OR73" t="e">
        <f>LEFT(OQ$74,SEARCH(" ",OQ$74)-1)</f>
        <v>#VALUE!</v>
      </c>
      <c r="OS73" t="e">
        <f>LEFT(OS$74,SEARCH(" ",OS$74)-1)</f>
        <v>#VALUE!</v>
      </c>
      <c r="OT73" t="e">
        <f>LEFT(OS$74,SEARCH(" ",OS$74)-1)</f>
        <v>#VALUE!</v>
      </c>
      <c r="OU73" t="e">
        <f>LEFT(OU$74,SEARCH(" ",OU$74)-1)</f>
        <v>#VALUE!</v>
      </c>
      <c r="OV73" t="e">
        <f>LEFT(OU$74,SEARCH(" ",OU$74)-1)</f>
        <v>#VALUE!</v>
      </c>
      <c r="OW73" t="e">
        <f>LEFT(OW$74,SEARCH(" ",OW$74)-1)</f>
        <v>#VALUE!</v>
      </c>
      <c r="OX73" t="e">
        <f>LEFT(OW$74,SEARCH(" ",OW$74)-1)</f>
        <v>#VALUE!</v>
      </c>
      <c r="OY73" t="e">
        <f>LEFT(OY$74,SEARCH(" ",OY$74)-1)</f>
        <v>#VALUE!</v>
      </c>
      <c r="OZ73" t="e">
        <f>LEFT(OY$74,SEARCH(" ",OY$74)-1)</f>
        <v>#VALUE!</v>
      </c>
      <c r="PA73" t="e">
        <f>LEFT(PA$74,SEARCH(" ",PA$74)-1)</f>
        <v>#VALUE!</v>
      </c>
      <c r="PB73" t="e">
        <f>LEFT(PA$74,SEARCH(" ",PA$74)-1)</f>
        <v>#VALUE!</v>
      </c>
      <c r="PC73" t="e">
        <f>LEFT(PC$74,SEARCH(" ",PC$74)-1)</f>
        <v>#VALUE!</v>
      </c>
      <c r="PD73" t="e">
        <f>LEFT(PC$74,SEARCH(" ",PC$74)-1)</f>
        <v>#VALUE!</v>
      </c>
      <c r="PE73" t="e">
        <f>LEFT(PE$74,SEARCH(" ",PE$74)-1)</f>
        <v>#VALUE!</v>
      </c>
      <c r="PF73" t="e">
        <f>LEFT(PE$74,SEARCH(" ",PE$74)-1)</f>
        <v>#VALUE!</v>
      </c>
      <c r="PG73" t="e">
        <f>LEFT(PG$74,SEARCH(" ",PG$74)-1)</f>
        <v>#VALUE!</v>
      </c>
      <c r="PH73" t="e">
        <f>LEFT(PG$74,SEARCH(" ",PG$74)-1)</f>
        <v>#VALUE!</v>
      </c>
      <c r="PI73" t="e">
        <f>LEFT(PI$74,SEARCH(" ",PI$74)-1)</f>
        <v>#VALUE!</v>
      </c>
      <c r="PJ73" t="e">
        <f>LEFT(PI$74,SEARCH(" ",PI$74)-1)</f>
        <v>#VALUE!</v>
      </c>
      <c r="PK73" t="e">
        <f>LEFT(PK$74,SEARCH(" ",PK$74)-1)</f>
        <v>#VALUE!</v>
      </c>
      <c r="PL73" t="e">
        <f>LEFT(PK$74,SEARCH(" ",PK$74)-1)</f>
        <v>#VALUE!</v>
      </c>
      <c r="PM73" t="e">
        <f>LEFT(PM$74,SEARCH(" ",PM$74)-1)</f>
        <v>#VALUE!</v>
      </c>
      <c r="PN73" t="e">
        <f>LEFT(PM$74,SEARCH(" ",PM$74)-1)</f>
        <v>#VALUE!</v>
      </c>
      <c r="PO73" t="e">
        <f>LEFT(PO$74,SEARCH(" ",PO$74)-1)</f>
        <v>#VALUE!</v>
      </c>
      <c r="PP73" t="e">
        <f>LEFT(PO$74,SEARCH(" ",PO$74)-1)</f>
        <v>#VALUE!</v>
      </c>
      <c r="PQ73" t="e">
        <f>LEFT(PQ$74,SEARCH(" ",PQ$74)-1)</f>
        <v>#VALUE!</v>
      </c>
      <c r="PR73" t="e">
        <f>LEFT(PQ$74,SEARCH(" ",PQ$74)-1)</f>
        <v>#VALUE!</v>
      </c>
      <c r="PS73" t="e">
        <f>LEFT(PS$74,SEARCH(" ",PS$74)-1)</f>
        <v>#VALUE!</v>
      </c>
      <c r="PT73" t="e">
        <f>LEFT(PS$74,SEARCH(" ",PS$74)-1)</f>
        <v>#VALUE!</v>
      </c>
      <c r="PU73" t="e">
        <f>LEFT(PU$74,SEARCH(" ",PU$74)-1)</f>
        <v>#VALUE!</v>
      </c>
      <c r="PV73" t="e">
        <f>LEFT(PU$74,SEARCH(" ",PU$74)-1)</f>
        <v>#VALUE!</v>
      </c>
      <c r="PW73" t="e">
        <f>LEFT(PW$74,SEARCH(" ",PW$74)-1)</f>
        <v>#VALUE!</v>
      </c>
      <c r="PX73" t="e">
        <f>LEFT(PW$74,SEARCH(" ",PW$74)-1)</f>
        <v>#VALUE!</v>
      </c>
      <c r="PY73" t="e">
        <f>LEFT(PY$74,SEARCH(" ",PY$74)-1)</f>
        <v>#VALUE!</v>
      </c>
      <c r="PZ73" t="e">
        <f>LEFT(PY$74,SEARCH(" ",PY$74)-1)</f>
        <v>#VALUE!</v>
      </c>
      <c r="QA73" t="e">
        <f>LEFT(QA$74,SEARCH(" ",QA$74)-1)</f>
        <v>#VALUE!</v>
      </c>
      <c r="QB73" t="e">
        <f>LEFT(QA$74,SEARCH(" ",QA$74)-1)</f>
        <v>#VALUE!</v>
      </c>
      <c r="QC73" t="e">
        <f>LEFT(QC$74,SEARCH(" ",QC$74)-1)</f>
        <v>#VALUE!</v>
      </c>
      <c r="QD73" t="e">
        <f>LEFT(QC$74,SEARCH(" ",QC$74)-1)</f>
        <v>#VALUE!</v>
      </c>
      <c r="QE73" t="e">
        <f>LEFT(QE$74,SEARCH(" ",QE$74)-1)</f>
        <v>#VALUE!</v>
      </c>
      <c r="QF73" t="e">
        <f>LEFT(QE$74,SEARCH(" ",QE$74)-1)</f>
        <v>#VALUE!</v>
      </c>
      <c r="QG73" t="e">
        <f>LEFT(QG$74,SEARCH(" ",QG$74)-1)</f>
        <v>#VALUE!</v>
      </c>
      <c r="QH73" t="e">
        <f>LEFT(QG$74,SEARCH(" ",QG$74)-1)</f>
        <v>#VALUE!</v>
      </c>
      <c r="QI73" t="e">
        <f>LEFT(QI$74,SEARCH(" ",QI$74)-1)</f>
        <v>#VALUE!</v>
      </c>
      <c r="QJ73" t="e">
        <f>LEFT(QI$74,SEARCH(" ",QI$74)-1)</f>
        <v>#VALUE!</v>
      </c>
      <c r="QK73" t="e">
        <f>LEFT(QK$74,SEARCH(" ",QK$74)-1)</f>
        <v>#VALUE!</v>
      </c>
      <c r="QL73" t="e">
        <f>LEFT(QK$74,SEARCH(" ",QK$74)-1)</f>
        <v>#VALUE!</v>
      </c>
      <c r="QM73" t="e">
        <f>LEFT(QM$74,SEARCH(" ",QM$74)-1)</f>
        <v>#VALUE!</v>
      </c>
      <c r="QN73" t="e">
        <f>LEFT(QM$74,SEARCH(" ",QM$74)-1)</f>
        <v>#VALUE!</v>
      </c>
      <c r="QO73" t="e">
        <f>LEFT(QO$74,SEARCH(" ",QO$74)-1)</f>
        <v>#VALUE!</v>
      </c>
      <c r="QP73" t="e">
        <f>LEFT(QO$74,SEARCH(" ",QO$74)-1)</f>
        <v>#VALUE!</v>
      </c>
      <c r="QQ73" t="e">
        <f>LEFT(QQ$74,SEARCH(" ",QQ$74)-1)</f>
        <v>#VALUE!</v>
      </c>
      <c r="QR73" t="e">
        <f>LEFT(QQ$74,SEARCH(" ",QQ$74)-1)</f>
        <v>#VALUE!</v>
      </c>
      <c r="QS73" t="e">
        <f>LEFT(QS$74,SEARCH(" ",QS$74)-1)</f>
        <v>#VALUE!</v>
      </c>
      <c r="QT73" t="e">
        <f>LEFT(QS$74,SEARCH(" ",QS$74)-1)</f>
        <v>#VALUE!</v>
      </c>
      <c r="QU73" t="e">
        <f>LEFT(QU$74,SEARCH(" ",QU$74)-1)</f>
        <v>#VALUE!</v>
      </c>
      <c r="QV73" t="e">
        <f>LEFT(QU$74,SEARCH(" ",QU$74)-1)</f>
        <v>#VALUE!</v>
      </c>
      <c r="QW73" t="e">
        <f>LEFT(QW$74,SEARCH(" ",QW$74)-1)</f>
        <v>#VALUE!</v>
      </c>
      <c r="QX73" t="e">
        <f>LEFT(QW$74,SEARCH(" ",QW$74)-1)</f>
        <v>#VALUE!</v>
      </c>
      <c r="QY73" t="e">
        <f>LEFT(QY$74,SEARCH(" ",QY$74)-1)</f>
        <v>#VALUE!</v>
      </c>
      <c r="QZ73" t="e">
        <f>LEFT(QY$74,SEARCH(" ",QY$74)-1)</f>
        <v>#VALUE!</v>
      </c>
      <c r="RA73" t="e">
        <f>LEFT(RA$74,SEARCH(" ",RA$74)-1)</f>
        <v>#VALUE!</v>
      </c>
      <c r="RB73" t="e">
        <f>LEFT(RA$74,SEARCH(" ",RA$74)-1)</f>
        <v>#VALUE!</v>
      </c>
      <c r="RC73" t="e">
        <f>LEFT(RC$74,SEARCH(" ",RC$74)-1)</f>
        <v>#VALUE!</v>
      </c>
      <c r="RD73" t="e">
        <f>LEFT(RC$74,SEARCH(" ",RC$74)-1)</f>
        <v>#VALUE!</v>
      </c>
      <c r="RE73" t="e">
        <f>LEFT(RE$74,SEARCH(" ",RE$74)-1)</f>
        <v>#VALUE!</v>
      </c>
      <c r="RF73" t="e">
        <f>LEFT(RE$74,SEARCH(" ",RE$74)-1)</f>
        <v>#VALUE!</v>
      </c>
      <c r="RG73" t="e">
        <f>LEFT(RG$74,SEARCH(" ",RG$74)-1)</f>
        <v>#VALUE!</v>
      </c>
      <c r="RH73" t="e">
        <f>LEFT(RG$74,SEARCH(" ",RG$74)-1)</f>
        <v>#VALUE!</v>
      </c>
      <c r="RI73" t="e">
        <f>LEFT(RI$74,SEARCH(" ",RI$74)-1)</f>
        <v>#VALUE!</v>
      </c>
      <c r="RJ73" t="e">
        <f>LEFT(RI$74,SEARCH(" ",RI$74)-1)</f>
        <v>#VALUE!</v>
      </c>
      <c r="RK73" t="e">
        <f>LEFT(RK$74,SEARCH(" ",RK$74)-1)</f>
        <v>#VALUE!</v>
      </c>
      <c r="RL73" t="e">
        <f>LEFT(RK$74,SEARCH(" ",RK$74)-1)</f>
        <v>#VALUE!</v>
      </c>
      <c r="RM73" t="e">
        <f>LEFT(RM$74,SEARCH(" ",RM$74)-1)</f>
        <v>#VALUE!</v>
      </c>
      <c r="RN73" t="e">
        <f>LEFT(RM$74,SEARCH(" ",RM$74)-1)</f>
        <v>#VALUE!</v>
      </c>
      <c r="RO73" t="e">
        <f>LEFT(RO$74,SEARCH(" ",RO$74)-1)</f>
        <v>#VALUE!</v>
      </c>
      <c r="RP73" t="e">
        <f>LEFT(RO$74,SEARCH(" ",RO$74)-1)</f>
        <v>#VALUE!</v>
      </c>
      <c r="RQ73" t="e">
        <f>LEFT(RQ$74,SEARCH(" ",RQ$74)-1)</f>
        <v>#VALUE!</v>
      </c>
      <c r="RR73" t="e">
        <f>LEFT(RQ$74,SEARCH(" ",RQ$74)-1)</f>
        <v>#VALUE!</v>
      </c>
      <c r="RS73" t="e">
        <f>LEFT(RS$74,SEARCH(" ",RS$74)-1)</f>
        <v>#VALUE!</v>
      </c>
      <c r="RT73" t="e">
        <f>LEFT(RS$74,SEARCH(" ",RS$74)-1)</f>
        <v>#VALUE!</v>
      </c>
      <c r="RU73" t="e">
        <f>LEFT(RU$74,SEARCH(" ",RU$74)-1)</f>
        <v>#VALUE!</v>
      </c>
      <c r="RV73" t="e">
        <f>LEFT(RU$74,SEARCH(" ",RU$74)-1)</f>
        <v>#VALUE!</v>
      </c>
      <c r="RW73" t="e">
        <f>LEFT(RW$74,SEARCH(" ",RW$74)-1)</f>
        <v>#VALUE!</v>
      </c>
      <c r="RX73" t="e">
        <f>LEFT(RW$74,SEARCH(" ",RW$74)-1)</f>
        <v>#VALUE!</v>
      </c>
      <c r="RY73" t="e">
        <f>LEFT(RY$74,SEARCH(" ",RY$74)-1)</f>
        <v>#VALUE!</v>
      </c>
      <c r="RZ73" t="e">
        <f>LEFT(RY$74,SEARCH(" ",RY$74)-1)</f>
        <v>#VALUE!</v>
      </c>
      <c r="SA73" t="e">
        <f>LEFT(SA$74,SEARCH(" ",SA$74)-1)</f>
        <v>#VALUE!</v>
      </c>
      <c r="SB73" t="e">
        <f>LEFT(SA$74,SEARCH(" ",SA$74)-1)</f>
        <v>#VALUE!</v>
      </c>
      <c r="SC73" t="e">
        <f>LEFT(SC$74,SEARCH(" ",SC$74)-1)</f>
        <v>#VALUE!</v>
      </c>
      <c r="SD73" t="e">
        <f>LEFT(SC$74,SEARCH(" ",SC$74)-1)</f>
        <v>#VALUE!</v>
      </c>
      <c r="SE73" t="e">
        <f>LEFT(SE$74,SEARCH(" ",SE$74)-1)</f>
        <v>#VALUE!</v>
      </c>
      <c r="SF73" t="e">
        <f>LEFT(SE$74,SEARCH(" ",SE$74)-1)</f>
        <v>#VALUE!</v>
      </c>
      <c r="SG73" t="e">
        <f>LEFT(SG$74,SEARCH(" ",SG$74)-1)</f>
        <v>#VALUE!</v>
      </c>
      <c r="SH73" t="e">
        <f>LEFT(SG$74,SEARCH(" ",SG$74)-1)</f>
        <v>#VALUE!</v>
      </c>
      <c r="SI73" t="e">
        <f>LEFT(SI$74,SEARCH(" ",SI$74)-1)</f>
        <v>#VALUE!</v>
      </c>
      <c r="SJ73" t="e">
        <f>LEFT(SI$74,SEARCH(" ",SI$74)-1)</f>
        <v>#VALUE!</v>
      </c>
      <c r="SK73" t="e">
        <f>LEFT(SK$74,SEARCH(" ",SK$74)-1)</f>
        <v>#VALUE!</v>
      </c>
      <c r="SL73" t="e">
        <f>LEFT(SK$74,SEARCH(" ",SK$74)-1)</f>
        <v>#VALUE!</v>
      </c>
      <c r="SM73" t="e">
        <f>LEFT(SM$74,SEARCH(" ",SM$74)-1)</f>
        <v>#VALUE!</v>
      </c>
      <c r="SN73" t="e">
        <f>LEFT(SM$74,SEARCH(" ",SM$74)-1)</f>
        <v>#VALUE!</v>
      </c>
      <c r="SO73" t="e">
        <f>LEFT(SO$74,SEARCH(" ",SO$74)-1)</f>
        <v>#VALUE!</v>
      </c>
      <c r="SP73" t="e">
        <f>LEFT(SO$74,SEARCH(" ",SO$74)-1)</f>
        <v>#VALUE!</v>
      </c>
      <c r="SQ73" t="e">
        <f>LEFT(SQ$74,SEARCH(" ",SQ$74)-1)</f>
        <v>#VALUE!</v>
      </c>
      <c r="SR73" t="e">
        <f>LEFT(SQ$74,SEARCH(" ",SQ$74)-1)</f>
        <v>#VALUE!</v>
      </c>
      <c r="SS73" t="e">
        <f>LEFT(SS$74,SEARCH(" ",SS$74)-1)</f>
        <v>#VALUE!</v>
      </c>
      <c r="ST73" t="e">
        <f>LEFT(SS$74,SEARCH(" ",SS$74)-1)</f>
        <v>#VALUE!</v>
      </c>
      <c r="SU73" t="e">
        <f>LEFT(SU$74,SEARCH(" ",SU$74)-1)</f>
        <v>#VALUE!</v>
      </c>
      <c r="SV73" t="e">
        <f>LEFT(SU$74,SEARCH(" ",SU$74)-1)</f>
        <v>#VALUE!</v>
      </c>
      <c r="SW73" t="e">
        <f>LEFT(SW$74,SEARCH(" ",SW$74)-1)</f>
        <v>#VALUE!</v>
      </c>
      <c r="SX73" t="e">
        <f>LEFT(SW$74,SEARCH(" ",SW$74)-1)</f>
        <v>#VALUE!</v>
      </c>
      <c r="SY73" t="e">
        <f>LEFT(SY$74,SEARCH(" ",SY$74)-1)</f>
        <v>#VALUE!</v>
      </c>
      <c r="SZ73" t="e">
        <f>LEFT(SY$74,SEARCH(" ",SY$74)-1)</f>
        <v>#VALUE!</v>
      </c>
      <c r="TA73" t="e">
        <f>LEFT(TA$74,SEARCH(" ",TA$74)-1)</f>
        <v>#VALUE!</v>
      </c>
      <c r="TB73" t="e">
        <f>LEFT(TA$74,SEARCH(" ",TA$74)-1)</f>
        <v>#VALUE!</v>
      </c>
      <c r="TC73" t="e">
        <f>LEFT(TC$74,SEARCH(" ",TC$74)-1)</f>
        <v>#VALUE!</v>
      </c>
      <c r="TD73" t="e">
        <f>LEFT(TC$74,SEARCH(" ",TC$74)-1)</f>
        <v>#VALUE!</v>
      </c>
      <c r="TE73" t="e">
        <f>LEFT(TE$74,SEARCH(" ",TE$74)-1)</f>
        <v>#VALUE!</v>
      </c>
      <c r="TF73" t="e">
        <f>LEFT(TE$74,SEARCH(" ",TE$74)-1)</f>
        <v>#VALUE!</v>
      </c>
      <c r="TG73" t="e">
        <f>LEFT(TG$74,SEARCH(" ",TG$74)-1)</f>
        <v>#VALUE!</v>
      </c>
      <c r="TH73" t="e">
        <f>LEFT(TG$74,SEARCH(" ",TG$74)-1)</f>
        <v>#VALUE!</v>
      </c>
      <c r="TI73" t="e">
        <f>LEFT(TI$74,SEARCH(" ",TI$74)-1)</f>
        <v>#VALUE!</v>
      </c>
      <c r="TJ73" t="e">
        <f>LEFT(TI$74,SEARCH(" ",TI$74)-1)</f>
        <v>#VALUE!</v>
      </c>
      <c r="TK73" t="e">
        <f>LEFT(TK$74,SEARCH(" ",TK$74)-1)</f>
        <v>#VALUE!</v>
      </c>
      <c r="TL73" t="e">
        <f>LEFT(TK$74,SEARCH(" ",TK$74)-1)</f>
        <v>#VALUE!</v>
      </c>
      <c r="TM73" t="e">
        <f>LEFT(TM$74,SEARCH(" ",TM$74)-1)</f>
        <v>#VALUE!</v>
      </c>
      <c r="TN73" t="e">
        <f>LEFT(TM$74,SEARCH(" ",TM$74)-1)</f>
        <v>#VALUE!</v>
      </c>
      <c r="TO73" t="e">
        <f>LEFT(TO$74,SEARCH(" ",TO$74)-1)</f>
        <v>#VALUE!</v>
      </c>
      <c r="TP73" t="e">
        <f>LEFT(TO$74,SEARCH(" ",TO$74)-1)</f>
        <v>#VALUE!</v>
      </c>
      <c r="TQ73" t="e">
        <f>LEFT(TQ$74,SEARCH(" ",TQ$74)-1)</f>
        <v>#VALUE!</v>
      </c>
      <c r="TR73" t="e">
        <f>LEFT(TQ$74,SEARCH(" ",TQ$74)-1)</f>
        <v>#VALUE!</v>
      </c>
      <c r="TS73" t="e">
        <f>LEFT(TS$74,SEARCH(" ",TS$74)-1)</f>
        <v>#VALUE!</v>
      </c>
      <c r="TT73" t="e">
        <f>LEFT(TS$74,SEARCH(" ",TS$74)-1)</f>
        <v>#VALUE!</v>
      </c>
      <c r="TU73" t="e">
        <f>LEFT(TU$74,SEARCH(" ",TU$74)-1)</f>
        <v>#VALUE!</v>
      </c>
      <c r="TV73" t="e">
        <f>LEFT(TU$74,SEARCH(" ",TU$74)-1)</f>
        <v>#VALUE!</v>
      </c>
      <c r="TW73" t="e">
        <f>LEFT(TW$74,SEARCH(" ",TW$74)-1)</f>
        <v>#VALUE!</v>
      </c>
      <c r="TX73" t="e">
        <f>LEFT(TW$74,SEARCH(" ",TW$74)-1)</f>
        <v>#VALUE!</v>
      </c>
      <c r="TY73" t="e">
        <f>LEFT(TY$74,SEARCH(" ",TY$74)-1)</f>
        <v>#VALUE!</v>
      </c>
      <c r="TZ73" t="e">
        <f>LEFT(TY$74,SEARCH(" ",TY$74)-1)</f>
        <v>#VALUE!</v>
      </c>
      <c r="UA73" t="e">
        <f>LEFT(UA$74,SEARCH(" ",UA$74)-1)</f>
        <v>#VALUE!</v>
      </c>
      <c r="UB73" t="e">
        <f>LEFT(UA$74,SEARCH(" ",UA$74)-1)</f>
        <v>#VALUE!</v>
      </c>
      <c r="UC73" t="e">
        <f>LEFT(UC$74,SEARCH(" ",UC$74)-1)</f>
        <v>#VALUE!</v>
      </c>
      <c r="UD73" t="e">
        <f>LEFT(UC$74,SEARCH(" ",UC$74)-1)</f>
        <v>#VALUE!</v>
      </c>
      <c r="UE73" t="e">
        <f>LEFT(UE$74,SEARCH(" ",UE$74)-1)</f>
        <v>#VALUE!</v>
      </c>
      <c r="UF73" t="e">
        <f>LEFT(UE$74,SEARCH(" ",UE$74)-1)</f>
        <v>#VALUE!</v>
      </c>
      <c r="UG73" t="e">
        <f>LEFT(UG$74,SEARCH(" ",UG$74)-1)</f>
        <v>#VALUE!</v>
      </c>
      <c r="UH73" t="e">
        <f>LEFT(UG$74,SEARCH(" ",UG$74)-1)</f>
        <v>#VALUE!</v>
      </c>
      <c r="UI73" t="e">
        <f>LEFT(UI$74,SEARCH(" ",UI$74)-1)</f>
        <v>#VALUE!</v>
      </c>
      <c r="UJ73" t="e">
        <f>LEFT(UI$74,SEARCH(" ",UI$74)-1)</f>
        <v>#VALUE!</v>
      </c>
      <c r="UK73" t="e">
        <f>LEFT(UK$74,SEARCH(" ",UK$74)-1)</f>
        <v>#VALUE!</v>
      </c>
      <c r="UL73" t="e">
        <f>LEFT(UK$74,SEARCH(" ",UK$74)-1)</f>
        <v>#VALUE!</v>
      </c>
      <c r="UM73" t="e">
        <f>LEFT(UM$74,SEARCH(" ",UM$74)-1)</f>
        <v>#VALUE!</v>
      </c>
      <c r="UN73" t="e">
        <f>LEFT(UM$74,SEARCH(" ",UM$74)-1)</f>
        <v>#VALUE!</v>
      </c>
      <c r="UO73" t="e">
        <f>LEFT(UO$74,SEARCH(" ",UO$74)-1)</f>
        <v>#VALUE!</v>
      </c>
      <c r="UP73" t="e">
        <f>LEFT(UO$74,SEARCH(" ",UO$74)-1)</f>
        <v>#VALUE!</v>
      </c>
      <c r="UQ73" t="e">
        <f>LEFT(UQ$74,SEARCH(" ",UQ$74)-1)</f>
        <v>#VALUE!</v>
      </c>
      <c r="UR73" t="e">
        <f>LEFT(UQ$74,SEARCH(" ",UQ$74)-1)</f>
        <v>#VALUE!</v>
      </c>
      <c r="US73" t="e">
        <f>LEFT(US$74,SEARCH(" ",US$74)-1)</f>
        <v>#VALUE!</v>
      </c>
      <c r="UT73" t="e">
        <f>LEFT(US$74,SEARCH(" ",US$74)-1)</f>
        <v>#VALUE!</v>
      </c>
      <c r="UU73" t="e">
        <f>LEFT(UU$74,SEARCH(" ",UU$74)-1)</f>
        <v>#VALUE!</v>
      </c>
      <c r="UV73" t="e">
        <f>LEFT(UU$74,SEARCH(" ",UU$74)-1)</f>
        <v>#VALUE!</v>
      </c>
      <c r="UW73" t="e">
        <f>LEFT(UW$74,SEARCH(" ",UW$74)-1)</f>
        <v>#VALUE!</v>
      </c>
      <c r="UX73" t="e">
        <f>LEFT(UW$74,SEARCH(" ",UW$74)-1)</f>
        <v>#VALUE!</v>
      </c>
      <c r="UY73" t="e">
        <f>LEFT(UY$74,SEARCH(" ",UY$74)-1)</f>
        <v>#VALUE!</v>
      </c>
      <c r="UZ73" t="e">
        <f>LEFT(UY$74,SEARCH(" ",UY$74)-1)</f>
        <v>#VALUE!</v>
      </c>
      <c r="VA73" t="e">
        <f>LEFT(VA$74,SEARCH(" ",VA$74)-1)</f>
        <v>#VALUE!</v>
      </c>
      <c r="VB73" t="e">
        <f>LEFT(VA$74,SEARCH(" ",VA$74)-1)</f>
        <v>#VALUE!</v>
      </c>
      <c r="VC73" t="e">
        <f>LEFT(VC$74,SEARCH(" ",VC$74)-1)</f>
        <v>#VALUE!</v>
      </c>
      <c r="VD73" t="e">
        <f>LEFT(VC$74,SEARCH(" ",VC$74)-1)</f>
        <v>#VALUE!</v>
      </c>
      <c r="VE73" t="e">
        <f>LEFT(VE$74,SEARCH(" ",VE$74)-1)</f>
        <v>#VALUE!</v>
      </c>
      <c r="VF73" t="e">
        <f>LEFT(VE$74,SEARCH(" ",VE$74)-1)</f>
        <v>#VALUE!</v>
      </c>
      <c r="VG73" t="e">
        <f>LEFT(VG$74,SEARCH(" ",VG$74)-1)</f>
        <v>#VALUE!</v>
      </c>
      <c r="VH73" t="e">
        <f>LEFT(VG$74,SEARCH(" ",VG$74)-1)</f>
        <v>#VALUE!</v>
      </c>
      <c r="VI73" t="e">
        <f>LEFT(VI$74,SEARCH(" ",VI$74)-1)</f>
        <v>#VALUE!</v>
      </c>
      <c r="VJ73" t="e">
        <f>LEFT(VI$74,SEARCH(" ",VI$74)-1)</f>
        <v>#VALUE!</v>
      </c>
      <c r="VK73" t="e">
        <f>LEFT(VK$74,SEARCH(" ",VK$74)-1)</f>
        <v>#VALUE!</v>
      </c>
      <c r="VL73" t="e">
        <f>LEFT(VK$74,SEARCH(" ",VK$74)-1)</f>
        <v>#VALUE!</v>
      </c>
      <c r="VM73" t="e">
        <f>LEFT(VM$74,SEARCH(" ",VM$74)-1)</f>
        <v>#VALUE!</v>
      </c>
      <c r="VN73" t="e">
        <f>LEFT(VM$74,SEARCH(" ",VM$74)-1)</f>
        <v>#VALUE!</v>
      </c>
      <c r="VO73" t="e">
        <f>LEFT(VO$74,SEARCH(" ",VO$74)-1)</f>
        <v>#VALUE!</v>
      </c>
      <c r="VP73" t="e">
        <f>LEFT(VO$74,SEARCH(" ",VO$74)-1)</f>
        <v>#VALUE!</v>
      </c>
      <c r="VQ73" t="e">
        <f>LEFT(VQ$74,SEARCH(" ",VQ$74)-1)</f>
        <v>#VALUE!</v>
      </c>
      <c r="VR73" t="e">
        <f>LEFT(VQ$74,SEARCH(" ",VQ$74)-1)</f>
        <v>#VALUE!</v>
      </c>
      <c r="VS73" t="e">
        <f>LEFT(VS$74,SEARCH(" ",VS$74)-1)</f>
        <v>#VALUE!</v>
      </c>
      <c r="VT73" t="e">
        <f>LEFT(VS$74,SEARCH(" ",VS$74)-1)</f>
        <v>#VALUE!</v>
      </c>
      <c r="VU73" t="e">
        <f>LEFT(VU$74,SEARCH(" ",VU$74)-1)</f>
        <v>#VALUE!</v>
      </c>
      <c r="VV73" t="e">
        <f>LEFT(VU$74,SEARCH(" ",VU$74)-1)</f>
        <v>#VALUE!</v>
      </c>
      <c r="VW73" t="e">
        <f>LEFT(VW$74,SEARCH(" ",VW$74)-1)</f>
        <v>#VALUE!</v>
      </c>
      <c r="VX73" t="e">
        <f>LEFT(VW$74,SEARCH(" ",VW$74)-1)</f>
        <v>#VALUE!</v>
      </c>
      <c r="VY73" t="e">
        <f>LEFT(VY$74,SEARCH(" ",VY$74)-1)</f>
        <v>#VALUE!</v>
      </c>
      <c r="VZ73" t="e">
        <f>LEFT(VY$74,SEARCH(" ",VY$74)-1)</f>
        <v>#VALUE!</v>
      </c>
      <c r="WA73" t="e">
        <f>LEFT(WA$74,SEARCH(" ",WA$74)-1)</f>
        <v>#VALUE!</v>
      </c>
      <c r="WB73" t="e">
        <f>LEFT(WA$74,SEARCH(" ",WA$74)-1)</f>
        <v>#VALUE!</v>
      </c>
      <c r="WC73" t="e">
        <f>LEFT(WC$74,SEARCH(" ",WC$74)-1)</f>
        <v>#VALUE!</v>
      </c>
      <c r="WD73" t="e">
        <f>LEFT(WC$74,SEARCH(" ",WC$74)-1)</f>
        <v>#VALUE!</v>
      </c>
      <c r="WE73" t="e">
        <f>LEFT(WE$74,SEARCH(" ",WE$74)-1)</f>
        <v>#VALUE!</v>
      </c>
      <c r="WF73" t="e">
        <f>LEFT(WE$74,SEARCH(" ",WE$74)-1)</f>
        <v>#VALUE!</v>
      </c>
      <c r="WG73" t="e">
        <f>LEFT(WG$74,SEARCH(" ",WG$74)-1)</f>
        <v>#VALUE!</v>
      </c>
      <c r="WH73" t="e">
        <f>LEFT(WG$74,SEARCH(" ",WG$74)-1)</f>
        <v>#VALUE!</v>
      </c>
      <c r="WI73" t="e">
        <f>LEFT(WI$74,SEARCH(" ",WI$74)-1)</f>
        <v>#VALUE!</v>
      </c>
      <c r="WJ73" t="e">
        <f>LEFT(WI$74,SEARCH(" ",WI$74)-1)</f>
        <v>#VALUE!</v>
      </c>
      <c r="WK73" t="e">
        <f>LEFT(WK$74,SEARCH(" ",WK$74)-1)</f>
        <v>#VALUE!</v>
      </c>
      <c r="WL73" t="e">
        <f>LEFT(WK$74,SEARCH(" ",WK$74)-1)</f>
        <v>#VALUE!</v>
      </c>
      <c r="WM73" t="e">
        <f>LEFT(WM$74,SEARCH(" ",WM$74)-1)</f>
        <v>#VALUE!</v>
      </c>
      <c r="WN73" t="e">
        <f>LEFT(WM$74,SEARCH(" ",WM$74)-1)</f>
        <v>#VALUE!</v>
      </c>
      <c r="WO73" t="e">
        <f>LEFT(WO$74,SEARCH(" ",WO$74)-1)</f>
        <v>#VALUE!</v>
      </c>
      <c r="WP73" t="e">
        <f>LEFT(WO$74,SEARCH(" ",WO$74)-1)</f>
        <v>#VALUE!</v>
      </c>
      <c r="WQ73" t="e">
        <f>LEFT(WQ$74,SEARCH(" ",WQ$74)-1)</f>
        <v>#VALUE!</v>
      </c>
      <c r="WR73" t="e">
        <f>LEFT(WQ$74,SEARCH(" ",WQ$74)-1)</f>
        <v>#VALUE!</v>
      </c>
      <c r="WS73" t="e">
        <f>LEFT(WS$74,SEARCH(" ",WS$74)-1)</f>
        <v>#VALUE!</v>
      </c>
      <c r="WT73" t="e">
        <f>LEFT(WS$74,SEARCH(" ",WS$74)-1)</f>
        <v>#VALUE!</v>
      </c>
      <c r="WU73" t="e">
        <f>LEFT(WU$74,SEARCH(" ",WU$74)-1)</f>
        <v>#VALUE!</v>
      </c>
      <c r="WV73" t="e">
        <f>LEFT(WU$74,SEARCH(" ",WU$74)-1)</f>
        <v>#VALUE!</v>
      </c>
      <c r="WW73" t="e">
        <f>LEFT(WW$74,SEARCH(" ",WW$74)-1)</f>
        <v>#VALUE!</v>
      </c>
      <c r="WX73" t="e">
        <f>LEFT(WW$74,SEARCH(" ",WW$74)-1)</f>
        <v>#VALUE!</v>
      </c>
      <c r="WY73" t="e">
        <f>LEFT(WY$74,SEARCH(" ",WY$74)-1)</f>
        <v>#VALUE!</v>
      </c>
      <c r="WZ73" t="e">
        <f>LEFT(WY$74,SEARCH(" ",WY$74)-1)</f>
        <v>#VALUE!</v>
      </c>
      <c r="XA73" t="e">
        <f>LEFT(XA$74,SEARCH(" ",XA$74)-1)</f>
        <v>#VALUE!</v>
      </c>
      <c r="XB73" t="e">
        <f>LEFT(XA$74,SEARCH(" ",XA$74)-1)</f>
        <v>#VALUE!</v>
      </c>
      <c r="XC73" t="e">
        <f>LEFT(XC$74,SEARCH(" ",XC$74)-1)</f>
        <v>#VALUE!</v>
      </c>
      <c r="XD73" t="e">
        <f>LEFT(XC$74,SEARCH(" ",XC$74)-1)</f>
        <v>#VALUE!</v>
      </c>
      <c r="XE73" t="e">
        <f>LEFT(XE$74,SEARCH(" ",XE$74)-1)</f>
        <v>#VALUE!</v>
      </c>
      <c r="XF73" t="e">
        <f>LEFT(XE$74,SEARCH(" ",XE$74)-1)</f>
        <v>#VALUE!</v>
      </c>
      <c r="XG73" t="e">
        <f>LEFT(XG$74,SEARCH(" ",XG$74)-1)</f>
        <v>#VALUE!</v>
      </c>
      <c r="XH73" t="e">
        <f>LEFT(XG$74,SEARCH(" ",XG$74)-1)</f>
        <v>#VALUE!</v>
      </c>
      <c r="XI73" t="e">
        <f>LEFT(XI$74,SEARCH(" ",XI$74)-1)</f>
        <v>#VALUE!</v>
      </c>
      <c r="XJ73" t="e">
        <f>LEFT(XI$74,SEARCH(" ",XI$74)-1)</f>
        <v>#VALUE!</v>
      </c>
      <c r="XK73" t="e">
        <f>LEFT(XK$74,SEARCH(" ",XK$74)-1)</f>
        <v>#VALUE!</v>
      </c>
      <c r="XL73" t="e">
        <f>LEFT(XK$74,SEARCH(" ",XK$74)-1)</f>
        <v>#VALUE!</v>
      </c>
      <c r="XM73" t="e">
        <f>LEFT(XM$74,SEARCH(" ",XM$74)-1)</f>
        <v>#VALUE!</v>
      </c>
      <c r="XN73" t="e">
        <f>LEFT(XM$74,SEARCH(" ",XM$74)-1)</f>
        <v>#VALUE!</v>
      </c>
      <c r="XO73" t="e">
        <f>LEFT(XO$74,SEARCH(" ",XO$74)-1)</f>
        <v>#VALUE!</v>
      </c>
      <c r="XP73" t="e">
        <f>LEFT(XO$74,SEARCH(" ",XO$74)-1)</f>
        <v>#VALUE!</v>
      </c>
      <c r="XQ73" t="e">
        <f>LEFT(XQ$74,SEARCH(" ",XQ$74)-1)</f>
        <v>#VALUE!</v>
      </c>
      <c r="XR73" t="e">
        <f>LEFT(XQ$74,SEARCH(" ",XQ$74)-1)</f>
        <v>#VALUE!</v>
      </c>
      <c r="XS73" t="e">
        <f>LEFT(XS$74,SEARCH(" ",XS$74)-1)</f>
        <v>#VALUE!</v>
      </c>
      <c r="XT73" t="e">
        <f>LEFT(XS$74,SEARCH(" ",XS$74)-1)</f>
        <v>#VALUE!</v>
      </c>
      <c r="XU73" t="e">
        <f>LEFT(XU$74,SEARCH(" ",XU$74)-1)</f>
        <v>#VALUE!</v>
      </c>
      <c r="XV73" t="e">
        <f>LEFT(XU$74,SEARCH(" ",XU$74)-1)</f>
        <v>#VALUE!</v>
      </c>
      <c r="XW73" t="e">
        <f>LEFT(XW$74,SEARCH(" ",XW$74)-1)</f>
        <v>#VALUE!</v>
      </c>
      <c r="XX73" t="e">
        <f>LEFT(XW$74,SEARCH(" ",XW$74)-1)</f>
        <v>#VALUE!</v>
      </c>
      <c r="XY73" t="e">
        <f>LEFT(XY$74,SEARCH(" ",XY$74)-1)</f>
        <v>#VALUE!</v>
      </c>
      <c r="XZ73" t="e">
        <f>LEFT(XY$74,SEARCH(" ",XY$74)-1)</f>
        <v>#VALUE!</v>
      </c>
      <c r="YA73" t="e">
        <f>LEFT(YA$74,SEARCH(" ",YA$74)-1)</f>
        <v>#VALUE!</v>
      </c>
      <c r="YB73" t="e">
        <f>LEFT(YA$74,SEARCH(" ",YA$74)-1)</f>
        <v>#VALUE!</v>
      </c>
      <c r="YC73" t="e">
        <f>LEFT(YC$74,SEARCH(" ",YC$74)-1)</f>
        <v>#VALUE!</v>
      </c>
      <c r="YD73" t="e">
        <f>LEFT(YC$74,SEARCH(" ",YC$74)-1)</f>
        <v>#VALUE!</v>
      </c>
      <c r="YE73" t="e">
        <f>LEFT(YE$74,SEARCH(" ",YE$74)-1)</f>
        <v>#VALUE!</v>
      </c>
      <c r="YF73" t="e">
        <f>LEFT(YE$74,SEARCH(" ",YE$74)-1)</f>
        <v>#VALUE!</v>
      </c>
      <c r="YG73" t="e">
        <f>LEFT(YG$74,SEARCH(" ",YG$74)-1)</f>
        <v>#VALUE!</v>
      </c>
      <c r="YH73" t="e">
        <f>LEFT(YG$74,SEARCH(" ",YG$74)-1)</f>
        <v>#VALUE!</v>
      </c>
      <c r="YI73" t="e">
        <f>LEFT(YI$74,SEARCH(" ",YI$74)-1)</f>
        <v>#VALUE!</v>
      </c>
      <c r="YJ73" t="e">
        <f>LEFT(YI$74,SEARCH(" ",YI$74)-1)</f>
        <v>#VALUE!</v>
      </c>
      <c r="YK73" t="e">
        <f>LEFT(YK$74,SEARCH(" ",YK$74)-1)</f>
        <v>#VALUE!</v>
      </c>
      <c r="YL73" t="e">
        <f>LEFT(YK$74,SEARCH(" ",YK$74)-1)</f>
        <v>#VALUE!</v>
      </c>
      <c r="YM73" t="e">
        <f>LEFT(YM$74,SEARCH(" ",YM$74)-1)</f>
        <v>#VALUE!</v>
      </c>
      <c r="YN73" t="e">
        <f>LEFT(YM$74,SEARCH(" ",YM$74)-1)</f>
        <v>#VALUE!</v>
      </c>
      <c r="YO73" t="e">
        <f>LEFT(YO$74,SEARCH(" ",YO$74)-1)</f>
        <v>#VALUE!</v>
      </c>
      <c r="YP73" t="e">
        <f>LEFT(YO$74,SEARCH(" ",YO$74)-1)</f>
        <v>#VALUE!</v>
      </c>
      <c r="YQ73" t="e">
        <f>LEFT(YQ$74,SEARCH(" ",YQ$74)-1)</f>
        <v>#VALUE!</v>
      </c>
      <c r="YR73" t="e">
        <f>LEFT(YQ$74,SEARCH(" ",YQ$74)-1)</f>
        <v>#VALUE!</v>
      </c>
      <c r="YS73" t="e">
        <f>LEFT(YS$74,SEARCH(" ",YS$74)-1)</f>
        <v>#VALUE!</v>
      </c>
      <c r="YT73" t="e">
        <f>LEFT(YS$74,SEARCH(" ",YS$74)-1)</f>
        <v>#VALUE!</v>
      </c>
      <c r="YU73" t="e">
        <f>LEFT(YU$74,SEARCH(" ",YU$74)-1)</f>
        <v>#VALUE!</v>
      </c>
      <c r="YV73" t="e">
        <f>LEFT(YU$74,SEARCH(" ",YU$74)-1)</f>
        <v>#VALUE!</v>
      </c>
      <c r="YW73" t="e">
        <f>LEFT(YW$74,SEARCH(" ",YW$74)-1)</f>
        <v>#VALUE!</v>
      </c>
      <c r="YX73" t="e">
        <f>LEFT(YW$74,SEARCH(" ",YW$74)-1)</f>
        <v>#VALUE!</v>
      </c>
      <c r="YY73" t="e">
        <f>LEFT(YY$74,SEARCH(" ",YY$74)-1)</f>
        <v>#VALUE!</v>
      </c>
      <c r="YZ73" t="e">
        <f>LEFT(YY$74,SEARCH(" ",YY$74)-1)</f>
        <v>#VALUE!</v>
      </c>
      <c r="ZA73" t="e">
        <f>LEFT(ZA$74,SEARCH(" ",ZA$74)-1)</f>
        <v>#VALUE!</v>
      </c>
      <c r="ZB73" t="e">
        <f>LEFT(ZA$74,SEARCH(" ",ZA$74)-1)</f>
        <v>#VALUE!</v>
      </c>
      <c r="ZC73" t="e">
        <f>LEFT(ZC$74,SEARCH(" ",ZC$74)-1)</f>
        <v>#VALUE!</v>
      </c>
      <c r="ZD73" t="e">
        <f>LEFT(ZC$74,SEARCH(" ",ZC$74)-1)</f>
        <v>#VALUE!</v>
      </c>
      <c r="ZE73" t="e">
        <f>LEFT(ZE$74,SEARCH(" ",ZE$74)-1)</f>
        <v>#VALUE!</v>
      </c>
      <c r="ZF73" t="e">
        <f>LEFT(ZE$74,SEARCH(" ",ZE$74)-1)</f>
        <v>#VALUE!</v>
      </c>
      <c r="ZG73" t="e">
        <f>LEFT(ZG$74,SEARCH(" ",ZG$74)-1)</f>
        <v>#VALUE!</v>
      </c>
      <c r="ZH73" t="e">
        <f>LEFT(ZG$74,SEARCH(" ",ZG$74)-1)</f>
        <v>#VALUE!</v>
      </c>
      <c r="ZI73" t="e">
        <f>LEFT(ZI$74,SEARCH(" ",ZI$74)-1)</f>
        <v>#VALUE!</v>
      </c>
      <c r="ZJ73" t="e">
        <f>LEFT(ZI$74,SEARCH(" ",ZI$74)-1)</f>
        <v>#VALUE!</v>
      </c>
      <c r="ZK73" t="e">
        <f>LEFT(ZK$74,SEARCH(" ",ZK$74)-1)</f>
        <v>#VALUE!</v>
      </c>
      <c r="ZL73" t="e">
        <f>LEFT(ZK$74,SEARCH(" ",ZK$74)-1)</f>
        <v>#VALUE!</v>
      </c>
      <c r="ZM73" t="e">
        <f>LEFT(ZM$74,SEARCH(" ",ZM$74)-1)</f>
        <v>#VALUE!</v>
      </c>
      <c r="ZN73" t="e">
        <f>LEFT(ZM$74,SEARCH(" ",ZM$74)-1)</f>
        <v>#VALUE!</v>
      </c>
      <c r="ZO73" t="e">
        <f>LEFT(ZO$74,SEARCH(" ",ZO$74)-1)</f>
        <v>#VALUE!</v>
      </c>
      <c r="ZP73" t="e">
        <f>LEFT(ZO$74,SEARCH(" ",ZO$74)-1)</f>
        <v>#VALUE!</v>
      </c>
      <c r="ZQ73" t="e">
        <f>LEFT(ZQ$74,SEARCH(" ",ZQ$74)-1)</f>
        <v>#VALUE!</v>
      </c>
      <c r="ZR73" t="e">
        <f>LEFT(ZQ$74,SEARCH(" ",ZQ$74)-1)</f>
        <v>#VALUE!</v>
      </c>
      <c r="ZS73" t="e">
        <f>LEFT(ZS$74,SEARCH(" ",ZS$74)-1)</f>
        <v>#VALUE!</v>
      </c>
      <c r="ZT73" t="e">
        <f>LEFT(ZS$74,SEARCH(" ",ZS$74)-1)</f>
        <v>#VALUE!</v>
      </c>
      <c r="ZU73" t="e">
        <f>LEFT(ZU$74,SEARCH(" ",ZU$74)-1)</f>
        <v>#VALUE!</v>
      </c>
      <c r="ZV73" t="e">
        <f>LEFT(ZU$74,SEARCH(" ",ZU$74)-1)</f>
        <v>#VALUE!</v>
      </c>
      <c r="ZW73" t="e">
        <f>LEFT(ZW$74,SEARCH(" ",ZW$74)-1)</f>
        <v>#VALUE!</v>
      </c>
      <c r="ZX73" t="e">
        <f>LEFT(ZW$74,SEARCH(" ",ZW$74)-1)</f>
        <v>#VALUE!</v>
      </c>
      <c r="ZY73" t="e">
        <f>LEFT(ZY$74,SEARCH(" ",ZY$74)-1)</f>
        <v>#VALUE!</v>
      </c>
      <c r="ZZ73" t="e">
        <f>LEFT(ZY$74,SEARCH(" ",ZY$74)-1)</f>
        <v>#VALUE!</v>
      </c>
      <c r="AAA73" t="e">
        <f>LEFT(AAA$74,SEARCH(" ",AAA$74)-1)</f>
        <v>#VALUE!</v>
      </c>
      <c r="AAB73" t="e">
        <f>LEFT(AAA$74,SEARCH(" ",AAA$74)-1)</f>
        <v>#VALUE!</v>
      </c>
      <c r="AAC73" t="e">
        <f>LEFT(AAC$74,SEARCH(" ",AAC$74)-1)</f>
        <v>#VALUE!</v>
      </c>
      <c r="AAD73" t="e">
        <f>LEFT(AAC$74,SEARCH(" ",AAC$74)-1)</f>
        <v>#VALUE!</v>
      </c>
      <c r="AAE73" t="e">
        <f>LEFT(AAE$74,SEARCH(" ",AAE$74)-1)</f>
        <v>#VALUE!</v>
      </c>
      <c r="AAF73" t="e">
        <f>LEFT(AAE$74,SEARCH(" ",AAE$74)-1)</f>
        <v>#VALUE!</v>
      </c>
      <c r="AAG73" t="e">
        <f>LEFT(AAG$74,SEARCH(" ",AAG$74)-1)</f>
        <v>#VALUE!</v>
      </c>
      <c r="AAH73" t="e">
        <f>LEFT(AAG$74,SEARCH(" ",AAG$74)-1)</f>
        <v>#VALUE!</v>
      </c>
      <c r="AAI73" t="e">
        <f>LEFT(AAI$74,SEARCH(" ",AAI$74)-1)</f>
        <v>#VALUE!</v>
      </c>
      <c r="AAJ73" t="e">
        <f>LEFT(AAI$74,SEARCH(" ",AAI$74)-1)</f>
        <v>#VALUE!</v>
      </c>
      <c r="AAK73" t="e">
        <f>LEFT(AAK$74,SEARCH(" ",AAK$74)-1)</f>
        <v>#VALUE!</v>
      </c>
      <c r="AAL73" t="e">
        <f>LEFT(AAK$74,SEARCH(" ",AAK$74)-1)</f>
        <v>#VALUE!</v>
      </c>
      <c r="AAM73" t="e">
        <f>LEFT(AAM$74,SEARCH(" ",AAM$74)-1)</f>
        <v>#VALUE!</v>
      </c>
      <c r="AAN73" t="e">
        <f>LEFT(AAM$74,SEARCH(" ",AAM$74)-1)</f>
        <v>#VALUE!</v>
      </c>
      <c r="AAO73" t="e">
        <f>LEFT(AAO$74,SEARCH(" ",AAO$74)-1)</f>
        <v>#VALUE!</v>
      </c>
      <c r="AAP73" t="e">
        <f>LEFT(AAO$74,SEARCH(" ",AAO$74)-1)</f>
        <v>#VALUE!</v>
      </c>
      <c r="AAQ73" t="e">
        <f>LEFT(AAQ$74,SEARCH(" ",AAQ$74)-1)</f>
        <v>#VALUE!</v>
      </c>
      <c r="AAR73" t="e">
        <f>LEFT(AAQ$74,SEARCH(" ",AAQ$74)-1)</f>
        <v>#VALUE!</v>
      </c>
      <c r="AAS73" t="e">
        <f>LEFT(AAS$74,SEARCH(" ",AAS$74)-1)</f>
        <v>#VALUE!</v>
      </c>
      <c r="AAT73" t="e">
        <f>LEFT(AAS$74,SEARCH(" ",AAS$74)-1)</f>
        <v>#VALUE!</v>
      </c>
      <c r="AAU73" t="e">
        <f>LEFT(AAU$74,SEARCH(" ",AAU$74)-1)</f>
        <v>#VALUE!</v>
      </c>
      <c r="AAV73" t="e">
        <f>LEFT(AAU$74,SEARCH(" ",AAU$74)-1)</f>
        <v>#VALUE!</v>
      </c>
      <c r="AAW73" t="e">
        <f>LEFT(AAW$74,SEARCH(" ",AAW$74)-1)</f>
        <v>#VALUE!</v>
      </c>
      <c r="AAX73" t="e">
        <f>LEFT(AAW$74,SEARCH(" ",AAW$74)-1)</f>
        <v>#VALUE!</v>
      </c>
      <c r="AAY73" t="e">
        <f>LEFT(AAY$74,SEARCH(" ",AAY$74)-1)</f>
        <v>#VALUE!</v>
      </c>
      <c r="AAZ73" t="e">
        <f>LEFT(AAY$74,SEARCH(" ",AAY$74)-1)</f>
        <v>#VALUE!</v>
      </c>
      <c r="ABA73" t="e">
        <f>LEFT(ABA$74,SEARCH(" ",ABA$74)-1)</f>
        <v>#VALUE!</v>
      </c>
      <c r="ABB73" t="e">
        <f>LEFT(ABA$74,SEARCH(" ",ABA$74)-1)</f>
        <v>#VALUE!</v>
      </c>
      <c r="ABC73" t="e">
        <f>LEFT(ABC$74,SEARCH(" ",ABC$74)-1)</f>
        <v>#VALUE!</v>
      </c>
      <c r="ABD73" t="e">
        <f>LEFT(ABC$74,SEARCH(" ",ABC$74)-1)</f>
        <v>#VALUE!</v>
      </c>
      <c r="ABE73" t="e">
        <f>LEFT(ABE$74,SEARCH(" ",ABE$74)-1)</f>
        <v>#VALUE!</v>
      </c>
      <c r="ABF73" t="e">
        <f>LEFT(ABE$74,SEARCH(" ",ABE$74)-1)</f>
        <v>#VALUE!</v>
      </c>
      <c r="ABG73" t="e">
        <f>LEFT(ABG$74,SEARCH(" ",ABG$74)-1)</f>
        <v>#VALUE!</v>
      </c>
      <c r="ABH73" t="e">
        <f>LEFT(ABG$74,SEARCH(" ",ABG$74)-1)</f>
        <v>#VALUE!</v>
      </c>
      <c r="ABI73" t="e">
        <f>LEFT(ABI$74,SEARCH(" ",ABI$74)-1)</f>
        <v>#VALUE!</v>
      </c>
      <c r="ABJ73" t="e">
        <f>LEFT(ABI$74,SEARCH(" ",ABI$74)-1)</f>
        <v>#VALUE!</v>
      </c>
      <c r="ABK73" t="e">
        <f>LEFT(ABK$74,SEARCH(" ",ABK$74)-1)</f>
        <v>#VALUE!</v>
      </c>
      <c r="ABL73" t="e">
        <f>LEFT(ABK$74,SEARCH(" ",ABK$74)-1)</f>
        <v>#VALUE!</v>
      </c>
      <c r="ABM73" t="e">
        <f>LEFT(ABM$74,SEARCH(" ",ABM$74)-1)</f>
        <v>#VALUE!</v>
      </c>
      <c r="ABN73" t="e">
        <f>LEFT(ABM$74,SEARCH(" ",ABM$74)-1)</f>
        <v>#VALUE!</v>
      </c>
      <c r="ABO73" t="e">
        <f>LEFT(ABO$74,SEARCH(" ",ABO$74)-1)</f>
        <v>#VALUE!</v>
      </c>
      <c r="ABP73" t="e">
        <f>LEFT(ABO$74,SEARCH(" ",ABO$74)-1)</f>
        <v>#VALUE!</v>
      </c>
      <c r="ABQ73" t="e">
        <f>LEFT(ABQ$74,SEARCH(" ",ABQ$74)-1)</f>
        <v>#VALUE!</v>
      </c>
      <c r="ABR73" t="e">
        <f>LEFT(ABQ$74,SEARCH(" ",ABQ$74)-1)</f>
        <v>#VALUE!</v>
      </c>
      <c r="ABS73" t="e">
        <f>LEFT(ABS$74,SEARCH(" ",ABS$74)-1)</f>
        <v>#VALUE!</v>
      </c>
      <c r="ABT73" t="e">
        <f>LEFT(ABS$74,SEARCH(" ",ABS$74)-1)</f>
        <v>#VALUE!</v>
      </c>
      <c r="ABU73" t="e">
        <f>LEFT(ABU$74,SEARCH(" ",ABU$74)-1)</f>
        <v>#VALUE!</v>
      </c>
      <c r="ABV73" t="e">
        <f>LEFT(ABU$74,SEARCH(" ",ABU$74)-1)</f>
        <v>#VALUE!</v>
      </c>
      <c r="ABW73" t="e">
        <f>LEFT(ABW$74,SEARCH(" ",ABW$74)-1)</f>
        <v>#VALUE!</v>
      </c>
      <c r="ABX73" t="e">
        <f>LEFT(ABW$74,SEARCH(" ",ABW$74)-1)</f>
        <v>#VALUE!</v>
      </c>
      <c r="ABY73" t="e">
        <f>LEFT(ABY$74,SEARCH(" ",ABY$74)-1)</f>
        <v>#VALUE!</v>
      </c>
      <c r="ABZ73" t="e">
        <f>LEFT(ABY$74,SEARCH(" ",ABY$74)-1)</f>
        <v>#VALUE!</v>
      </c>
      <c r="ACA73" t="e">
        <f>LEFT(ACA$74,SEARCH(" ",ACA$74)-1)</f>
        <v>#VALUE!</v>
      </c>
      <c r="ACB73" t="e">
        <f>LEFT(ACA$74,SEARCH(" ",ACA$74)-1)</f>
        <v>#VALUE!</v>
      </c>
      <c r="ACC73" t="e">
        <f>LEFT(ACC$74,SEARCH(" ",ACC$74)-1)</f>
        <v>#VALUE!</v>
      </c>
      <c r="ACD73" t="e">
        <f>LEFT(ACC$74,SEARCH(" ",ACC$74)-1)</f>
        <v>#VALUE!</v>
      </c>
      <c r="ACE73" t="e">
        <f>LEFT(ACE$74,SEARCH(" ",ACE$74)-1)</f>
        <v>#VALUE!</v>
      </c>
      <c r="ACF73" t="e">
        <f>LEFT(ACE$74,SEARCH(" ",ACE$74)-1)</f>
        <v>#VALUE!</v>
      </c>
      <c r="ACG73" t="e">
        <f>LEFT(ACG$74,SEARCH(" ",ACG$74)-1)</f>
        <v>#VALUE!</v>
      </c>
      <c r="ACH73" t="e">
        <f>LEFT(ACG$74,SEARCH(" ",ACG$74)-1)</f>
        <v>#VALUE!</v>
      </c>
      <c r="ACI73" t="e">
        <f>LEFT(ACI$74,SEARCH(" ",ACI$74)-1)</f>
        <v>#VALUE!</v>
      </c>
      <c r="ACJ73" t="e">
        <f>LEFT(ACI$74,SEARCH(" ",ACI$74)-1)</f>
        <v>#VALUE!</v>
      </c>
      <c r="ACK73" t="e">
        <f>LEFT(ACK$74,SEARCH(" ",ACK$74)-1)</f>
        <v>#VALUE!</v>
      </c>
      <c r="ACL73" t="e">
        <f>LEFT(ACK$74,SEARCH(" ",ACK$74)-1)</f>
        <v>#VALUE!</v>
      </c>
      <c r="ACM73" t="e">
        <f>LEFT(ACM$74,SEARCH(" ",ACM$74)-1)</f>
        <v>#VALUE!</v>
      </c>
      <c r="ACN73" t="e">
        <f>LEFT(ACM$74,SEARCH(" ",ACM$74)-1)</f>
        <v>#VALUE!</v>
      </c>
      <c r="ACO73" t="e">
        <f>LEFT(ACO$74,SEARCH(" ",ACO$74)-1)</f>
        <v>#VALUE!</v>
      </c>
      <c r="ACP73" t="e">
        <f>LEFT(ACO$74,SEARCH(" ",ACO$74)-1)</f>
        <v>#VALUE!</v>
      </c>
      <c r="ACQ73" t="e">
        <f>LEFT(ACQ$74,SEARCH(" ",ACQ$74)-1)</f>
        <v>#VALUE!</v>
      </c>
      <c r="ACR73" t="e">
        <f>LEFT(ACQ$74,SEARCH(" ",ACQ$74)-1)</f>
        <v>#VALUE!</v>
      </c>
      <c r="ACS73" t="e">
        <f>LEFT(ACS$74,SEARCH(" ",ACS$74)-1)</f>
        <v>#VALUE!</v>
      </c>
      <c r="ACT73" t="e">
        <f>LEFT(ACS$74,SEARCH(" ",ACS$74)-1)</f>
        <v>#VALUE!</v>
      </c>
      <c r="ACU73" t="e">
        <f>LEFT(ACU$74,SEARCH(" ",ACU$74)-1)</f>
        <v>#VALUE!</v>
      </c>
      <c r="ACV73" t="e">
        <f>LEFT(ACU$74,SEARCH(" ",ACU$74)-1)</f>
        <v>#VALUE!</v>
      </c>
      <c r="ACW73" t="e">
        <f>LEFT(ACW$74,SEARCH(" ",ACW$74)-1)</f>
        <v>#VALUE!</v>
      </c>
      <c r="ACX73" t="e">
        <f>LEFT(ACW$74,SEARCH(" ",ACW$74)-1)</f>
        <v>#VALUE!</v>
      </c>
      <c r="ACY73" t="e">
        <f>LEFT(ACY$74,SEARCH(" ",ACY$74)-1)</f>
        <v>#VALUE!</v>
      </c>
      <c r="ACZ73" t="e">
        <f>LEFT(ACY$74,SEARCH(" ",ACY$74)-1)</f>
        <v>#VALUE!</v>
      </c>
      <c r="ADA73" t="e">
        <f>LEFT(ADA$74,SEARCH(" ",ADA$74)-1)</f>
        <v>#VALUE!</v>
      </c>
      <c r="ADB73" t="e">
        <f>LEFT(ADA$74,SEARCH(" ",ADA$74)-1)</f>
        <v>#VALUE!</v>
      </c>
      <c r="ADC73" t="e">
        <f>LEFT(ADC$74,SEARCH(" ",ADC$74)-1)</f>
        <v>#VALUE!</v>
      </c>
      <c r="ADD73" t="e">
        <f>LEFT(ADC$74,SEARCH(" ",ADC$74)-1)</f>
        <v>#VALUE!</v>
      </c>
      <c r="ADE73" t="e">
        <f>LEFT(ADE$74,SEARCH(" ",ADE$74)-1)</f>
        <v>#VALUE!</v>
      </c>
      <c r="ADF73" t="e">
        <f>LEFT(ADE$74,SEARCH(" ",ADE$74)-1)</f>
        <v>#VALUE!</v>
      </c>
      <c r="ADG73" t="e">
        <f>LEFT(ADG$74,SEARCH(" ",ADG$74)-1)</f>
        <v>#VALUE!</v>
      </c>
      <c r="ADH73" t="e">
        <f>LEFT(ADG$74,SEARCH(" ",ADG$74)-1)</f>
        <v>#VALUE!</v>
      </c>
      <c r="ADI73" t="e">
        <f>LEFT(ADI$74,SEARCH(" ",ADI$74)-1)</f>
        <v>#VALUE!</v>
      </c>
      <c r="ADJ73" t="e">
        <f>LEFT(ADI$74,SEARCH(" ",ADI$74)-1)</f>
        <v>#VALUE!</v>
      </c>
      <c r="ADK73" t="e">
        <f>LEFT(ADK$74,SEARCH(" ",ADK$74)-1)</f>
        <v>#VALUE!</v>
      </c>
      <c r="ADL73" t="e">
        <f>LEFT(ADK$74,SEARCH(" ",ADK$74)-1)</f>
        <v>#VALUE!</v>
      </c>
      <c r="ADM73" t="e">
        <f>LEFT(ADM$74,SEARCH(" ",ADM$74)-1)</f>
        <v>#VALUE!</v>
      </c>
      <c r="ADN73" t="e">
        <f>LEFT(ADM$74,SEARCH(" ",ADM$74)-1)</f>
        <v>#VALUE!</v>
      </c>
      <c r="ADO73" t="e">
        <f>LEFT(ADO$74,SEARCH(" ",ADO$74)-1)</f>
        <v>#VALUE!</v>
      </c>
      <c r="ADP73" t="e">
        <f>LEFT(ADO$74,SEARCH(" ",ADO$74)-1)</f>
        <v>#VALUE!</v>
      </c>
      <c r="ADQ73" t="e">
        <f>LEFT(ADQ$74,SEARCH(" ",ADQ$74)-1)</f>
        <v>#VALUE!</v>
      </c>
      <c r="ADR73" t="e">
        <f>LEFT(ADQ$74,SEARCH(" ",ADQ$74)-1)</f>
        <v>#VALUE!</v>
      </c>
      <c r="ADS73" t="e">
        <f>LEFT(ADS$74,SEARCH(" ",ADS$74)-1)</f>
        <v>#VALUE!</v>
      </c>
      <c r="ADT73" t="e">
        <f>LEFT(ADS$74,SEARCH(" ",ADS$74)-1)</f>
        <v>#VALUE!</v>
      </c>
      <c r="ADU73" t="e">
        <f>LEFT(ADU$74,SEARCH(" ",ADU$74)-1)</f>
        <v>#VALUE!</v>
      </c>
      <c r="ADV73" t="e">
        <f>LEFT(ADU$74,SEARCH(" ",ADU$74)-1)</f>
        <v>#VALUE!</v>
      </c>
      <c r="ADW73" t="e">
        <f>LEFT(ADW$74,SEARCH(" ",ADW$74)-1)</f>
        <v>#VALUE!</v>
      </c>
      <c r="ADX73" t="e">
        <f>LEFT(ADW$74,SEARCH(" ",ADW$74)-1)</f>
        <v>#VALUE!</v>
      </c>
      <c r="ADY73" t="e">
        <f>LEFT(ADY$74,SEARCH(" ",ADY$74)-1)</f>
        <v>#VALUE!</v>
      </c>
      <c r="ADZ73" t="e">
        <f>LEFT(ADY$74,SEARCH(" ",ADY$74)-1)</f>
        <v>#VALUE!</v>
      </c>
      <c r="AEA73" t="e">
        <f>LEFT(AEA$74,SEARCH(" ",AEA$74)-1)</f>
        <v>#VALUE!</v>
      </c>
      <c r="AEB73" t="e">
        <f>LEFT(AEA$74,SEARCH(" ",AEA$74)-1)</f>
        <v>#VALUE!</v>
      </c>
      <c r="AEC73" t="e">
        <f>LEFT(AEC$74,SEARCH(" ",AEC$74)-1)</f>
        <v>#VALUE!</v>
      </c>
      <c r="AED73" t="e">
        <f>LEFT(AEC$74,SEARCH(" ",AEC$74)-1)</f>
        <v>#VALUE!</v>
      </c>
      <c r="AEE73" t="e">
        <f>LEFT(AEE$74,SEARCH(" ",AEE$74)-1)</f>
        <v>#VALUE!</v>
      </c>
      <c r="AEF73" t="e">
        <f>LEFT(AEE$74,SEARCH(" ",AEE$74)-1)</f>
        <v>#VALUE!</v>
      </c>
      <c r="AEG73" t="e">
        <f>LEFT(AEG$74,SEARCH(" ",AEG$74)-1)</f>
        <v>#VALUE!</v>
      </c>
      <c r="AEH73" t="e">
        <f>LEFT(AEG$74,SEARCH(" ",AEG$74)-1)</f>
        <v>#VALUE!</v>
      </c>
      <c r="AEI73" t="e">
        <f>LEFT(AEI$74,SEARCH(" ",AEI$74)-1)</f>
        <v>#VALUE!</v>
      </c>
      <c r="AEJ73" t="e">
        <f>LEFT(AEI$74,SEARCH(" ",AEI$74)-1)</f>
        <v>#VALUE!</v>
      </c>
      <c r="AEK73" t="e">
        <f>LEFT(AEK$74,SEARCH(" ",AEK$74)-1)</f>
        <v>#VALUE!</v>
      </c>
      <c r="AEL73" t="e">
        <f>LEFT(AEK$74,SEARCH(" ",AEK$74)-1)</f>
        <v>#VALUE!</v>
      </c>
      <c r="AEM73" t="e">
        <f>LEFT(AEM$74,SEARCH(" ",AEM$74)-1)</f>
        <v>#VALUE!</v>
      </c>
      <c r="AEN73" t="e">
        <f>LEFT(AEM$74,SEARCH(" ",AEM$74)-1)</f>
        <v>#VALUE!</v>
      </c>
      <c r="AEO73" t="e">
        <f>LEFT(AEO$74,SEARCH(" ",AEO$74)-1)</f>
        <v>#VALUE!</v>
      </c>
      <c r="AEP73" t="e">
        <f>LEFT(AEO$74,SEARCH(" ",AEO$74)-1)</f>
        <v>#VALUE!</v>
      </c>
      <c r="AEQ73" t="e">
        <f>LEFT(AEQ$74,SEARCH(" ",AEQ$74)-1)</f>
        <v>#VALUE!</v>
      </c>
      <c r="AER73" t="e">
        <f>LEFT(AEQ$74,SEARCH(" ",AEQ$74)-1)</f>
        <v>#VALUE!</v>
      </c>
      <c r="AES73" t="e">
        <f>LEFT(AES$74,SEARCH(" ",AES$74)-1)</f>
        <v>#VALUE!</v>
      </c>
      <c r="AET73" t="e">
        <f>LEFT(AES$74,SEARCH(" ",AES$74)-1)</f>
        <v>#VALUE!</v>
      </c>
      <c r="AEU73" t="e">
        <f>LEFT(AEU$74,SEARCH(" ",AEU$74)-1)</f>
        <v>#VALUE!</v>
      </c>
      <c r="AEV73" t="e">
        <f>LEFT(AEU$74,SEARCH(" ",AEU$74)-1)</f>
        <v>#VALUE!</v>
      </c>
      <c r="AEW73" t="e">
        <f>LEFT(AEW$74,SEARCH(" ",AEW$74)-1)</f>
        <v>#VALUE!</v>
      </c>
      <c r="AEX73" t="e">
        <f>LEFT(AEW$74,SEARCH(" ",AEW$74)-1)</f>
        <v>#VALUE!</v>
      </c>
      <c r="AEY73" t="e">
        <f>LEFT(AEY$74,SEARCH(" ",AEY$74)-1)</f>
        <v>#VALUE!</v>
      </c>
      <c r="AEZ73" t="e">
        <f>LEFT(AEY$74,SEARCH(" ",AEY$74)-1)</f>
        <v>#VALUE!</v>
      </c>
      <c r="AFA73" t="e">
        <f>LEFT(AFA$74,SEARCH(" ",AFA$74)-1)</f>
        <v>#VALUE!</v>
      </c>
      <c r="AFB73" t="e">
        <f>LEFT(AFA$74,SEARCH(" ",AFA$74)-1)</f>
        <v>#VALUE!</v>
      </c>
      <c r="AFC73" t="e">
        <f>LEFT(AFC$74,SEARCH(" ",AFC$74)-1)</f>
        <v>#VALUE!</v>
      </c>
      <c r="AFD73" t="e">
        <f>LEFT(AFC$74,SEARCH(" ",AFC$74)-1)</f>
        <v>#VALUE!</v>
      </c>
      <c r="AFE73" t="e">
        <f>LEFT(AFE$74,SEARCH(" ",AFE$74)-1)</f>
        <v>#VALUE!</v>
      </c>
      <c r="AFF73" t="e">
        <f>LEFT(AFE$74,SEARCH(" ",AFE$74)-1)</f>
        <v>#VALUE!</v>
      </c>
      <c r="AFG73" t="e">
        <f>LEFT(AFG$74,SEARCH(" ",AFG$74)-1)</f>
        <v>#VALUE!</v>
      </c>
      <c r="AFH73" t="e">
        <f>LEFT(AFG$74,SEARCH(" ",AFG$74)-1)</f>
        <v>#VALUE!</v>
      </c>
      <c r="AFI73" t="e">
        <f>LEFT(AFI$74,SEARCH(" ",AFI$74)-1)</f>
        <v>#VALUE!</v>
      </c>
      <c r="AFJ73" t="e">
        <f>LEFT(AFI$74,SEARCH(" ",AFI$74)-1)</f>
        <v>#VALUE!</v>
      </c>
      <c r="AFK73" t="e">
        <f>LEFT(AFK$74,SEARCH(" ",AFK$74)-1)</f>
        <v>#VALUE!</v>
      </c>
      <c r="AFL73" t="e">
        <f>LEFT(AFK$74,SEARCH(" ",AFK$74)-1)</f>
        <v>#VALUE!</v>
      </c>
      <c r="AFM73" t="e">
        <f>LEFT(AFM$74,SEARCH(" ",AFM$74)-1)</f>
        <v>#VALUE!</v>
      </c>
      <c r="AFN73" t="e">
        <f>LEFT(AFM$74,SEARCH(" ",AFM$74)-1)</f>
        <v>#VALUE!</v>
      </c>
      <c r="AFO73" t="e">
        <f>LEFT(AFO$74,SEARCH(" ",AFO$74)-1)</f>
        <v>#VALUE!</v>
      </c>
      <c r="AFP73" t="e">
        <f>LEFT(AFO$74,SEARCH(" ",AFO$74)-1)</f>
        <v>#VALUE!</v>
      </c>
      <c r="AFQ73" t="e">
        <f>LEFT(AFQ$74,SEARCH(" ",AFQ$74)-1)</f>
        <v>#VALUE!</v>
      </c>
      <c r="AFR73" t="e">
        <f>LEFT(AFQ$74,SEARCH(" ",AFQ$74)-1)</f>
        <v>#VALUE!</v>
      </c>
      <c r="AFS73" t="e">
        <f>LEFT(AFS$74,SEARCH(" ",AFS$74)-1)</f>
        <v>#VALUE!</v>
      </c>
      <c r="AFT73" t="e">
        <f>LEFT(AFS$74,SEARCH(" ",AFS$74)-1)</f>
        <v>#VALUE!</v>
      </c>
      <c r="AFU73" t="e">
        <f>LEFT(AFU$74,SEARCH(" ",AFU$74)-1)</f>
        <v>#VALUE!</v>
      </c>
      <c r="AFV73" t="e">
        <f>LEFT(AFU$74,SEARCH(" ",AFU$74)-1)</f>
        <v>#VALUE!</v>
      </c>
      <c r="AFW73" t="e">
        <f>LEFT(AFW$74,SEARCH(" ",AFW$74)-1)</f>
        <v>#VALUE!</v>
      </c>
      <c r="AFX73" t="e">
        <f>LEFT(AFW$74,SEARCH(" ",AFW$74)-1)</f>
        <v>#VALUE!</v>
      </c>
      <c r="AFY73" t="e">
        <f>LEFT(AFY$74,SEARCH(" ",AFY$74)-1)</f>
        <v>#VALUE!</v>
      </c>
      <c r="AFZ73" t="e">
        <f>LEFT(AFY$74,SEARCH(" ",AFY$74)-1)</f>
        <v>#VALUE!</v>
      </c>
      <c r="AGA73" t="e">
        <f>LEFT(AGA$74,SEARCH(" ",AGA$74)-1)</f>
        <v>#VALUE!</v>
      </c>
      <c r="AGB73" t="e">
        <f>LEFT(AGA$74,SEARCH(" ",AGA$74)-1)</f>
        <v>#VALUE!</v>
      </c>
      <c r="AGC73" t="e">
        <f>LEFT(AGC$74,SEARCH(" ",AGC$74)-1)</f>
        <v>#VALUE!</v>
      </c>
      <c r="AGD73" t="e">
        <f>LEFT(AGC$74,SEARCH(" ",AGC$74)-1)</f>
        <v>#VALUE!</v>
      </c>
      <c r="AGE73" t="e">
        <f>LEFT(AGE$74,SEARCH(" ",AGE$74)-1)</f>
        <v>#VALUE!</v>
      </c>
      <c r="AGF73" t="e">
        <f>LEFT(AGE$74,SEARCH(" ",AGE$74)-1)</f>
        <v>#VALUE!</v>
      </c>
      <c r="AGG73" t="e">
        <f>LEFT(AGG$74,SEARCH(" ",AGG$74)-1)</f>
        <v>#VALUE!</v>
      </c>
      <c r="AGH73" t="e">
        <f>LEFT(AGG$74,SEARCH(" ",AGG$74)-1)</f>
        <v>#VALUE!</v>
      </c>
      <c r="AGI73" t="e">
        <f>LEFT(AGI$74,SEARCH(" ",AGI$74)-1)</f>
        <v>#VALUE!</v>
      </c>
      <c r="AGJ73" t="e">
        <f>LEFT(AGI$74,SEARCH(" ",AGI$74)-1)</f>
        <v>#VALUE!</v>
      </c>
      <c r="AGK73" t="e">
        <f>LEFT(AGK$74,SEARCH(" ",AGK$74)-1)</f>
        <v>#VALUE!</v>
      </c>
      <c r="AGL73" t="e">
        <f>LEFT(AGK$74,SEARCH(" ",AGK$74)-1)</f>
        <v>#VALUE!</v>
      </c>
      <c r="AGM73" t="e">
        <f>LEFT(AGM$74,SEARCH(" ",AGM$74)-1)</f>
        <v>#VALUE!</v>
      </c>
      <c r="AGN73" t="e">
        <f>LEFT(AGM$74,SEARCH(" ",AGM$74)-1)</f>
        <v>#VALUE!</v>
      </c>
      <c r="AGO73" t="e">
        <f>LEFT(AGO$74,SEARCH(" ",AGO$74)-1)</f>
        <v>#VALUE!</v>
      </c>
      <c r="AGP73" t="e">
        <f>LEFT(AGO$74,SEARCH(" ",AGO$74)-1)</f>
        <v>#VALUE!</v>
      </c>
      <c r="AGQ73" t="e">
        <f>LEFT(AGQ$74,SEARCH(" ",AGQ$74)-1)</f>
        <v>#VALUE!</v>
      </c>
      <c r="AGR73" t="e">
        <f>LEFT(AGQ$74,SEARCH(" ",AGQ$74)-1)</f>
        <v>#VALUE!</v>
      </c>
      <c r="AGS73" t="e">
        <f>LEFT(AGS$74,SEARCH(" ",AGS$74)-1)</f>
        <v>#VALUE!</v>
      </c>
      <c r="AGT73" t="e">
        <f>LEFT(AGS$74,SEARCH(" ",AGS$74)-1)</f>
        <v>#VALUE!</v>
      </c>
      <c r="AGU73" t="e">
        <f>LEFT(AGU$74,SEARCH(" ",AGU$74)-1)</f>
        <v>#VALUE!</v>
      </c>
      <c r="AGV73" t="e">
        <f>LEFT(AGU$74,SEARCH(" ",AGU$74)-1)</f>
        <v>#VALUE!</v>
      </c>
      <c r="AGW73" t="e">
        <f>LEFT(AGW$74,SEARCH(" ",AGW$74)-1)</f>
        <v>#VALUE!</v>
      </c>
      <c r="AGX73" t="e">
        <f>LEFT(AGW$74,SEARCH(" ",AGW$74)-1)</f>
        <v>#VALUE!</v>
      </c>
      <c r="AGY73" t="e">
        <f>LEFT(AGY$74,SEARCH(" ",AGY$74)-1)</f>
        <v>#VALUE!</v>
      </c>
      <c r="AGZ73" t="e">
        <f>LEFT(AGY$74,SEARCH(" ",AGY$74)-1)</f>
        <v>#VALUE!</v>
      </c>
      <c r="AHA73" t="e">
        <f>LEFT(AHA$74,SEARCH(" ",AHA$74)-1)</f>
        <v>#VALUE!</v>
      </c>
      <c r="AHB73" t="e">
        <f>LEFT(AHA$74,SEARCH(" ",AHA$74)-1)</f>
        <v>#VALUE!</v>
      </c>
      <c r="AHC73" t="e">
        <f>LEFT(AHC$74,SEARCH(" ",AHC$74)-1)</f>
        <v>#VALUE!</v>
      </c>
      <c r="AHD73" t="e">
        <f>LEFT(AHC$74,SEARCH(" ",AHC$74)-1)</f>
        <v>#VALUE!</v>
      </c>
      <c r="AHE73" t="e">
        <f>LEFT(AHE$74,SEARCH(" ",AHE$74)-1)</f>
        <v>#VALUE!</v>
      </c>
      <c r="AHF73" t="e">
        <f>LEFT(AHE$74,SEARCH(" ",AHE$74)-1)</f>
        <v>#VALUE!</v>
      </c>
      <c r="AHG73" t="e">
        <f>LEFT(AHG$74,SEARCH(" ",AHG$74)-1)</f>
        <v>#VALUE!</v>
      </c>
      <c r="AHH73" t="e">
        <f>LEFT(AHG$74,SEARCH(" ",AHG$74)-1)</f>
        <v>#VALUE!</v>
      </c>
      <c r="AHI73" t="e">
        <f>LEFT(AHI$74,SEARCH(" ",AHI$74)-1)</f>
        <v>#VALUE!</v>
      </c>
      <c r="AHJ73" t="e">
        <f>LEFT(AHI$74,SEARCH(" ",AHI$74)-1)</f>
        <v>#VALUE!</v>
      </c>
      <c r="AHK73" t="e">
        <f>LEFT(AHK$74,SEARCH(" ",AHK$74)-1)</f>
        <v>#VALUE!</v>
      </c>
      <c r="AHL73" t="e">
        <f>LEFT(AHK$74,SEARCH(" ",AHK$74)-1)</f>
        <v>#VALUE!</v>
      </c>
      <c r="AHM73" t="e">
        <f>LEFT(AHM$74,SEARCH(" ",AHM$74)-1)</f>
        <v>#VALUE!</v>
      </c>
      <c r="AHN73" t="e">
        <f>LEFT(AHM$74,SEARCH(" ",AHM$74)-1)</f>
        <v>#VALUE!</v>
      </c>
      <c r="AHO73" t="e">
        <f>LEFT(AHO$74,SEARCH(" ",AHO$74)-1)</f>
        <v>#VALUE!</v>
      </c>
      <c r="AHP73" t="e">
        <f>LEFT(AHO$74,SEARCH(" ",AHO$74)-1)</f>
        <v>#VALUE!</v>
      </c>
      <c r="AHQ73" t="e">
        <f>LEFT(AHQ$74,SEARCH(" ",AHQ$74)-1)</f>
        <v>#VALUE!</v>
      </c>
      <c r="AHR73" t="e">
        <f>LEFT(AHQ$74,SEARCH(" ",AHQ$74)-1)</f>
        <v>#VALUE!</v>
      </c>
      <c r="AHS73" t="e">
        <f>LEFT(AHS$74,SEARCH(" ",AHS$74)-1)</f>
        <v>#VALUE!</v>
      </c>
      <c r="AHT73" t="e">
        <f>LEFT(AHS$74,SEARCH(" ",AHS$74)-1)</f>
        <v>#VALUE!</v>
      </c>
      <c r="AHU73" t="e">
        <f>LEFT(AHU$74,SEARCH(" ",AHU$74)-1)</f>
        <v>#VALUE!</v>
      </c>
      <c r="AHV73" t="e">
        <f>LEFT(AHU$74,SEARCH(" ",AHU$74)-1)</f>
        <v>#VALUE!</v>
      </c>
      <c r="AHW73" t="e">
        <f>LEFT(AHW$74,SEARCH(" ",AHW$74)-1)</f>
        <v>#VALUE!</v>
      </c>
      <c r="AHX73" t="e">
        <f>LEFT(AHW$74,SEARCH(" ",AHW$74)-1)</f>
        <v>#VALUE!</v>
      </c>
      <c r="AHY73" t="e">
        <f>LEFT(AHY$74,SEARCH(" ",AHY$74)-1)</f>
        <v>#VALUE!</v>
      </c>
      <c r="AHZ73" t="e">
        <f>LEFT(AHY$74,SEARCH(" ",AHY$74)-1)</f>
        <v>#VALUE!</v>
      </c>
      <c r="AIA73" t="e">
        <f>LEFT(AIA$74,SEARCH(" ",AIA$74)-1)</f>
        <v>#VALUE!</v>
      </c>
      <c r="AIB73" t="e">
        <f>LEFT(AIA$74,SEARCH(" ",AIA$74)-1)</f>
        <v>#VALUE!</v>
      </c>
      <c r="AIC73" t="e">
        <f>LEFT(AIC$74,SEARCH(" ",AIC$74)-1)</f>
        <v>#VALUE!</v>
      </c>
      <c r="AID73" t="e">
        <f>LEFT(AIC$74,SEARCH(" ",AIC$74)-1)</f>
        <v>#VALUE!</v>
      </c>
      <c r="AIE73" t="e">
        <f>LEFT(AIE$74,SEARCH(" ",AIE$74)-1)</f>
        <v>#VALUE!</v>
      </c>
      <c r="AIF73" t="e">
        <f>LEFT(AIE$74,SEARCH(" ",AIE$74)-1)</f>
        <v>#VALUE!</v>
      </c>
      <c r="AIG73" t="e">
        <f>LEFT(AIG$74,SEARCH(" ",AIG$74)-1)</f>
        <v>#VALUE!</v>
      </c>
      <c r="AIH73" t="e">
        <f>LEFT(AIG$74,SEARCH(" ",AIG$74)-1)</f>
        <v>#VALUE!</v>
      </c>
      <c r="AII73" t="e">
        <f>LEFT(AII$74,SEARCH(" ",AII$74)-1)</f>
        <v>#VALUE!</v>
      </c>
      <c r="AIJ73" t="e">
        <f>LEFT(AII$74,SEARCH(" ",AII$74)-1)</f>
        <v>#VALUE!</v>
      </c>
      <c r="AIK73" t="e">
        <f>LEFT(AIK$74,SEARCH(" ",AIK$74)-1)</f>
        <v>#VALUE!</v>
      </c>
      <c r="AIL73" t="e">
        <f>LEFT(AIK$74,SEARCH(" ",AIK$74)-1)</f>
        <v>#VALUE!</v>
      </c>
      <c r="AIM73" t="e">
        <f>LEFT(AIM$74,SEARCH(" ",AIM$74)-1)</f>
        <v>#VALUE!</v>
      </c>
      <c r="AIN73" t="e">
        <f>LEFT(AIM$74,SEARCH(" ",AIM$74)-1)</f>
        <v>#VALUE!</v>
      </c>
      <c r="AIO73" t="e">
        <f>LEFT(AIO$74,SEARCH(" ",AIO$74)-1)</f>
        <v>#VALUE!</v>
      </c>
      <c r="AIP73" t="e">
        <f>LEFT(AIO$74,SEARCH(" ",AIO$74)-1)</f>
        <v>#VALUE!</v>
      </c>
      <c r="AIQ73" t="e">
        <f>LEFT(AIQ$74,SEARCH(" ",AIQ$74)-1)</f>
        <v>#VALUE!</v>
      </c>
      <c r="AIR73" t="e">
        <f>LEFT(AIQ$74,SEARCH(" ",AIQ$74)-1)</f>
        <v>#VALUE!</v>
      </c>
      <c r="AIS73" t="e">
        <f>LEFT(AIS$74,SEARCH(" ",AIS$74)-1)</f>
        <v>#VALUE!</v>
      </c>
      <c r="AIT73" t="e">
        <f>LEFT(AIS$74,SEARCH(" ",AIS$74)-1)</f>
        <v>#VALUE!</v>
      </c>
      <c r="AIU73" t="e">
        <f>LEFT(AIU$74,SEARCH(" ",AIU$74)-1)</f>
        <v>#VALUE!</v>
      </c>
      <c r="AIV73" t="e">
        <f>LEFT(AIU$74,SEARCH(" ",AIU$74)-1)</f>
        <v>#VALUE!</v>
      </c>
      <c r="AIW73" t="e">
        <f>LEFT(AIW$74,SEARCH(" ",AIW$74)-1)</f>
        <v>#VALUE!</v>
      </c>
      <c r="AIX73" t="e">
        <f>LEFT(AIW$74,SEARCH(" ",AIW$74)-1)</f>
        <v>#VALUE!</v>
      </c>
      <c r="AIY73" t="e">
        <f>LEFT(AIY$74,SEARCH(" ",AIY$74)-1)</f>
        <v>#VALUE!</v>
      </c>
      <c r="AIZ73" t="e">
        <f>LEFT(AIY$74,SEARCH(" ",AIY$74)-1)</f>
        <v>#VALUE!</v>
      </c>
      <c r="AJA73" t="e">
        <f>LEFT(AJA$74,SEARCH(" ",AJA$74)-1)</f>
        <v>#VALUE!</v>
      </c>
      <c r="AJB73" t="e">
        <f>LEFT(AJA$74,SEARCH(" ",AJA$74)-1)</f>
        <v>#VALUE!</v>
      </c>
      <c r="AJC73" t="e">
        <f>LEFT(AJC$74,SEARCH(" ",AJC$74)-1)</f>
        <v>#VALUE!</v>
      </c>
      <c r="AJD73" t="e">
        <f>LEFT(AJC$74,SEARCH(" ",AJC$74)-1)</f>
        <v>#VALUE!</v>
      </c>
      <c r="AJE73" t="e">
        <f>LEFT(AJE$74,SEARCH(" ",AJE$74)-1)</f>
        <v>#VALUE!</v>
      </c>
      <c r="AJF73" t="e">
        <f>LEFT(AJE$74,SEARCH(" ",AJE$74)-1)</f>
        <v>#VALUE!</v>
      </c>
      <c r="AJG73" t="e">
        <f>LEFT(AJG$74,SEARCH(" ",AJG$74)-1)</f>
        <v>#VALUE!</v>
      </c>
      <c r="AJH73" t="e">
        <f>LEFT(AJG$74,SEARCH(" ",AJG$74)-1)</f>
        <v>#VALUE!</v>
      </c>
      <c r="AJI73" t="e">
        <f>LEFT(AJI$74,SEARCH(" ",AJI$74)-1)</f>
        <v>#VALUE!</v>
      </c>
      <c r="AJJ73" t="e">
        <f>LEFT(AJI$74,SEARCH(" ",AJI$74)-1)</f>
        <v>#VALUE!</v>
      </c>
      <c r="AJK73" t="e">
        <f>LEFT(AJK$74,SEARCH(" ",AJK$74)-1)</f>
        <v>#VALUE!</v>
      </c>
      <c r="AJL73" t="e">
        <f>LEFT(AJK$74,SEARCH(" ",AJK$74)-1)</f>
        <v>#VALUE!</v>
      </c>
      <c r="AJM73" t="e">
        <f>LEFT(AJM$74,SEARCH(" ",AJM$74)-1)</f>
        <v>#VALUE!</v>
      </c>
      <c r="AJN73" t="e">
        <f>LEFT(AJM$74,SEARCH(" ",AJM$74)-1)</f>
        <v>#VALUE!</v>
      </c>
      <c r="AJO73" t="e">
        <f>LEFT(AJO$74,SEARCH(" ",AJO$74)-1)</f>
        <v>#VALUE!</v>
      </c>
      <c r="AJP73" t="e">
        <f>LEFT(AJO$74,SEARCH(" ",AJO$74)-1)</f>
        <v>#VALUE!</v>
      </c>
      <c r="AJQ73" t="e">
        <f>LEFT(AJQ$74,SEARCH(" ",AJQ$74)-1)</f>
        <v>#VALUE!</v>
      </c>
      <c r="AJR73" t="e">
        <f>LEFT(AJQ$74,SEARCH(" ",AJQ$74)-1)</f>
        <v>#VALUE!</v>
      </c>
      <c r="AJS73" t="e">
        <f>LEFT(AJS$74,SEARCH(" ",AJS$74)-1)</f>
        <v>#VALUE!</v>
      </c>
      <c r="AJT73" t="e">
        <f>LEFT(AJS$74,SEARCH(" ",AJS$74)-1)</f>
        <v>#VALUE!</v>
      </c>
      <c r="AJU73" t="e">
        <f>LEFT(AJU$74,SEARCH(" ",AJU$74)-1)</f>
        <v>#VALUE!</v>
      </c>
      <c r="AJV73" t="e">
        <f>LEFT(AJU$74,SEARCH(" ",AJU$74)-1)</f>
        <v>#VALUE!</v>
      </c>
      <c r="AJW73" t="e">
        <f>LEFT(AJW$74,SEARCH(" ",AJW$74)-1)</f>
        <v>#VALUE!</v>
      </c>
      <c r="AJX73" t="e">
        <f>LEFT(AJW$74,SEARCH(" ",AJW$74)-1)</f>
        <v>#VALUE!</v>
      </c>
      <c r="AJY73" t="e">
        <f>LEFT(AJY$74,SEARCH(" ",AJY$74)-1)</f>
        <v>#VALUE!</v>
      </c>
      <c r="AJZ73" t="e">
        <f>LEFT(AJY$74,SEARCH(" ",AJY$74)-1)</f>
        <v>#VALUE!</v>
      </c>
      <c r="AKA73" t="e">
        <f>LEFT(AKA$74,SEARCH(" ",AKA$74)-1)</f>
        <v>#VALUE!</v>
      </c>
      <c r="AKB73" t="e">
        <f>LEFT(AKA$74,SEARCH(" ",AKA$74)-1)</f>
        <v>#VALUE!</v>
      </c>
      <c r="AKC73" t="e">
        <f>LEFT(AKC$74,SEARCH(" ",AKC$74)-1)</f>
        <v>#VALUE!</v>
      </c>
      <c r="AKD73" t="e">
        <f>LEFT(AKC$74,SEARCH(" ",AKC$74)-1)</f>
        <v>#VALUE!</v>
      </c>
      <c r="AKE73" t="e">
        <f>LEFT(AKE$74,SEARCH(" ",AKE$74)-1)</f>
        <v>#VALUE!</v>
      </c>
      <c r="AKF73" t="e">
        <f>LEFT(AKE$74,SEARCH(" ",AKE$74)-1)</f>
        <v>#VALUE!</v>
      </c>
      <c r="AKG73" t="e">
        <f>LEFT(AKG$74,SEARCH(" ",AKG$74)-1)</f>
        <v>#VALUE!</v>
      </c>
      <c r="AKH73" t="e">
        <f>LEFT(AKG$74,SEARCH(" ",AKG$74)-1)</f>
        <v>#VALUE!</v>
      </c>
      <c r="AKI73" t="e">
        <f>LEFT(AKI$74,SEARCH(" ",AKI$74)-1)</f>
        <v>#VALUE!</v>
      </c>
      <c r="AKJ73" t="e">
        <f>LEFT(AKI$74,SEARCH(" ",AKI$74)-1)</f>
        <v>#VALUE!</v>
      </c>
      <c r="AKK73" t="e">
        <f>LEFT(AKK$74,SEARCH(" ",AKK$74)-1)</f>
        <v>#VALUE!</v>
      </c>
      <c r="AKL73" t="e">
        <f>LEFT(AKK$74,SEARCH(" ",AKK$74)-1)</f>
        <v>#VALUE!</v>
      </c>
      <c r="AKM73" t="e">
        <f>LEFT(AKM$74,SEARCH(" ",AKM$74)-1)</f>
        <v>#VALUE!</v>
      </c>
      <c r="AKN73" t="e">
        <f>LEFT(AKM$74,SEARCH(" ",AKM$74)-1)</f>
        <v>#VALUE!</v>
      </c>
      <c r="AKO73" t="e">
        <f>LEFT(AKO$74,SEARCH(" ",AKO$74)-1)</f>
        <v>#VALUE!</v>
      </c>
      <c r="AKP73" t="e">
        <f>LEFT(AKO$74,SEARCH(" ",AKO$74)-1)</f>
        <v>#VALUE!</v>
      </c>
      <c r="AKQ73" t="e">
        <f>LEFT(AKQ$74,SEARCH(" ",AKQ$74)-1)</f>
        <v>#VALUE!</v>
      </c>
      <c r="AKR73" t="e">
        <f>LEFT(AKQ$74,SEARCH(" ",AKQ$74)-1)</f>
        <v>#VALUE!</v>
      </c>
      <c r="AKS73" t="e">
        <f>LEFT(AKS$74,SEARCH(" ",AKS$74)-1)</f>
        <v>#VALUE!</v>
      </c>
      <c r="AKT73" t="e">
        <f>LEFT(AKS$74,SEARCH(" ",AKS$74)-1)</f>
        <v>#VALUE!</v>
      </c>
      <c r="AKU73" t="e">
        <f>LEFT(AKU$74,SEARCH(" ",AKU$74)-1)</f>
        <v>#VALUE!</v>
      </c>
      <c r="AKV73" t="e">
        <f>LEFT(AKU$74,SEARCH(" ",AKU$74)-1)</f>
        <v>#VALUE!</v>
      </c>
      <c r="AKW73" t="e">
        <f>LEFT(AKW$74,SEARCH(" ",AKW$74)-1)</f>
        <v>#VALUE!</v>
      </c>
      <c r="AKX73" t="e">
        <f>LEFT(AKW$74,SEARCH(" ",AKW$74)-1)</f>
        <v>#VALUE!</v>
      </c>
      <c r="AKY73" t="e">
        <f>LEFT(AKY$74,SEARCH(" ",AKY$74)-1)</f>
        <v>#VALUE!</v>
      </c>
      <c r="AKZ73" t="e">
        <f>LEFT(AKY$74,SEARCH(" ",AKY$74)-1)</f>
        <v>#VALUE!</v>
      </c>
      <c r="ALA73" t="e">
        <f>LEFT(ALA$74,SEARCH(" ",ALA$74)-1)</f>
        <v>#VALUE!</v>
      </c>
      <c r="ALB73" t="e">
        <f>LEFT(ALA$74,SEARCH(" ",ALA$74)-1)</f>
        <v>#VALUE!</v>
      </c>
      <c r="ALC73" t="e">
        <f>LEFT(ALC$74,SEARCH(" ",ALC$74)-1)</f>
        <v>#VALUE!</v>
      </c>
      <c r="ALD73" t="e">
        <f>LEFT(ALC$74,SEARCH(" ",ALC$74)-1)</f>
        <v>#VALUE!</v>
      </c>
      <c r="ALE73" t="e">
        <f>LEFT(ALE$74,SEARCH(" ",ALE$74)-1)</f>
        <v>#VALUE!</v>
      </c>
      <c r="ALF73" t="e">
        <f>LEFT(ALE$74,SEARCH(" ",ALE$74)-1)</f>
        <v>#VALUE!</v>
      </c>
      <c r="ALG73" t="e">
        <f>LEFT(ALG$74,SEARCH(" ",ALG$74)-1)</f>
        <v>#VALUE!</v>
      </c>
      <c r="ALH73" t="e">
        <f>LEFT(ALG$74,SEARCH(" ",ALG$74)-1)</f>
        <v>#VALUE!</v>
      </c>
      <c r="ALI73" t="e">
        <f>LEFT(ALI$74,SEARCH(" ",ALI$74)-1)</f>
        <v>#VALUE!</v>
      </c>
      <c r="ALJ73" t="e">
        <f>LEFT(ALI$74,SEARCH(" ",ALI$74)-1)</f>
        <v>#VALUE!</v>
      </c>
      <c r="ALK73" t="e">
        <f>LEFT(ALK$74,SEARCH(" ",ALK$74)-1)</f>
        <v>#VALUE!</v>
      </c>
      <c r="ALL73" t="e">
        <f>LEFT(ALK$74,SEARCH(" ",ALK$74)-1)</f>
        <v>#VALUE!</v>
      </c>
      <c r="ALM73" t="e">
        <f>LEFT(ALM$74,SEARCH(" ",ALM$74)-1)</f>
        <v>#VALUE!</v>
      </c>
      <c r="ALN73" t="e">
        <f>LEFT(ALM$74,SEARCH(" ",ALM$74)-1)</f>
        <v>#VALUE!</v>
      </c>
      <c r="ALO73" t="e">
        <f>LEFT(ALO$74,SEARCH(" ",ALO$74)-1)</f>
        <v>#VALUE!</v>
      </c>
      <c r="ALP73" t="e">
        <f>LEFT(ALO$74,SEARCH(" ",ALO$74)-1)</f>
        <v>#VALUE!</v>
      </c>
      <c r="ALQ73" t="e">
        <f>LEFT(ALQ$74,SEARCH(" ",ALQ$74)-1)</f>
        <v>#VALUE!</v>
      </c>
      <c r="ALR73" t="e">
        <f>LEFT(ALQ$74,SEARCH(" ",ALQ$74)-1)</f>
        <v>#VALUE!</v>
      </c>
      <c r="ALS73" t="e">
        <f>LEFT(ALS$74,SEARCH(" ",ALS$74)-1)</f>
        <v>#VALUE!</v>
      </c>
      <c r="ALT73" t="e">
        <f>LEFT(ALS$74,SEARCH(" ",ALS$74)-1)</f>
        <v>#VALUE!</v>
      </c>
      <c r="ALU73" t="e">
        <f>LEFT(ALU$74,SEARCH(" ",ALU$74)-1)</f>
        <v>#VALUE!</v>
      </c>
      <c r="ALV73" t="e">
        <f>LEFT(ALU$74,SEARCH(" ",ALU$74)-1)</f>
        <v>#VALUE!</v>
      </c>
      <c r="ALW73" t="e">
        <f>LEFT(ALW$74,SEARCH(" ",ALW$74)-1)</f>
        <v>#VALUE!</v>
      </c>
      <c r="ALX73" t="e">
        <f>LEFT(ALW$74,SEARCH(" ",ALW$74)-1)</f>
        <v>#VALUE!</v>
      </c>
      <c r="ALY73" t="e">
        <f>LEFT(ALY$74,SEARCH(" ",ALY$74)-1)</f>
        <v>#VALUE!</v>
      </c>
      <c r="ALZ73" t="e">
        <f>LEFT(ALY$74,SEARCH(" ",ALY$74)-1)</f>
        <v>#VALUE!</v>
      </c>
      <c r="AMA73" t="e">
        <f>LEFT(AMA$74,SEARCH(" ",AMA$74)-1)</f>
        <v>#VALUE!</v>
      </c>
      <c r="AMB73" t="e">
        <f>LEFT(AMA$74,SEARCH(" ",AMA$74)-1)</f>
        <v>#VALUE!</v>
      </c>
      <c r="AMC73" t="e">
        <f>LEFT(AMC$74,SEARCH(" ",AMC$74)-1)</f>
        <v>#VALUE!</v>
      </c>
      <c r="AMD73" t="e">
        <f>LEFT(AMC$74,SEARCH(" ",AMC$74)-1)</f>
        <v>#VALUE!</v>
      </c>
      <c r="AME73" t="e">
        <f>LEFT(AME$74,SEARCH(" ",AME$74)-1)</f>
        <v>#VALUE!</v>
      </c>
      <c r="AMF73" t="e">
        <f>LEFT(AME$74,SEARCH(" ",AME$74)-1)</f>
        <v>#VALUE!</v>
      </c>
      <c r="AMG73" t="e">
        <f>LEFT(AMG$74,SEARCH(" ",AMG$74)-1)</f>
        <v>#VALUE!</v>
      </c>
      <c r="AMH73" t="e">
        <f>LEFT(AMG$74,SEARCH(" ",AMG$74)-1)</f>
        <v>#VALUE!</v>
      </c>
      <c r="AMI73" t="e">
        <f>LEFT(AMI$74,SEARCH(" ",AMI$74)-1)</f>
        <v>#VALUE!</v>
      </c>
      <c r="AMJ73" t="e">
        <f>LEFT(AMI$74,SEARCH(" ",AMI$74)-1)</f>
        <v>#VALUE!</v>
      </c>
      <c r="AMK73" t="e">
        <f>LEFT(AMK$74,SEARCH(" ",AMK$74)-1)</f>
        <v>#VALUE!</v>
      </c>
      <c r="AML73" t="e">
        <f>LEFT(AMK$74,SEARCH(" ",AMK$74)-1)</f>
        <v>#VALUE!</v>
      </c>
      <c r="AMM73" t="e">
        <f>LEFT(AMM$74,SEARCH(" ",AMM$74)-1)</f>
        <v>#VALUE!</v>
      </c>
      <c r="AMN73" t="e">
        <f>LEFT(AMM$74,SEARCH(" ",AMM$74)-1)</f>
        <v>#VALUE!</v>
      </c>
      <c r="AMO73" t="e">
        <f>LEFT(AMO$74,SEARCH(" ",AMO$74)-1)</f>
        <v>#VALUE!</v>
      </c>
      <c r="AMP73" t="e">
        <f>LEFT(AMO$74,SEARCH(" ",AMO$74)-1)</f>
        <v>#VALUE!</v>
      </c>
      <c r="AMQ73" t="e">
        <f>LEFT(AMQ$74,SEARCH(" ",AMQ$74)-1)</f>
        <v>#VALUE!</v>
      </c>
      <c r="AMR73" t="e">
        <f>LEFT(AMQ$74,SEARCH(" ",AMQ$74)-1)</f>
        <v>#VALUE!</v>
      </c>
      <c r="AMS73" t="e">
        <f>LEFT(AMS$74,SEARCH(" ",AMS$74)-1)</f>
        <v>#VALUE!</v>
      </c>
      <c r="AMT73" t="e">
        <f>LEFT(AMS$74,SEARCH(" ",AMS$74)-1)</f>
        <v>#VALUE!</v>
      </c>
      <c r="AMU73" t="e">
        <f>LEFT(AMU$74,SEARCH(" ",AMU$74)-1)</f>
        <v>#VALUE!</v>
      </c>
      <c r="AMV73" t="e">
        <f>LEFT(AMU$74,SEARCH(" ",AMU$74)-1)</f>
        <v>#VALUE!</v>
      </c>
      <c r="AMW73" t="e">
        <f>LEFT(AMW$74,SEARCH(" ",AMW$74)-1)</f>
        <v>#VALUE!</v>
      </c>
      <c r="AMX73" t="e">
        <f>LEFT(AMW$74,SEARCH(" ",AMW$74)-1)</f>
        <v>#VALUE!</v>
      </c>
      <c r="AMY73" t="e">
        <f>LEFT(AMY$74,SEARCH(" ",AMY$74)-1)</f>
        <v>#VALUE!</v>
      </c>
      <c r="AMZ73" t="e">
        <f>LEFT(AMY$74,SEARCH(" ",AMY$74)-1)</f>
        <v>#VALUE!</v>
      </c>
      <c r="ANA73" t="e">
        <f>LEFT(ANA$74,SEARCH(" ",ANA$74)-1)</f>
        <v>#VALUE!</v>
      </c>
      <c r="ANB73" t="e">
        <f>LEFT(ANA$74,SEARCH(" ",ANA$74)-1)</f>
        <v>#VALUE!</v>
      </c>
      <c r="ANC73" t="e">
        <f>LEFT(ANC$74,SEARCH(" ",ANC$74)-1)</f>
        <v>#VALUE!</v>
      </c>
      <c r="AND73" t="e">
        <f>LEFT(ANC$74,SEARCH(" ",ANC$74)-1)</f>
        <v>#VALUE!</v>
      </c>
      <c r="ANE73" t="e">
        <f>LEFT(ANE$74,SEARCH(" ",ANE$74)-1)</f>
        <v>#VALUE!</v>
      </c>
      <c r="ANF73" t="e">
        <f>LEFT(ANE$74,SEARCH(" ",ANE$74)-1)</f>
        <v>#VALUE!</v>
      </c>
      <c r="ANG73" t="e">
        <f>LEFT(ANG$74,SEARCH(" ",ANG$74)-1)</f>
        <v>#VALUE!</v>
      </c>
      <c r="ANH73" t="e">
        <f>LEFT(ANG$74,SEARCH(" ",ANG$74)-1)</f>
        <v>#VALUE!</v>
      </c>
      <c r="ANI73" t="e">
        <f>LEFT(ANI$74,SEARCH(" ",ANI$74)-1)</f>
        <v>#VALUE!</v>
      </c>
      <c r="ANJ73" t="e">
        <f>LEFT(ANI$74,SEARCH(" ",ANI$74)-1)</f>
        <v>#VALUE!</v>
      </c>
      <c r="ANK73" t="e">
        <f>LEFT(ANK$74,SEARCH(" ",ANK$74)-1)</f>
        <v>#VALUE!</v>
      </c>
      <c r="ANL73" t="e">
        <f>LEFT(ANK$74,SEARCH(" ",ANK$74)-1)</f>
        <v>#VALUE!</v>
      </c>
      <c r="ANM73" t="e">
        <f>LEFT(ANM$74,SEARCH(" ",ANM$74)-1)</f>
        <v>#VALUE!</v>
      </c>
      <c r="ANN73" t="e">
        <f>LEFT(ANM$74,SEARCH(" ",ANM$74)-1)</f>
        <v>#VALUE!</v>
      </c>
      <c r="ANO73" t="e">
        <f>LEFT(ANO$74,SEARCH(" ",ANO$74)-1)</f>
        <v>#VALUE!</v>
      </c>
      <c r="ANP73" t="e">
        <f>LEFT(ANO$74,SEARCH(" ",ANO$74)-1)</f>
        <v>#VALUE!</v>
      </c>
      <c r="ANQ73" t="e">
        <f>LEFT(ANQ$74,SEARCH(" ",ANQ$74)-1)</f>
        <v>#VALUE!</v>
      </c>
      <c r="ANR73" t="e">
        <f>LEFT(ANQ$74,SEARCH(" ",ANQ$74)-1)</f>
        <v>#VALUE!</v>
      </c>
      <c r="ANS73" t="e">
        <f>LEFT(ANS$74,SEARCH(" ",ANS$74)-1)</f>
        <v>#VALUE!</v>
      </c>
      <c r="ANT73" t="e">
        <f>LEFT(ANS$74,SEARCH(" ",ANS$74)-1)</f>
        <v>#VALUE!</v>
      </c>
      <c r="ANU73" t="e">
        <f>LEFT(ANU$74,SEARCH(" ",ANU$74)-1)</f>
        <v>#VALUE!</v>
      </c>
      <c r="ANV73" t="e">
        <f>LEFT(ANU$74,SEARCH(" ",ANU$74)-1)</f>
        <v>#VALUE!</v>
      </c>
      <c r="ANW73" t="e">
        <f>LEFT(ANW$74,SEARCH(" ",ANW$74)-1)</f>
        <v>#VALUE!</v>
      </c>
      <c r="ANX73" t="e">
        <f>LEFT(ANW$74,SEARCH(" ",ANW$74)-1)</f>
        <v>#VALUE!</v>
      </c>
      <c r="ANY73" t="e">
        <f>LEFT(ANY$74,SEARCH(" ",ANY$74)-1)</f>
        <v>#VALUE!</v>
      </c>
      <c r="ANZ73" t="e">
        <f>LEFT(ANY$74,SEARCH(" ",ANY$74)-1)</f>
        <v>#VALUE!</v>
      </c>
      <c r="AOA73" t="e">
        <f>LEFT(AOA$74,SEARCH(" ",AOA$74)-1)</f>
        <v>#VALUE!</v>
      </c>
      <c r="AOB73" t="e">
        <f>LEFT(AOA$74,SEARCH(" ",AOA$74)-1)</f>
        <v>#VALUE!</v>
      </c>
      <c r="AOC73" t="e">
        <f>LEFT(AOC$74,SEARCH(" ",AOC$74)-1)</f>
        <v>#VALUE!</v>
      </c>
      <c r="AOD73" t="e">
        <f>LEFT(AOC$74,SEARCH(" ",AOC$74)-1)</f>
        <v>#VALUE!</v>
      </c>
      <c r="AOE73" t="e">
        <f>LEFT(AOE$74,SEARCH(" ",AOE$74)-1)</f>
        <v>#VALUE!</v>
      </c>
      <c r="AOF73" t="e">
        <f>LEFT(AOE$74,SEARCH(" ",AOE$74)-1)</f>
        <v>#VALUE!</v>
      </c>
      <c r="AOG73" t="e">
        <f>LEFT(AOG$74,SEARCH(" ",AOG$74)-1)</f>
        <v>#VALUE!</v>
      </c>
      <c r="AOH73" t="e">
        <f>LEFT(AOG$74,SEARCH(" ",AOG$74)-1)</f>
        <v>#VALUE!</v>
      </c>
      <c r="AOI73" t="e">
        <f>LEFT(AOI$74,SEARCH(" ",AOI$74)-1)</f>
        <v>#VALUE!</v>
      </c>
      <c r="AOJ73" t="e">
        <f>LEFT(AOI$74,SEARCH(" ",AOI$74)-1)</f>
        <v>#VALUE!</v>
      </c>
      <c r="AOK73" t="e">
        <f>LEFT(AOK$74,SEARCH(" ",AOK$74)-1)</f>
        <v>#VALUE!</v>
      </c>
      <c r="AOL73" t="e">
        <f>LEFT(AOK$74,SEARCH(" ",AOK$74)-1)</f>
        <v>#VALUE!</v>
      </c>
      <c r="AOM73" t="e">
        <f>LEFT(AOM$74,SEARCH(" ",AOM$74)-1)</f>
        <v>#VALUE!</v>
      </c>
      <c r="AON73" t="e">
        <f>LEFT(AOM$74,SEARCH(" ",AOM$74)-1)</f>
        <v>#VALUE!</v>
      </c>
      <c r="AOO73" t="e">
        <f>LEFT(AOO$74,SEARCH(" ",AOO$74)-1)</f>
        <v>#VALUE!</v>
      </c>
      <c r="AOP73" t="e">
        <f>LEFT(AOO$74,SEARCH(" ",AOO$74)-1)</f>
        <v>#VALUE!</v>
      </c>
      <c r="AOQ73" t="e">
        <f>LEFT(AOQ$74,SEARCH(" ",AOQ$74)-1)</f>
        <v>#VALUE!</v>
      </c>
      <c r="AOR73" t="e">
        <f>LEFT(AOQ$74,SEARCH(" ",AOQ$74)-1)</f>
        <v>#VALUE!</v>
      </c>
      <c r="AOS73" t="e">
        <f>LEFT(AOS$74,SEARCH(" ",AOS$74)-1)</f>
        <v>#VALUE!</v>
      </c>
      <c r="AOT73" t="e">
        <f>LEFT(AOS$74,SEARCH(" ",AOS$74)-1)</f>
        <v>#VALUE!</v>
      </c>
      <c r="AOU73" t="e">
        <f>LEFT(AOU$74,SEARCH(" ",AOU$74)-1)</f>
        <v>#VALUE!</v>
      </c>
      <c r="AOV73" t="e">
        <f>LEFT(AOU$74,SEARCH(" ",AOU$74)-1)</f>
        <v>#VALUE!</v>
      </c>
      <c r="AOW73" t="e">
        <f>LEFT(AOW$74,SEARCH(" ",AOW$74)-1)</f>
        <v>#VALUE!</v>
      </c>
      <c r="AOX73" t="e">
        <f>LEFT(AOW$74,SEARCH(" ",AOW$74)-1)</f>
        <v>#VALUE!</v>
      </c>
      <c r="AOY73" t="e">
        <f>LEFT(AOY$74,SEARCH(" ",AOY$74)-1)</f>
        <v>#VALUE!</v>
      </c>
      <c r="AOZ73" t="e">
        <f>LEFT(AOY$74,SEARCH(" ",AOY$74)-1)</f>
        <v>#VALUE!</v>
      </c>
      <c r="APA73" t="e">
        <f>LEFT(APA$74,SEARCH(" ",APA$74)-1)</f>
        <v>#VALUE!</v>
      </c>
      <c r="APB73" t="e">
        <f>LEFT(APA$74,SEARCH(" ",APA$74)-1)</f>
        <v>#VALUE!</v>
      </c>
      <c r="APC73" t="e">
        <f>LEFT(APC$74,SEARCH(" ",APC$74)-1)</f>
        <v>#VALUE!</v>
      </c>
      <c r="APD73" t="e">
        <f>LEFT(APC$74,SEARCH(" ",APC$74)-1)</f>
        <v>#VALUE!</v>
      </c>
      <c r="APE73" t="e">
        <f>LEFT(APE$74,SEARCH(" ",APE$74)-1)</f>
        <v>#VALUE!</v>
      </c>
      <c r="APF73" t="e">
        <f>LEFT(APE$74,SEARCH(" ",APE$74)-1)</f>
        <v>#VALUE!</v>
      </c>
      <c r="APG73" t="e">
        <f>LEFT(APG$74,SEARCH(" ",APG$74)-1)</f>
        <v>#VALUE!</v>
      </c>
      <c r="APH73" t="e">
        <f>LEFT(APG$74,SEARCH(" ",APG$74)-1)</f>
        <v>#VALUE!</v>
      </c>
      <c r="API73" t="e">
        <f>LEFT(API$74,SEARCH(" ",API$74)-1)</f>
        <v>#VALUE!</v>
      </c>
      <c r="APJ73" t="e">
        <f>LEFT(API$74,SEARCH(" ",API$74)-1)</f>
        <v>#VALUE!</v>
      </c>
      <c r="APK73" t="e">
        <f>LEFT(APK$74,SEARCH(" ",APK$74)-1)</f>
        <v>#VALUE!</v>
      </c>
      <c r="APL73" t="e">
        <f>LEFT(APK$74,SEARCH(" ",APK$74)-1)</f>
        <v>#VALUE!</v>
      </c>
      <c r="APM73" t="e">
        <f>LEFT(APM$74,SEARCH(" ",APM$74)-1)</f>
        <v>#VALUE!</v>
      </c>
      <c r="APN73" t="e">
        <f>LEFT(APM$74,SEARCH(" ",APM$74)-1)</f>
        <v>#VALUE!</v>
      </c>
      <c r="APO73" t="e">
        <f>LEFT(APO$74,SEARCH(" ",APO$74)-1)</f>
        <v>#VALUE!</v>
      </c>
      <c r="APP73" t="e">
        <f>LEFT(APO$74,SEARCH(" ",APO$74)-1)</f>
        <v>#VALUE!</v>
      </c>
      <c r="APQ73" t="e">
        <f>LEFT(APQ$74,SEARCH(" ",APQ$74)-1)</f>
        <v>#VALUE!</v>
      </c>
      <c r="APR73" t="e">
        <f>LEFT(APQ$74,SEARCH(" ",APQ$74)-1)</f>
        <v>#VALUE!</v>
      </c>
      <c r="APS73" t="e">
        <f>LEFT(APS$74,SEARCH(" ",APS$74)-1)</f>
        <v>#VALUE!</v>
      </c>
      <c r="APT73" t="e">
        <f>LEFT(APS$74,SEARCH(" ",APS$74)-1)</f>
        <v>#VALUE!</v>
      </c>
      <c r="APU73" t="e">
        <f>LEFT(APU$74,SEARCH(" ",APU$74)-1)</f>
        <v>#VALUE!</v>
      </c>
      <c r="APV73" t="e">
        <f>LEFT(APU$74,SEARCH(" ",APU$74)-1)</f>
        <v>#VALUE!</v>
      </c>
      <c r="APW73" t="e">
        <f>LEFT(APW$74,SEARCH(" ",APW$74)-1)</f>
        <v>#VALUE!</v>
      </c>
      <c r="APX73" t="e">
        <f>LEFT(APW$74,SEARCH(" ",APW$74)-1)</f>
        <v>#VALUE!</v>
      </c>
      <c r="APY73" t="e">
        <f>LEFT(APY$74,SEARCH(" ",APY$74)-1)</f>
        <v>#VALUE!</v>
      </c>
      <c r="APZ73" t="e">
        <f>LEFT(APY$74,SEARCH(" ",APY$74)-1)</f>
        <v>#VALUE!</v>
      </c>
      <c r="AQA73" t="e">
        <f>LEFT(AQA$74,SEARCH(" ",AQA$74)-1)</f>
        <v>#VALUE!</v>
      </c>
      <c r="AQB73" t="e">
        <f>LEFT(AQA$74,SEARCH(" ",AQA$74)-1)</f>
        <v>#VALUE!</v>
      </c>
      <c r="AQC73" t="e">
        <f>LEFT(AQC$74,SEARCH(" ",AQC$74)-1)</f>
        <v>#VALUE!</v>
      </c>
      <c r="AQD73" t="e">
        <f>LEFT(AQC$74,SEARCH(" ",AQC$74)-1)</f>
        <v>#VALUE!</v>
      </c>
      <c r="AQE73" t="e">
        <f>LEFT(AQE$74,SEARCH(" ",AQE$74)-1)</f>
        <v>#VALUE!</v>
      </c>
      <c r="AQF73" t="e">
        <f>LEFT(AQE$74,SEARCH(" ",AQE$74)-1)</f>
        <v>#VALUE!</v>
      </c>
      <c r="AQG73" t="e">
        <f>LEFT(AQG$74,SEARCH(" ",AQG$74)-1)</f>
        <v>#VALUE!</v>
      </c>
      <c r="AQH73" t="e">
        <f>LEFT(AQG$74,SEARCH(" ",AQG$74)-1)</f>
        <v>#VALUE!</v>
      </c>
      <c r="AQI73" t="e">
        <f>LEFT(AQI$74,SEARCH(" ",AQI$74)-1)</f>
        <v>#VALUE!</v>
      </c>
      <c r="AQJ73" t="e">
        <f>LEFT(AQI$74,SEARCH(" ",AQI$74)-1)</f>
        <v>#VALUE!</v>
      </c>
      <c r="AQK73" t="e">
        <f>LEFT(AQK$74,SEARCH(" ",AQK$74)-1)</f>
        <v>#VALUE!</v>
      </c>
      <c r="AQL73" t="e">
        <f>LEFT(AQK$74,SEARCH(" ",AQK$74)-1)</f>
        <v>#VALUE!</v>
      </c>
      <c r="AQM73" t="e">
        <f>LEFT(AQM$74,SEARCH(" ",AQM$74)-1)</f>
        <v>#VALUE!</v>
      </c>
      <c r="AQN73" t="e">
        <f>LEFT(AQM$74,SEARCH(" ",AQM$74)-1)</f>
        <v>#VALUE!</v>
      </c>
      <c r="AQO73" t="e">
        <f>LEFT(AQO$74,SEARCH(" ",AQO$74)-1)</f>
        <v>#VALUE!</v>
      </c>
      <c r="AQP73" t="e">
        <f>LEFT(AQO$74,SEARCH(" ",AQO$74)-1)</f>
        <v>#VALUE!</v>
      </c>
      <c r="AQQ73" t="e">
        <f>LEFT(AQQ$74,SEARCH(" ",AQQ$74)-1)</f>
        <v>#VALUE!</v>
      </c>
      <c r="AQR73" t="e">
        <f>LEFT(AQQ$74,SEARCH(" ",AQQ$74)-1)</f>
        <v>#VALUE!</v>
      </c>
      <c r="AQS73" t="e">
        <f>LEFT(AQS$74,SEARCH(" ",AQS$74)-1)</f>
        <v>#VALUE!</v>
      </c>
      <c r="AQT73" t="e">
        <f>LEFT(AQS$74,SEARCH(" ",AQS$74)-1)</f>
        <v>#VALUE!</v>
      </c>
      <c r="AQU73" t="e">
        <f>LEFT(AQU$74,SEARCH(" ",AQU$74)-1)</f>
        <v>#VALUE!</v>
      </c>
      <c r="AQV73" t="e">
        <f>LEFT(AQU$74,SEARCH(" ",AQU$74)-1)</f>
        <v>#VALUE!</v>
      </c>
      <c r="AQW73" t="e">
        <f>LEFT(AQW$74,SEARCH(" ",AQW$74)-1)</f>
        <v>#VALUE!</v>
      </c>
      <c r="AQX73" t="e">
        <f>LEFT(AQW$74,SEARCH(" ",AQW$74)-1)</f>
        <v>#VALUE!</v>
      </c>
      <c r="AQY73" t="e">
        <f>LEFT(AQY$74,SEARCH(" ",AQY$74)-1)</f>
        <v>#VALUE!</v>
      </c>
      <c r="AQZ73" t="e">
        <f>LEFT(AQY$74,SEARCH(" ",AQY$74)-1)</f>
        <v>#VALUE!</v>
      </c>
      <c r="ARA73" t="e">
        <f>LEFT(ARA$74,SEARCH(" ",ARA$74)-1)</f>
        <v>#VALUE!</v>
      </c>
      <c r="ARB73" t="e">
        <f>LEFT(ARA$74,SEARCH(" ",ARA$74)-1)</f>
        <v>#VALUE!</v>
      </c>
      <c r="ARC73" t="e">
        <f>LEFT(ARC$74,SEARCH(" ",ARC$74)-1)</f>
        <v>#VALUE!</v>
      </c>
      <c r="ARD73" t="e">
        <f>LEFT(ARC$74,SEARCH(" ",ARC$74)-1)</f>
        <v>#VALUE!</v>
      </c>
      <c r="ARE73" t="e">
        <f>LEFT(ARE$74,SEARCH(" ",ARE$74)-1)</f>
        <v>#VALUE!</v>
      </c>
      <c r="ARF73" t="e">
        <f>LEFT(ARE$74,SEARCH(" ",ARE$74)-1)</f>
        <v>#VALUE!</v>
      </c>
      <c r="ARG73" t="e">
        <f>LEFT(ARG$74,SEARCH(" ",ARG$74)-1)</f>
        <v>#VALUE!</v>
      </c>
      <c r="ARH73" t="e">
        <f>LEFT(ARG$74,SEARCH(" ",ARG$74)-1)</f>
        <v>#VALUE!</v>
      </c>
      <c r="ARI73" t="e">
        <f>LEFT(ARI$74,SEARCH(" ",ARI$74)-1)</f>
        <v>#VALUE!</v>
      </c>
      <c r="ARJ73" t="e">
        <f>LEFT(ARI$74,SEARCH(" ",ARI$74)-1)</f>
        <v>#VALUE!</v>
      </c>
      <c r="ARK73" t="e">
        <f>LEFT(ARK$74,SEARCH(" ",ARK$74)-1)</f>
        <v>#VALUE!</v>
      </c>
      <c r="ARL73" t="e">
        <f>LEFT(ARK$74,SEARCH(" ",ARK$74)-1)</f>
        <v>#VALUE!</v>
      </c>
      <c r="ARM73" t="e">
        <f>LEFT(ARM$74,SEARCH(" ",ARM$74)-1)</f>
        <v>#VALUE!</v>
      </c>
      <c r="ARN73" t="e">
        <f>LEFT(ARM$74,SEARCH(" ",ARM$74)-1)</f>
        <v>#VALUE!</v>
      </c>
      <c r="ARO73" t="e">
        <f>LEFT(ARO$74,SEARCH(" ",ARO$74)-1)</f>
        <v>#VALUE!</v>
      </c>
      <c r="ARP73" t="e">
        <f>LEFT(ARO$74,SEARCH(" ",ARO$74)-1)</f>
        <v>#VALUE!</v>
      </c>
      <c r="ARQ73" t="e">
        <f>LEFT(ARQ$74,SEARCH(" ",ARQ$74)-1)</f>
        <v>#VALUE!</v>
      </c>
      <c r="ARR73" t="e">
        <f>LEFT(ARQ$74,SEARCH(" ",ARQ$74)-1)</f>
        <v>#VALUE!</v>
      </c>
      <c r="ARS73" t="e">
        <f>LEFT(ARS$74,SEARCH(" ",ARS$74)-1)</f>
        <v>#VALUE!</v>
      </c>
      <c r="ART73" t="e">
        <f>LEFT(ARS$74,SEARCH(" ",ARS$74)-1)</f>
        <v>#VALUE!</v>
      </c>
      <c r="ARU73" t="e">
        <f>LEFT(ARU$74,SEARCH(" ",ARU$74)-1)</f>
        <v>#VALUE!</v>
      </c>
      <c r="ARV73" t="e">
        <f>LEFT(ARU$74,SEARCH(" ",ARU$74)-1)</f>
        <v>#VALUE!</v>
      </c>
      <c r="ARW73" t="e">
        <f>LEFT(ARW$74,SEARCH(" ",ARW$74)-1)</f>
        <v>#VALUE!</v>
      </c>
      <c r="ARX73" t="e">
        <f>LEFT(ARW$74,SEARCH(" ",ARW$74)-1)</f>
        <v>#VALUE!</v>
      </c>
      <c r="ARY73" t="e">
        <f>LEFT(ARY$74,SEARCH(" ",ARY$74)-1)</f>
        <v>#VALUE!</v>
      </c>
      <c r="ARZ73" t="e">
        <f>LEFT(ARY$74,SEARCH(" ",ARY$74)-1)</f>
        <v>#VALUE!</v>
      </c>
      <c r="ASA73" t="e">
        <f>LEFT(ASA$74,SEARCH(" ",ASA$74)-1)</f>
        <v>#VALUE!</v>
      </c>
      <c r="ASB73" t="e">
        <f>LEFT(ASA$74,SEARCH(" ",ASA$74)-1)</f>
        <v>#VALUE!</v>
      </c>
      <c r="ASC73" t="e">
        <f>LEFT(ASC$74,SEARCH(" ",ASC$74)-1)</f>
        <v>#VALUE!</v>
      </c>
      <c r="ASD73" t="e">
        <f>LEFT(ASC$74,SEARCH(" ",ASC$74)-1)</f>
        <v>#VALUE!</v>
      </c>
      <c r="ASE73" t="e">
        <f>LEFT(ASE$74,SEARCH(" ",ASE$74)-1)</f>
        <v>#VALUE!</v>
      </c>
      <c r="ASF73" t="e">
        <f>LEFT(ASE$74,SEARCH(" ",ASE$74)-1)</f>
        <v>#VALUE!</v>
      </c>
      <c r="ASG73" t="e">
        <f>LEFT(ASG$74,SEARCH(" ",ASG$74)-1)</f>
        <v>#VALUE!</v>
      </c>
      <c r="ASH73" t="e">
        <f>LEFT(ASG$74,SEARCH(" ",ASG$74)-1)</f>
        <v>#VALUE!</v>
      </c>
      <c r="ASI73" t="e">
        <f>LEFT(ASI$74,SEARCH(" ",ASI$74)-1)</f>
        <v>#VALUE!</v>
      </c>
      <c r="ASJ73" t="e">
        <f>LEFT(ASI$74,SEARCH(" ",ASI$74)-1)</f>
        <v>#VALUE!</v>
      </c>
      <c r="ASK73" t="e">
        <f>LEFT(ASK$74,SEARCH(" ",ASK$74)-1)</f>
        <v>#VALUE!</v>
      </c>
      <c r="ASL73" t="e">
        <f>LEFT(ASK$74,SEARCH(" ",ASK$74)-1)</f>
        <v>#VALUE!</v>
      </c>
      <c r="ASM73" t="e">
        <f>LEFT(ASM$74,SEARCH(" ",ASM$74)-1)</f>
        <v>#VALUE!</v>
      </c>
      <c r="ASN73" t="e">
        <f>LEFT(ASM$74,SEARCH(" ",ASM$74)-1)</f>
        <v>#VALUE!</v>
      </c>
      <c r="ASO73" t="e">
        <f>LEFT(ASO$74,SEARCH(" ",ASO$74)-1)</f>
        <v>#VALUE!</v>
      </c>
      <c r="ASP73" t="e">
        <f>LEFT(ASO$74,SEARCH(" ",ASO$74)-1)</f>
        <v>#VALUE!</v>
      </c>
      <c r="ASQ73" t="e">
        <f>LEFT(ASQ$74,SEARCH(" ",ASQ$74)-1)</f>
        <v>#VALUE!</v>
      </c>
      <c r="ASR73" t="e">
        <f>LEFT(ASQ$74,SEARCH(" ",ASQ$74)-1)</f>
        <v>#VALUE!</v>
      </c>
      <c r="ASS73" t="e">
        <f>LEFT(ASS$74,SEARCH(" ",ASS$74)-1)</f>
        <v>#VALUE!</v>
      </c>
      <c r="AST73" t="e">
        <f>LEFT(ASS$74,SEARCH(" ",ASS$74)-1)</f>
        <v>#VALUE!</v>
      </c>
      <c r="ASU73" t="e">
        <f>LEFT(ASU$74,SEARCH(" ",ASU$74)-1)</f>
        <v>#VALUE!</v>
      </c>
      <c r="ASV73" t="e">
        <f>LEFT(ASU$74,SEARCH(" ",ASU$74)-1)</f>
        <v>#VALUE!</v>
      </c>
      <c r="ASW73" t="e">
        <f>LEFT(ASW$74,SEARCH(" ",ASW$74)-1)</f>
        <v>#VALUE!</v>
      </c>
      <c r="ASX73" t="e">
        <f>LEFT(ASW$74,SEARCH(" ",ASW$74)-1)</f>
        <v>#VALUE!</v>
      </c>
      <c r="ASY73" t="e">
        <f>LEFT(ASY$74,SEARCH(" ",ASY$74)-1)</f>
        <v>#VALUE!</v>
      </c>
      <c r="ASZ73" t="e">
        <f>LEFT(ASY$74,SEARCH(" ",ASY$74)-1)</f>
        <v>#VALUE!</v>
      </c>
      <c r="ATA73" t="e">
        <f>LEFT(ATA$74,SEARCH(" ",ATA$74)-1)</f>
        <v>#VALUE!</v>
      </c>
      <c r="ATB73" t="e">
        <f>LEFT(ATA$74,SEARCH(" ",ATA$74)-1)</f>
        <v>#VALUE!</v>
      </c>
      <c r="ATC73" t="e">
        <f>LEFT(ATC$74,SEARCH(" ",ATC$74)-1)</f>
        <v>#VALUE!</v>
      </c>
      <c r="ATD73" t="e">
        <f>LEFT(ATC$74,SEARCH(" ",ATC$74)-1)</f>
        <v>#VALUE!</v>
      </c>
      <c r="ATE73" t="e">
        <f>LEFT(ATE$74,SEARCH(" ",ATE$74)-1)</f>
        <v>#VALUE!</v>
      </c>
      <c r="ATF73" t="e">
        <f>LEFT(ATE$74,SEARCH(" ",ATE$74)-1)</f>
        <v>#VALUE!</v>
      </c>
      <c r="ATG73" t="e">
        <f>LEFT(ATG$74,SEARCH(" ",ATG$74)-1)</f>
        <v>#VALUE!</v>
      </c>
      <c r="ATH73" t="e">
        <f>LEFT(ATG$74,SEARCH(" ",ATG$74)-1)</f>
        <v>#VALUE!</v>
      </c>
      <c r="ATI73" t="e">
        <f>LEFT(ATI$74,SEARCH(" ",ATI$74)-1)</f>
        <v>#VALUE!</v>
      </c>
      <c r="ATJ73" t="e">
        <f>LEFT(ATI$74,SEARCH(" ",ATI$74)-1)</f>
        <v>#VALUE!</v>
      </c>
      <c r="ATK73" t="e">
        <f>LEFT(ATK$74,SEARCH(" ",ATK$74)-1)</f>
        <v>#VALUE!</v>
      </c>
      <c r="ATL73" t="e">
        <f>LEFT(ATK$74,SEARCH(" ",ATK$74)-1)</f>
        <v>#VALUE!</v>
      </c>
      <c r="ATM73" t="e">
        <f>LEFT(ATM$74,SEARCH(" ",ATM$74)-1)</f>
        <v>#VALUE!</v>
      </c>
      <c r="ATN73" t="e">
        <f>LEFT(ATM$74,SEARCH(" ",ATM$74)-1)</f>
        <v>#VALUE!</v>
      </c>
      <c r="ATO73" t="e">
        <f>LEFT(ATO$74,SEARCH(" ",ATO$74)-1)</f>
        <v>#VALUE!</v>
      </c>
      <c r="ATP73" t="e">
        <f>LEFT(ATO$74,SEARCH(" ",ATO$74)-1)</f>
        <v>#VALUE!</v>
      </c>
      <c r="ATQ73" t="e">
        <f>LEFT(ATQ$74,SEARCH(" ",ATQ$74)-1)</f>
        <v>#VALUE!</v>
      </c>
      <c r="ATR73" t="e">
        <f>LEFT(ATQ$74,SEARCH(" ",ATQ$74)-1)</f>
        <v>#VALUE!</v>
      </c>
      <c r="ATS73" t="e">
        <f>LEFT(ATS$74,SEARCH(" ",ATS$74)-1)</f>
        <v>#VALUE!</v>
      </c>
      <c r="ATT73" t="e">
        <f>LEFT(ATS$74,SEARCH(" ",ATS$74)-1)</f>
        <v>#VALUE!</v>
      </c>
      <c r="ATU73" t="e">
        <f>LEFT(ATU$74,SEARCH(" ",ATU$74)-1)</f>
        <v>#VALUE!</v>
      </c>
      <c r="ATV73" t="e">
        <f>LEFT(ATU$74,SEARCH(" ",ATU$74)-1)</f>
        <v>#VALUE!</v>
      </c>
      <c r="ATW73" t="e">
        <f>LEFT(ATW$74,SEARCH(" ",ATW$74)-1)</f>
        <v>#VALUE!</v>
      </c>
      <c r="ATX73" t="e">
        <f>LEFT(ATW$74,SEARCH(" ",ATW$74)-1)</f>
        <v>#VALUE!</v>
      </c>
      <c r="ATY73" t="e">
        <f>LEFT(ATY$74,SEARCH(" ",ATY$74)-1)</f>
        <v>#VALUE!</v>
      </c>
      <c r="ATZ73" t="e">
        <f>LEFT(ATY$74,SEARCH(" ",ATY$74)-1)</f>
        <v>#VALUE!</v>
      </c>
      <c r="AUA73" t="e">
        <f>LEFT(AUA$74,SEARCH(" ",AUA$74)-1)</f>
        <v>#VALUE!</v>
      </c>
      <c r="AUB73" t="e">
        <f>LEFT(AUA$74,SEARCH(" ",AUA$74)-1)</f>
        <v>#VALUE!</v>
      </c>
      <c r="AUC73" t="e">
        <f>LEFT(AUC$74,SEARCH(" ",AUC$74)-1)</f>
        <v>#VALUE!</v>
      </c>
      <c r="AUD73" t="e">
        <f>LEFT(AUC$74,SEARCH(" ",AUC$74)-1)</f>
        <v>#VALUE!</v>
      </c>
      <c r="AUE73" t="e">
        <f>LEFT(AUE$74,SEARCH(" ",AUE$74)-1)</f>
        <v>#VALUE!</v>
      </c>
      <c r="AUF73" t="e">
        <f>LEFT(AUE$74,SEARCH(" ",AUE$74)-1)</f>
        <v>#VALUE!</v>
      </c>
      <c r="AUG73" t="e">
        <f>LEFT(AUG$74,SEARCH(" ",AUG$74)-1)</f>
        <v>#VALUE!</v>
      </c>
      <c r="AUH73" t="e">
        <f>LEFT(AUG$74,SEARCH(" ",AUG$74)-1)</f>
        <v>#VALUE!</v>
      </c>
      <c r="AUI73" t="e">
        <f>LEFT(AUI$74,SEARCH(" ",AUI$74)-1)</f>
        <v>#VALUE!</v>
      </c>
      <c r="AUJ73" t="e">
        <f>LEFT(AUI$74,SEARCH(" ",AUI$74)-1)</f>
        <v>#VALUE!</v>
      </c>
      <c r="AUK73" t="e">
        <f>LEFT(AUK$74,SEARCH(" ",AUK$74)-1)</f>
        <v>#VALUE!</v>
      </c>
      <c r="AUL73" t="e">
        <f>LEFT(AUK$74,SEARCH(" ",AUK$74)-1)</f>
        <v>#VALUE!</v>
      </c>
      <c r="AUM73" t="e">
        <f>LEFT(AUM$74,SEARCH(" ",AUM$74)-1)</f>
        <v>#VALUE!</v>
      </c>
      <c r="AUN73" t="e">
        <f>LEFT(AUM$74,SEARCH(" ",AUM$74)-1)</f>
        <v>#VALUE!</v>
      </c>
      <c r="AUO73" t="e">
        <f>LEFT(AUO$74,SEARCH(" ",AUO$74)-1)</f>
        <v>#VALUE!</v>
      </c>
      <c r="AUP73" t="e">
        <f>LEFT(AUO$74,SEARCH(" ",AUO$74)-1)</f>
        <v>#VALUE!</v>
      </c>
      <c r="AUQ73" t="e">
        <f>LEFT(AUQ$74,SEARCH(" ",AUQ$74)-1)</f>
        <v>#VALUE!</v>
      </c>
      <c r="AUR73" t="e">
        <f>LEFT(AUQ$74,SEARCH(" ",AUQ$74)-1)</f>
        <v>#VALUE!</v>
      </c>
      <c r="AUS73" t="e">
        <f>LEFT(AUS$74,SEARCH(" ",AUS$74)-1)</f>
        <v>#VALUE!</v>
      </c>
      <c r="AUT73" t="e">
        <f>LEFT(AUS$74,SEARCH(" ",AUS$74)-1)</f>
        <v>#VALUE!</v>
      </c>
      <c r="AUU73" t="e">
        <f>LEFT(AUU$74,SEARCH(" ",AUU$74)-1)</f>
        <v>#VALUE!</v>
      </c>
      <c r="AUV73" t="e">
        <f>LEFT(AUU$74,SEARCH(" ",AUU$74)-1)</f>
        <v>#VALUE!</v>
      </c>
      <c r="AUW73" t="e">
        <f>LEFT(AUW$74,SEARCH(" ",AUW$74)-1)</f>
        <v>#VALUE!</v>
      </c>
      <c r="AUX73" t="e">
        <f>LEFT(AUW$74,SEARCH(" ",AUW$74)-1)</f>
        <v>#VALUE!</v>
      </c>
    </row>
    <row r="74" spans="1:1246" collapsed="1" x14ac:dyDescent="0.25">
      <c r="AS74" s="134" t="str">
        <f>Paramètres!B$2</f>
        <v>janvier</v>
      </c>
      <c r="AT74" s="134"/>
      <c r="AU74" s="134" t="str">
        <f>Paramètres!C$2</f>
        <v>février</v>
      </c>
      <c r="AV74" s="134"/>
      <c r="AW74" s="134" t="str">
        <f>Paramètres!D$2</f>
        <v>mars</v>
      </c>
      <c r="AX74" s="134"/>
      <c r="AY74" s="134" t="str">
        <f>Paramètres!E$2</f>
        <v>avril</v>
      </c>
      <c r="AZ74" s="134"/>
      <c r="BA74" s="134" t="str">
        <f>Paramètres!F$2</f>
        <v>mai</v>
      </c>
      <c r="BB74" s="134"/>
      <c r="BC74" s="134" t="str">
        <f>Paramètres!G$2</f>
        <v>juin</v>
      </c>
      <c r="BD74" s="134"/>
      <c r="BE74" s="134" t="str">
        <f>Paramètres!H$2</f>
        <v>juillet</v>
      </c>
      <c r="BF74" s="134"/>
      <c r="BG74" s="134" t="str">
        <f>Paramètres!I$2</f>
        <v>août</v>
      </c>
      <c r="BH74" s="134"/>
      <c r="BI74" s="134" t="str">
        <f>Paramètres!J$2</f>
        <v>septembre</v>
      </c>
      <c r="BJ74" s="134"/>
      <c r="BK74" s="134" t="str">
        <f>Paramètres!K$2</f>
        <v>octobre</v>
      </c>
      <c r="BL74" s="134"/>
      <c r="BM74" s="134" t="str">
        <f>Paramètres!L$2</f>
        <v>novembre</v>
      </c>
      <c r="BN74" s="134"/>
      <c r="BO74" s="134" t="str">
        <f>Paramètres!M$2</f>
        <v>décembre</v>
      </c>
      <c r="BP74" s="134"/>
      <c r="BS74" s="76"/>
      <c r="BT74" s="76"/>
      <c r="BU74" s="76"/>
      <c r="BV74" s="76"/>
      <c r="BW74" s="76"/>
      <c r="BX74" s="76"/>
      <c r="BY74" s="76"/>
      <c r="BZ74" s="76"/>
      <c r="CA74" s="76"/>
      <c r="CB74" s="76"/>
      <c r="CC74" s="76"/>
      <c r="CD74" s="76"/>
      <c r="CE74" s="76"/>
      <c r="CF74" s="76"/>
      <c r="CG74" s="76"/>
      <c r="CH74" s="76"/>
      <c r="CI74" s="76"/>
      <c r="CJ74" s="76"/>
      <c r="CK74" s="76"/>
      <c r="CL74" s="76"/>
      <c r="CM74" s="76"/>
      <c r="CN74" s="76"/>
      <c r="CO74" s="76"/>
      <c r="CP74" s="76"/>
      <c r="CQ74" s="76"/>
      <c r="CR74" s="76"/>
      <c r="CS74" s="76"/>
      <c r="CT74" s="76"/>
      <c r="CU74" s="76"/>
      <c r="CV74" s="76"/>
      <c r="CW74" s="76"/>
      <c r="CX74" s="76"/>
      <c r="CY74" s="76"/>
      <c r="CZ74" s="76"/>
      <c r="DA74" s="76"/>
      <c r="DB74" s="76"/>
      <c r="DC74" s="76"/>
      <c r="DD74" s="76"/>
      <c r="DE74" s="76"/>
      <c r="DF74" s="76"/>
      <c r="DG74" s="76"/>
      <c r="DH74" s="76"/>
      <c r="DI74" s="76"/>
      <c r="DJ74" s="76"/>
      <c r="DK74" s="76"/>
      <c r="DL74" s="76"/>
      <c r="DM74" s="76"/>
      <c r="DN74" s="76"/>
      <c r="DO74" s="76"/>
      <c r="DP74" s="76"/>
      <c r="DQ74" s="76"/>
      <c r="DR74" s="76"/>
      <c r="DS74" s="76"/>
      <c r="DT74" s="76"/>
      <c r="DU74" s="76"/>
      <c r="DV74" s="76"/>
      <c r="DW74" s="76"/>
      <c r="DX74" s="76"/>
      <c r="DY74" s="76"/>
      <c r="DZ74" s="76"/>
      <c r="EA74" s="76"/>
      <c r="EB74" s="76"/>
      <c r="EC74" s="76"/>
      <c r="ED74" s="76"/>
      <c r="EE74" s="76"/>
      <c r="EF74" s="76"/>
      <c r="EG74" s="76"/>
      <c r="EH74" s="76"/>
      <c r="EI74" s="76"/>
      <c r="EJ74" s="76"/>
      <c r="EK74" s="76"/>
      <c r="EL74" s="76"/>
      <c r="EM74" s="76"/>
      <c r="EN74" s="76"/>
      <c r="EO74" s="76"/>
      <c r="EP74" s="76"/>
      <c r="EQ74" s="76"/>
      <c r="ER74" s="76"/>
      <c r="ES74" s="76"/>
      <c r="ET74" s="76"/>
      <c r="EU74" s="76"/>
      <c r="EV74" s="76"/>
      <c r="EW74" s="76"/>
      <c r="EX74" s="76"/>
      <c r="EY74" s="76"/>
      <c r="EZ74" s="76"/>
      <c r="FA74" s="76"/>
      <c r="FB74" s="76"/>
      <c r="FC74" s="76"/>
      <c r="FD74" s="76"/>
      <c r="FE74" s="76"/>
      <c r="FF74" s="76"/>
      <c r="FG74" s="76"/>
      <c r="FH74" s="76"/>
      <c r="FI74" s="76"/>
      <c r="FJ74" s="76"/>
      <c r="FK74" s="76"/>
      <c r="FL74" s="76"/>
      <c r="FM74" s="76"/>
      <c r="FN74" s="76"/>
      <c r="FO74" s="76"/>
      <c r="FP74" s="76"/>
      <c r="FQ74" s="76"/>
      <c r="FR74" s="76"/>
      <c r="FS74" s="76"/>
      <c r="FT74" s="76"/>
      <c r="FU74" s="76"/>
      <c r="FV74" s="76"/>
      <c r="FW74" s="76"/>
      <c r="FX74" s="76"/>
      <c r="FY74" s="76"/>
      <c r="FZ74" s="76"/>
      <c r="GA74" s="76"/>
      <c r="GB74" s="76"/>
      <c r="GC74" s="76"/>
      <c r="GD74" s="76"/>
      <c r="GE74" s="76"/>
      <c r="GF74" s="76"/>
      <c r="GG74" s="76"/>
      <c r="GH74" s="76"/>
      <c r="GI74" s="76"/>
      <c r="GJ74" s="76"/>
      <c r="GK74" s="76"/>
      <c r="GL74" s="76"/>
      <c r="GM74" s="76"/>
      <c r="GN74" s="76"/>
      <c r="GO74" s="76"/>
      <c r="GP74" s="76"/>
      <c r="GQ74" s="76"/>
      <c r="GR74" s="76"/>
      <c r="GS74" s="76"/>
      <c r="GT74" s="76"/>
      <c r="GU74" s="76"/>
      <c r="GV74" s="76"/>
      <c r="GW74" s="76"/>
      <c r="GX74" s="76"/>
      <c r="GY74" s="76"/>
      <c r="GZ74" s="76"/>
      <c r="HA74" s="76"/>
      <c r="HB74" s="76"/>
      <c r="HC74" s="76"/>
      <c r="HD74" s="76"/>
      <c r="HE74" s="76"/>
      <c r="HF74" s="76"/>
      <c r="HG74" s="76"/>
      <c r="HH74" s="76"/>
      <c r="HI74" s="76"/>
      <c r="HJ74" s="76"/>
      <c r="HK74" s="76"/>
      <c r="HL74" s="76"/>
      <c r="HM74" s="76"/>
      <c r="HN74" s="76"/>
      <c r="HO74" s="76"/>
      <c r="HP74" s="76"/>
      <c r="HQ74" s="76"/>
      <c r="HR74" s="76"/>
      <c r="HS74" s="76"/>
      <c r="HT74" s="76"/>
      <c r="HU74" s="76"/>
      <c r="HV74" s="76"/>
      <c r="HW74" s="76"/>
      <c r="HX74" s="76"/>
      <c r="HY74" s="76"/>
      <c r="HZ74" s="76"/>
      <c r="IA74" s="76"/>
      <c r="IB74" s="76"/>
      <c r="IC74" s="76"/>
      <c r="ID74" s="76"/>
      <c r="IE74" s="76"/>
      <c r="IF74" s="76"/>
      <c r="IG74" s="76"/>
      <c r="IH74" s="76"/>
      <c r="II74" s="76"/>
      <c r="IJ74" s="76"/>
      <c r="IK74" s="76"/>
      <c r="IL74" s="76"/>
      <c r="IM74" s="76"/>
      <c r="IN74" s="76"/>
      <c r="IO74" s="76"/>
      <c r="IP74" s="76"/>
      <c r="IQ74" s="76"/>
      <c r="IR74" s="76"/>
      <c r="IS74" s="76"/>
      <c r="IT74" s="76"/>
      <c r="IU74" s="76"/>
      <c r="IV74" s="76"/>
      <c r="IW74" s="76"/>
      <c r="IX74" s="76"/>
      <c r="IY74" s="76"/>
      <c r="IZ74" s="76"/>
      <c r="JA74" s="76"/>
      <c r="JB74" s="76"/>
      <c r="JC74" s="76"/>
      <c r="JD74" s="76"/>
      <c r="JE74" s="76"/>
      <c r="JF74" s="76"/>
      <c r="JG74" s="76"/>
      <c r="JH74" s="76"/>
      <c r="JI74" s="76"/>
      <c r="JJ74" s="76"/>
      <c r="JK74" s="76"/>
      <c r="JL74" s="76"/>
      <c r="JM74" s="76"/>
      <c r="JN74" s="76"/>
      <c r="JO74" s="76"/>
      <c r="JP74" s="76"/>
      <c r="JQ74" s="76"/>
      <c r="JR74" s="76"/>
      <c r="JS74" s="76"/>
      <c r="JT74" s="76"/>
      <c r="JU74" s="76"/>
      <c r="JV74" s="76"/>
      <c r="JW74" s="76"/>
      <c r="JX74" s="76"/>
      <c r="JY74" s="76"/>
      <c r="JZ74" s="76"/>
      <c r="KA74" s="76"/>
      <c r="KB74" s="76"/>
      <c r="KC74" s="76"/>
      <c r="KD74" s="76"/>
      <c r="KE74" s="76"/>
      <c r="KF74" s="76"/>
      <c r="KG74" s="76"/>
      <c r="KH74" s="76"/>
      <c r="KI74" s="76"/>
      <c r="KJ74" s="76"/>
      <c r="KK74" s="76"/>
      <c r="KL74" s="76"/>
      <c r="KM74" s="76"/>
      <c r="KN74" s="76"/>
      <c r="KO74" s="76"/>
      <c r="KP74" s="76"/>
      <c r="KQ74" s="76"/>
      <c r="KR74" s="76"/>
      <c r="KS74" s="76"/>
      <c r="KT74" s="76"/>
      <c r="KU74" s="76"/>
      <c r="KV74" s="76"/>
      <c r="KW74" s="76"/>
      <c r="KX74" s="76"/>
      <c r="KY74" s="76"/>
      <c r="KZ74" s="76"/>
      <c r="LA74" s="76"/>
      <c r="LB74" s="76"/>
      <c r="LC74" s="76"/>
      <c r="LD74" s="76"/>
      <c r="LE74" s="76"/>
      <c r="LF74" s="76"/>
      <c r="LG74" s="76"/>
      <c r="LH74" s="76"/>
      <c r="LI74" s="76"/>
      <c r="LJ74" s="76"/>
      <c r="LK74" s="76"/>
      <c r="LL74" s="76"/>
      <c r="LM74" s="76"/>
      <c r="LN74" s="76"/>
      <c r="LO74" s="76"/>
      <c r="LP74" s="76"/>
      <c r="LQ74" s="76"/>
      <c r="LR74" s="76"/>
      <c r="LS74" s="76"/>
      <c r="LT74" s="76"/>
      <c r="LU74" s="76"/>
      <c r="LV74" s="76"/>
      <c r="LW74" s="76"/>
      <c r="LX74" s="76"/>
      <c r="LY74" s="76"/>
      <c r="LZ74" s="76"/>
      <c r="MA74" s="76"/>
      <c r="MB74" s="76"/>
      <c r="MC74" s="76"/>
      <c r="MD74" s="76"/>
      <c r="ME74" s="76"/>
      <c r="MF74" s="76"/>
      <c r="MG74" s="76"/>
      <c r="MH74" s="76"/>
      <c r="MI74" s="76"/>
      <c r="MJ74" s="76"/>
      <c r="MK74" s="76"/>
      <c r="ML74" s="76"/>
      <c r="MM74" s="76"/>
      <c r="MN74" s="76"/>
      <c r="MO74" s="76"/>
      <c r="MP74" s="76"/>
      <c r="MQ74" s="76"/>
      <c r="MR74" s="76"/>
      <c r="MS74" s="76"/>
      <c r="MT74" s="76"/>
      <c r="MU74" s="76"/>
      <c r="MV74" s="76"/>
      <c r="MW74" s="76"/>
      <c r="MX74" s="76"/>
      <c r="MY74" s="76"/>
      <c r="MZ74" s="76"/>
      <c r="NA74" s="76"/>
      <c r="NB74" s="76"/>
      <c r="NC74" s="76"/>
      <c r="ND74" s="76"/>
      <c r="NE74" s="76"/>
      <c r="NF74" s="76"/>
      <c r="NG74" s="76"/>
      <c r="NH74" s="76"/>
      <c r="NI74" s="76"/>
      <c r="NJ74" s="76"/>
      <c r="NK74" s="76"/>
      <c r="NL74" s="76"/>
      <c r="NM74" s="76"/>
      <c r="NN74" s="76"/>
      <c r="NO74" s="76"/>
      <c r="NP74" s="76"/>
      <c r="NQ74" s="76"/>
      <c r="NR74" s="76"/>
      <c r="NS74" s="76"/>
      <c r="NT74" s="76"/>
      <c r="NU74" s="76"/>
      <c r="NV74" s="76"/>
      <c r="NW74" s="76"/>
      <c r="NX74" s="76"/>
      <c r="NY74" s="76"/>
      <c r="NZ74" s="76"/>
      <c r="OA74" s="76"/>
      <c r="OB74" s="76"/>
      <c r="OC74" s="76"/>
      <c r="OD74" s="76"/>
      <c r="OE74" s="76"/>
      <c r="OF74" s="76"/>
      <c r="OG74" s="76"/>
      <c r="OH74" s="76"/>
      <c r="OI74" s="76"/>
      <c r="OJ74" s="76"/>
      <c r="OK74" s="76"/>
      <c r="OL74" s="76"/>
      <c r="OM74" s="76"/>
      <c r="ON74" s="76"/>
      <c r="OO74" s="76"/>
      <c r="OP74" s="76"/>
      <c r="OQ74" s="76"/>
      <c r="OR74" s="76"/>
      <c r="OS74" s="76"/>
      <c r="OT74" s="76"/>
      <c r="OU74" s="76"/>
      <c r="OV74" s="76"/>
      <c r="OW74" s="76"/>
      <c r="OX74" s="76"/>
      <c r="OY74" s="76"/>
      <c r="OZ74" s="76"/>
      <c r="PA74" s="76"/>
      <c r="PB74" s="76"/>
      <c r="PC74" s="76"/>
      <c r="PD74" s="76"/>
      <c r="PE74" s="76"/>
      <c r="PF74" s="76"/>
      <c r="PG74" s="76"/>
      <c r="PH74" s="76"/>
      <c r="PI74" s="76"/>
      <c r="PJ74" s="76"/>
      <c r="PK74" s="76"/>
      <c r="PL74" s="76"/>
      <c r="PM74" s="76"/>
      <c r="PN74" s="76"/>
      <c r="PO74" s="76"/>
      <c r="PP74" s="76"/>
      <c r="PQ74" s="76"/>
      <c r="PR74" s="76"/>
      <c r="PS74" s="76"/>
      <c r="PT74" s="76"/>
      <c r="PU74" s="76"/>
      <c r="PV74" s="76"/>
      <c r="PW74" s="76"/>
      <c r="PX74" s="76"/>
      <c r="PY74" s="76"/>
      <c r="PZ74" s="76"/>
      <c r="QA74" s="76"/>
      <c r="QB74" s="76"/>
      <c r="QC74" s="76"/>
      <c r="QD74" s="76"/>
      <c r="QE74" s="76"/>
      <c r="QF74" s="76"/>
      <c r="QG74" s="76"/>
      <c r="QH74" s="76"/>
      <c r="QI74" s="76"/>
      <c r="QJ74" s="76"/>
      <c r="QK74" s="76"/>
      <c r="QL74" s="76"/>
      <c r="QM74" s="76"/>
      <c r="QN74" s="76"/>
      <c r="QO74" s="76"/>
      <c r="QP74" s="76"/>
      <c r="QQ74" s="76"/>
      <c r="QR74" s="76"/>
      <c r="QS74" s="76"/>
      <c r="QT74" s="76"/>
      <c r="QU74" s="76"/>
      <c r="QV74" s="76"/>
      <c r="QW74" s="76"/>
      <c r="QX74" s="76"/>
      <c r="QY74" s="76"/>
      <c r="QZ74" s="76"/>
      <c r="RA74" s="76"/>
      <c r="RB74" s="76"/>
      <c r="RC74" s="76"/>
      <c r="RD74" s="76"/>
      <c r="RE74" s="76"/>
      <c r="RF74" s="76"/>
      <c r="RG74" s="76"/>
      <c r="RH74" s="76"/>
      <c r="RI74" s="76"/>
      <c r="RJ74" s="76"/>
      <c r="RK74" s="76"/>
      <c r="RL74" s="76"/>
      <c r="RM74" s="76"/>
      <c r="RN74" s="76"/>
      <c r="RO74" s="76"/>
      <c r="RP74" s="76"/>
      <c r="RQ74" s="76"/>
      <c r="RR74" s="76"/>
      <c r="RS74" s="76"/>
      <c r="RT74" s="76"/>
      <c r="RU74" s="76"/>
      <c r="RV74" s="76"/>
      <c r="RW74" s="76"/>
      <c r="RX74" s="76"/>
      <c r="RY74" s="76"/>
      <c r="RZ74" s="76"/>
      <c r="SA74" s="76"/>
      <c r="SB74" s="76"/>
      <c r="SC74" s="76"/>
      <c r="SD74" s="76"/>
      <c r="SE74" s="76"/>
      <c r="SF74" s="76"/>
      <c r="SG74" s="76"/>
      <c r="SH74" s="76"/>
      <c r="SI74" s="76"/>
      <c r="SJ74" s="76"/>
      <c r="SK74" s="76"/>
      <c r="SL74" s="76"/>
      <c r="SM74" s="76"/>
      <c r="SN74" s="76"/>
      <c r="SO74" s="76"/>
      <c r="SP74" s="76"/>
      <c r="SQ74" s="76"/>
      <c r="SR74" s="76"/>
      <c r="SS74" s="76"/>
      <c r="ST74" s="76"/>
      <c r="SU74" s="76"/>
      <c r="SV74" s="76"/>
      <c r="SW74" s="76"/>
      <c r="SX74" s="76"/>
      <c r="SY74" s="76"/>
      <c r="SZ74" s="76"/>
      <c r="TA74" s="76"/>
      <c r="TB74" s="76"/>
      <c r="TC74" s="76"/>
      <c r="TD74" s="76"/>
      <c r="TE74" s="76"/>
      <c r="TF74" s="76"/>
      <c r="TG74" s="76"/>
      <c r="TH74" s="76"/>
      <c r="TI74" s="76"/>
      <c r="TJ74" s="76"/>
      <c r="TK74" s="76"/>
      <c r="TL74" s="76"/>
      <c r="TM74" s="76"/>
      <c r="TN74" s="76"/>
      <c r="TO74" s="76"/>
      <c r="TP74" s="76"/>
      <c r="TQ74" s="76"/>
      <c r="TR74" s="76"/>
      <c r="TS74" s="76"/>
      <c r="TT74" s="76"/>
      <c r="TU74" s="76"/>
      <c r="TV74" s="76"/>
      <c r="TW74" s="76"/>
      <c r="TX74" s="76"/>
      <c r="TY74" s="76"/>
      <c r="TZ74" s="76"/>
      <c r="UA74" s="76"/>
      <c r="UB74" s="76"/>
      <c r="UC74" s="76"/>
      <c r="UD74" s="76"/>
      <c r="UE74" s="76"/>
      <c r="UF74" s="76"/>
      <c r="UG74" s="76"/>
      <c r="UH74" s="76"/>
      <c r="UI74" s="76"/>
      <c r="UJ74" s="76"/>
      <c r="UK74" s="76"/>
      <c r="UL74" s="76"/>
      <c r="UM74" s="76"/>
      <c r="UN74" s="76"/>
      <c r="UO74" s="76"/>
      <c r="UP74" s="76"/>
      <c r="UQ74" s="76"/>
      <c r="UR74" s="76"/>
      <c r="US74" s="76"/>
      <c r="UT74" s="76"/>
      <c r="UU74" s="76"/>
      <c r="UV74" s="76"/>
      <c r="UW74" s="76"/>
      <c r="UX74" s="76"/>
      <c r="UY74" s="76"/>
      <c r="UZ74" s="76"/>
      <c r="VA74" s="76"/>
      <c r="VB74" s="76"/>
      <c r="VC74" s="76"/>
      <c r="VD74" s="76"/>
      <c r="VE74" s="76"/>
      <c r="VF74" s="76"/>
      <c r="VG74" s="76"/>
      <c r="VH74" s="76"/>
      <c r="VI74" s="76"/>
      <c r="VJ74" s="76"/>
      <c r="VK74" s="76"/>
      <c r="VL74" s="76"/>
      <c r="VM74" s="76"/>
      <c r="VN74" s="76"/>
      <c r="VO74" s="76"/>
      <c r="VP74" s="76"/>
      <c r="VQ74" s="76"/>
      <c r="VR74" s="76"/>
      <c r="VS74" s="76"/>
      <c r="VT74" s="76"/>
      <c r="VU74" s="76"/>
      <c r="VV74" s="76"/>
      <c r="VW74" s="76"/>
      <c r="VX74" s="76"/>
      <c r="VY74" s="76"/>
      <c r="VZ74" s="76"/>
      <c r="WA74" s="76"/>
      <c r="WB74" s="76"/>
      <c r="WC74" s="76"/>
      <c r="WD74" s="76"/>
      <c r="WE74" s="76"/>
      <c r="WF74" s="76"/>
      <c r="WG74" s="76"/>
      <c r="WH74" s="76"/>
      <c r="WI74" s="76"/>
      <c r="WJ74" s="76"/>
      <c r="WK74" s="76"/>
      <c r="WL74" s="76"/>
      <c r="WM74" s="76"/>
      <c r="WN74" s="76"/>
      <c r="WO74" s="76"/>
      <c r="WP74" s="76"/>
      <c r="WQ74" s="76"/>
      <c r="WR74" s="76"/>
      <c r="WS74" s="76"/>
      <c r="WT74" s="76"/>
      <c r="WU74" s="76"/>
      <c r="WV74" s="76"/>
      <c r="WW74" s="76"/>
      <c r="WX74" s="76"/>
      <c r="WY74" s="76"/>
      <c r="WZ74" s="76"/>
      <c r="XA74" s="76"/>
      <c r="XB74" s="76"/>
      <c r="XC74" s="76"/>
      <c r="XD74" s="76"/>
      <c r="XE74" s="76"/>
      <c r="XF74" s="76"/>
      <c r="XG74" s="76"/>
      <c r="XH74" s="76"/>
      <c r="XI74" s="76"/>
      <c r="XJ74" s="76"/>
      <c r="XK74" s="76"/>
      <c r="XL74" s="76"/>
      <c r="XM74" s="76"/>
      <c r="XN74" s="76"/>
      <c r="XO74" s="76"/>
      <c r="XP74" s="76"/>
      <c r="XQ74" s="76"/>
      <c r="XR74" s="76"/>
      <c r="XS74" s="76"/>
      <c r="XT74" s="76"/>
      <c r="XU74" s="76"/>
      <c r="XV74" s="76"/>
      <c r="XW74" s="76"/>
      <c r="XX74" s="76"/>
      <c r="XY74" s="76"/>
      <c r="XZ74" s="76"/>
      <c r="YA74" s="76"/>
      <c r="YB74" s="76"/>
      <c r="YC74" s="76"/>
      <c r="YD74" s="76"/>
      <c r="YE74" s="76"/>
      <c r="YF74" s="76"/>
      <c r="YG74" s="76"/>
      <c r="YH74" s="76"/>
      <c r="YI74" s="76"/>
      <c r="YJ74" s="76"/>
      <c r="YK74" s="76"/>
      <c r="YL74" s="76"/>
      <c r="YM74" s="76"/>
      <c r="YN74" s="76"/>
      <c r="YO74" s="76"/>
      <c r="YP74" s="76"/>
      <c r="YQ74" s="76"/>
      <c r="YR74" s="76"/>
      <c r="YS74" s="76"/>
      <c r="YT74" s="76"/>
      <c r="YU74" s="76"/>
      <c r="YV74" s="76"/>
      <c r="YW74" s="76"/>
      <c r="YX74" s="76"/>
      <c r="YY74" s="76"/>
      <c r="YZ74" s="76"/>
      <c r="ZA74" s="76"/>
      <c r="ZB74" s="76"/>
      <c r="ZC74" s="76"/>
      <c r="ZD74" s="76"/>
      <c r="ZE74" s="76"/>
      <c r="ZF74" s="76"/>
      <c r="ZG74" s="76"/>
      <c r="ZH74" s="76"/>
      <c r="ZI74" s="76"/>
      <c r="ZJ74" s="76"/>
      <c r="ZK74" s="76"/>
      <c r="ZL74" s="76"/>
      <c r="ZM74" s="76"/>
      <c r="ZN74" s="76"/>
      <c r="ZO74" s="76"/>
      <c r="ZP74" s="76"/>
      <c r="ZQ74" s="76"/>
      <c r="ZR74" s="76"/>
      <c r="ZS74" s="76"/>
      <c r="ZT74" s="76"/>
      <c r="ZU74" s="76"/>
      <c r="ZV74" s="76"/>
      <c r="ZW74" s="76"/>
      <c r="ZX74" s="76"/>
      <c r="ZY74" s="76"/>
      <c r="ZZ74" s="76"/>
      <c r="AAA74" s="76"/>
      <c r="AAB74" s="76"/>
      <c r="AAC74" s="76"/>
      <c r="AAD74" s="76"/>
      <c r="AAE74" s="76"/>
      <c r="AAF74" s="76"/>
      <c r="AAG74" s="76"/>
      <c r="AAH74" s="76"/>
      <c r="AAI74" s="76"/>
      <c r="AAJ74" s="76"/>
      <c r="AAK74" s="76"/>
      <c r="AAL74" s="76"/>
      <c r="AAM74" s="76"/>
      <c r="AAN74" s="76"/>
      <c r="AAO74" s="76"/>
      <c r="AAP74" s="76"/>
      <c r="AAQ74" s="76"/>
      <c r="AAR74" s="76"/>
      <c r="AAS74" s="76"/>
      <c r="AAT74" s="76"/>
      <c r="AAU74" s="76"/>
      <c r="AAV74" s="76"/>
      <c r="AAW74" s="76"/>
      <c r="AAX74" s="76"/>
      <c r="AAY74" s="76"/>
      <c r="AAZ74" s="76"/>
      <c r="ABA74" s="76"/>
      <c r="ABB74" s="76"/>
      <c r="ABC74" s="76"/>
      <c r="ABD74" s="76"/>
      <c r="ABE74" s="76"/>
      <c r="ABF74" s="76"/>
      <c r="ABG74" s="76"/>
      <c r="ABH74" s="76"/>
      <c r="ABI74" s="76"/>
      <c r="ABJ74" s="76"/>
      <c r="ABK74" s="76"/>
      <c r="ABL74" s="76"/>
      <c r="ABM74" s="76"/>
      <c r="ABN74" s="76"/>
      <c r="ABO74" s="76"/>
      <c r="ABP74" s="76"/>
      <c r="ABQ74" s="76"/>
      <c r="ABR74" s="76"/>
      <c r="ABS74" s="76"/>
      <c r="ABT74" s="76"/>
      <c r="ABU74" s="76"/>
      <c r="ABV74" s="76"/>
      <c r="ABW74" s="76"/>
      <c r="ABX74" s="76"/>
      <c r="ABY74" s="76"/>
      <c r="ABZ74" s="76"/>
      <c r="ACA74" s="76"/>
      <c r="ACB74" s="76"/>
      <c r="ACC74" s="76"/>
      <c r="ACD74" s="76"/>
      <c r="ACE74" s="76"/>
      <c r="ACF74" s="76"/>
      <c r="ACG74" s="76"/>
      <c r="ACH74" s="76"/>
      <c r="ACI74" s="76"/>
      <c r="ACJ74" s="76"/>
      <c r="ACK74" s="76"/>
      <c r="ACL74" s="76"/>
      <c r="ACM74" s="76"/>
      <c r="ACN74" s="76"/>
      <c r="ACO74" s="76"/>
      <c r="ACP74" s="76"/>
      <c r="ACQ74" s="76"/>
      <c r="ACR74" s="76"/>
      <c r="ACS74" s="76"/>
      <c r="ACT74" s="76"/>
      <c r="ACU74" s="76"/>
      <c r="ACV74" s="76"/>
      <c r="ACW74" s="76"/>
      <c r="ACX74" s="76"/>
      <c r="ACY74" s="76"/>
      <c r="ACZ74" s="76"/>
      <c r="ADA74" s="76"/>
      <c r="ADB74" s="76"/>
      <c r="ADC74" s="76"/>
      <c r="ADD74" s="76"/>
      <c r="ADE74" s="76"/>
      <c r="ADF74" s="76"/>
      <c r="ADG74" s="76"/>
      <c r="ADH74" s="76"/>
      <c r="ADI74" s="76"/>
      <c r="ADJ74" s="76"/>
      <c r="ADK74" s="76"/>
      <c r="ADL74" s="76"/>
      <c r="ADM74" s="76"/>
      <c r="ADN74" s="76"/>
      <c r="ADO74" s="76"/>
      <c r="ADP74" s="76"/>
      <c r="ADQ74" s="76"/>
      <c r="ADR74" s="76"/>
      <c r="ADS74" s="76"/>
      <c r="ADT74" s="76"/>
      <c r="ADU74" s="76"/>
      <c r="ADV74" s="76"/>
      <c r="ADW74" s="76"/>
      <c r="ADX74" s="76"/>
      <c r="ADY74" s="76"/>
      <c r="ADZ74" s="76"/>
      <c r="AEA74" s="76"/>
      <c r="AEB74" s="76"/>
      <c r="AEC74" s="76"/>
      <c r="AED74" s="76"/>
      <c r="AEE74" s="76"/>
      <c r="AEF74" s="76"/>
      <c r="AEG74" s="76"/>
      <c r="AEH74" s="76"/>
      <c r="AEI74" s="76"/>
      <c r="AEJ74" s="76"/>
      <c r="AEK74" s="76"/>
      <c r="AEL74" s="76"/>
      <c r="AEM74" s="76"/>
      <c r="AEN74" s="76"/>
      <c r="AEO74" s="76"/>
      <c r="AEP74" s="76"/>
      <c r="AEQ74" s="76"/>
      <c r="AER74" s="76"/>
      <c r="AES74" s="76"/>
      <c r="AET74" s="76"/>
      <c r="AEU74" s="76"/>
      <c r="AEV74" s="76"/>
      <c r="AEW74" s="76"/>
      <c r="AEX74" s="76"/>
      <c r="AEY74" s="76"/>
      <c r="AEZ74" s="76"/>
      <c r="AFA74" s="76"/>
      <c r="AFB74" s="76"/>
      <c r="AFC74" s="76"/>
      <c r="AFD74" s="76"/>
      <c r="AFE74" s="76"/>
      <c r="AFF74" s="76"/>
      <c r="AFG74" s="76"/>
      <c r="AFH74" s="76"/>
      <c r="AFI74" s="76"/>
      <c r="AFJ74" s="76"/>
      <c r="AFK74" s="76"/>
      <c r="AFL74" s="76"/>
      <c r="AFM74" s="76"/>
      <c r="AFN74" s="76"/>
      <c r="AFO74" s="76"/>
      <c r="AFP74" s="76"/>
      <c r="AFQ74" s="76"/>
      <c r="AFR74" s="76"/>
      <c r="AFS74" s="76"/>
      <c r="AFT74" s="76"/>
      <c r="AFU74" s="76"/>
      <c r="AFV74" s="76"/>
      <c r="AFW74" s="76"/>
      <c r="AFX74" s="76"/>
      <c r="AFY74" s="76"/>
      <c r="AFZ74" s="76"/>
      <c r="AGA74" s="76"/>
      <c r="AGB74" s="76"/>
      <c r="AGC74" s="76"/>
      <c r="AGD74" s="76"/>
      <c r="AGE74" s="76"/>
      <c r="AGF74" s="76"/>
      <c r="AGG74" s="76"/>
      <c r="AGH74" s="76"/>
      <c r="AGI74" s="76"/>
      <c r="AGJ74" s="76"/>
      <c r="AGK74" s="76"/>
      <c r="AGL74" s="76"/>
      <c r="AGM74" s="76"/>
      <c r="AGN74" s="76"/>
      <c r="AGO74" s="76"/>
      <c r="AGP74" s="76"/>
      <c r="AGQ74" s="76"/>
      <c r="AGR74" s="76"/>
      <c r="AGS74" s="76"/>
      <c r="AGT74" s="76"/>
      <c r="AGU74" s="76"/>
      <c r="AGV74" s="76"/>
      <c r="AGW74" s="76"/>
      <c r="AGX74" s="76"/>
      <c r="AGY74" s="76"/>
      <c r="AGZ74" s="76"/>
      <c r="AHA74" s="76"/>
      <c r="AHB74" s="76"/>
      <c r="AHC74" s="76"/>
      <c r="AHD74" s="76"/>
      <c r="AHE74" s="76"/>
      <c r="AHF74" s="76"/>
      <c r="AHG74" s="76"/>
      <c r="AHH74" s="76"/>
      <c r="AHI74" s="76"/>
      <c r="AHJ74" s="76"/>
      <c r="AHK74" s="76"/>
      <c r="AHL74" s="76"/>
      <c r="AHM74" s="76"/>
      <c r="AHN74" s="76"/>
      <c r="AHO74" s="76"/>
      <c r="AHP74" s="76"/>
      <c r="AHQ74" s="76"/>
      <c r="AHR74" s="76"/>
      <c r="AHS74" s="76"/>
      <c r="AHT74" s="76"/>
      <c r="AHU74" s="76"/>
      <c r="AHV74" s="76"/>
      <c r="AHW74" s="76"/>
      <c r="AHX74" s="76"/>
      <c r="AHY74" s="76"/>
      <c r="AHZ74" s="76"/>
      <c r="AIA74" s="76"/>
      <c r="AIB74" s="76"/>
      <c r="AIC74" s="76"/>
      <c r="AID74" s="76"/>
      <c r="AIE74" s="76"/>
      <c r="AIF74" s="76"/>
      <c r="AIG74" s="76"/>
      <c r="AIH74" s="76"/>
      <c r="AII74" s="76"/>
      <c r="AIJ74" s="76"/>
      <c r="AIK74" s="76"/>
      <c r="AIL74" s="76"/>
      <c r="AIM74" s="76"/>
      <c r="AIN74" s="76"/>
      <c r="AIO74" s="76"/>
      <c r="AIP74" s="76"/>
      <c r="AIQ74" s="76"/>
      <c r="AIR74" s="76"/>
      <c r="AIS74" s="76"/>
      <c r="AIT74" s="76"/>
      <c r="AIU74" s="76"/>
      <c r="AIV74" s="76"/>
      <c r="AIW74" s="76"/>
      <c r="AIX74" s="76"/>
      <c r="AIY74" s="76"/>
      <c r="AIZ74" s="76"/>
      <c r="AJA74" s="76"/>
      <c r="AJB74" s="76"/>
      <c r="AJC74" s="76"/>
      <c r="AJD74" s="76"/>
      <c r="AJE74" s="76"/>
      <c r="AJF74" s="76"/>
      <c r="AJG74" s="76"/>
      <c r="AJH74" s="76"/>
      <c r="AJI74" s="76"/>
      <c r="AJJ74" s="76"/>
      <c r="AJK74" s="76"/>
      <c r="AJL74" s="76"/>
      <c r="AJM74" s="76"/>
      <c r="AJN74" s="76"/>
      <c r="AJO74" s="76"/>
      <c r="AJP74" s="76"/>
      <c r="AJQ74" s="76"/>
      <c r="AJR74" s="76"/>
      <c r="AJS74" s="76"/>
      <c r="AJT74" s="76"/>
      <c r="AJU74" s="76"/>
      <c r="AJV74" s="76"/>
      <c r="AJW74" s="76"/>
      <c r="AJX74" s="76"/>
      <c r="AJY74" s="76"/>
      <c r="AJZ74" s="76"/>
      <c r="AKA74" s="76"/>
      <c r="AKB74" s="76"/>
      <c r="AKC74" s="76"/>
      <c r="AKD74" s="76"/>
      <c r="AKE74" s="76"/>
      <c r="AKF74" s="76"/>
      <c r="AKG74" s="76"/>
      <c r="AKH74" s="76"/>
      <c r="AKI74" s="76"/>
      <c r="AKJ74" s="76"/>
      <c r="AKK74" s="76"/>
      <c r="AKL74" s="76"/>
      <c r="AKM74" s="76"/>
      <c r="AKN74" s="76"/>
      <c r="AKO74" s="76"/>
      <c r="AKP74" s="76"/>
      <c r="AKQ74" s="76"/>
      <c r="AKR74" s="76"/>
      <c r="AKS74" s="76"/>
      <c r="AKT74" s="76"/>
      <c r="AKU74" s="76"/>
      <c r="AKV74" s="76"/>
      <c r="AKW74" s="76"/>
      <c r="AKX74" s="76"/>
      <c r="AKY74" s="76"/>
      <c r="AKZ74" s="76"/>
      <c r="ALA74" s="76"/>
      <c r="ALB74" s="76"/>
      <c r="ALC74" s="76"/>
      <c r="ALD74" s="76"/>
      <c r="ALE74" s="76"/>
      <c r="ALF74" s="76"/>
      <c r="ALG74" s="76"/>
      <c r="ALH74" s="76"/>
      <c r="ALI74" s="76"/>
      <c r="ALJ74" s="76"/>
      <c r="ALK74" s="76"/>
      <c r="ALL74" s="76"/>
      <c r="ALM74" s="76"/>
      <c r="ALN74" s="76"/>
      <c r="ALO74" s="76"/>
      <c r="ALP74" s="76"/>
      <c r="ALQ74" s="76"/>
      <c r="ALR74" s="76"/>
      <c r="ALS74" s="76"/>
      <c r="ALT74" s="76"/>
      <c r="ALU74" s="76"/>
      <c r="ALV74" s="76"/>
      <c r="ALW74" s="76"/>
      <c r="ALX74" s="76"/>
      <c r="ALY74" s="76"/>
      <c r="ALZ74" s="76"/>
      <c r="AMA74" s="76"/>
      <c r="AMB74" s="76"/>
      <c r="AMC74" s="76"/>
      <c r="AMD74" s="76"/>
      <c r="AME74" s="76"/>
      <c r="AMF74" s="76"/>
      <c r="AMG74" s="76"/>
      <c r="AMH74" s="76"/>
      <c r="AMI74" s="76"/>
      <c r="AMJ74" s="76"/>
      <c r="AMK74" s="76"/>
      <c r="AML74" s="76"/>
      <c r="AMM74" s="76"/>
      <c r="AMN74" s="76"/>
      <c r="AMO74" s="76"/>
      <c r="AMP74" s="76"/>
      <c r="AMQ74" s="76"/>
      <c r="AMR74" s="76"/>
      <c r="AMS74" s="76"/>
      <c r="AMT74" s="76"/>
      <c r="AMU74" s="76"/>
      <c r="AMV74" s="76"/>
      <c r="AMW74" s="76"/>
      <c r="AMX74" s="76"/>
      <c r="AMY74" s="76"/>
      <c r="AMZ74" s="76"/>
      <c r="ANA74" s="76"/>
      <c r="ANB74" s="76"/>
      <c r="ANC74" s="76"/>
      <c r="AND74" s="76"/>
      <c r="ANE74" s="76"/>
      <c r="ANF74" s="76"/>
      <c r="ANG74" s="76"/>
      <c r="ANH74" s="76"/>
      <c r="ANI74" s="76"/>
      <c r="ANJ74" s="76"/>
      <c r="ANK74" s="76"/>
      <c r="ANL74" s="76"/>
      <c r="ANM74" s="76"/>
      <c r="ANN74" s="76"/>
      <c r="ANO74" s="76"/>
      <c r="ANP74" s="76"/>
      <c r="ANQ74" s="76"/>
      <c r="ANR74" s="76"/>
      <c r="ANS74" s="76"/>
      <c r="ANT74" s="76"/>
      <c r="ANU74" s="76"/>
      <c r="ANV74" s="76"/>
      <c r="ANW74" s="76"/>
      <c r="ANX74" s="76"/>
      <c r="ANY74" s="76"/>
      <c r="ANZ74" s="76"/>
      <c r="AOA74" s="76"/>
      <c r="AOB74" s="76"/>
      <c r="AOC74" s="76"/>
      <c r="AOD74" s="76"/>
      <c r="AOE74" s="76"/>
      <c r="AOF74" s="76"/>
      <c r="AOG74" s="76"/>
      <c r="AOH74" s="76"/>
      <c r="AOI74" s="76"/>
      <c r="AOJ74" s="76"/>
      <c r="AOK74" s="76"/>
      <c r="AOL74" s="76"/>
      <c r="AOM74" s="76"/>
      <c r="AON74" s="76"/>
      <c r="AOO74" s="76"/>
      <c r="AOP74" s="76"/>
      <c r="AOQ74" s="76"/>
      <c r="AOR74" s="76"/>
      <c r="AOS74" s="76"/>
      <c r="AOT74" s="76"/>
      <c r="AOU74" s="76"/>
      <c r="AOV74" s="76"/>
      <c r="AOW74" s="76"/>
      <c r="AOX74" s="76"/>
      <c r="AOY74" s="76"/>
      <c r="AOZ74" s="76"/>
      <c r="APA74" s="76"/>
      <c r="APB74" s="76"/>
      <c r="APC74" s="76"/>
      <c r="APD74" s="76"/>
      <c r="APE74" s="76"/>
      <c r="APF74" s="76"/>
      <c r="APG74" s="76"/>
      <c r="APH74" s="76"/>
      <c r="API74" s="76"/>
      <c r="APJ74" s="76"/>
      <c r="APK74" s="76"/>
      <c r="APL74" s="76"/>
      <c r="APM74" s="76"/>
      <c r="APN74" s="76"/>
      <c r="APO74" s="76"/>
      <c r="APP74" s="76"/>
      <c r="APQ74" s="76"/>
      <c r="APR74" s="76"/>
      <c r="APS74" s="76"/>
      <c r="APT74" s="76"/>
      <c r="APU74" s="76"/>
      <c r="APV74" s="76"/>
      <c r="APW74" s="76"/>
      <c r="APX74" s="76"/>
      <c r="APY74" s="76"/>
      <c r="APZ74" s="76"/>
      <c r="AQA74" s="76"/>
      <c r="AQB74" s="76"/>
      <c r="AQC74" s="76"/>
      <c r="AQD74" s="76"/>
      <c r="AQE74" s="76"/>
      <c r="AQF74" s="76"/>
      <c r="AQG74" s="76"/>
      <c r="AQH74" s="76"/>
      <c r="AQI74" s="76"/>
      <c r="AQJ74" s="76"/>
      <c r="AQK74" s="76"/>
      <c r="AQL74" s="76"/>
      <c r="AQM74" s="76"/>
      <c r="AQN74" s="76"/>
      <c r="AQO74" s="76"/>
      <c r="AQP74" s="76"/>
      <c r="AQQ74" s="76"/>
      <c r="AQR74" s="76"/>
      <c r="AQS74" s="76"/>
      <c r="AQT74" s="76"/>
      <c r="AQU74" s="76"/>
      <c r="AQV74" s="76"/>
      <c r="AQW74" s="76"/>
      <c r="AQX74" s="76"/>
      <c r="AQY74" s="76"/>
      <c r="AQZ74" s="76"/>
      <c r="ARA74" s="76"/>
      <c r="ARB74" s="76"/>
      <c r="ARC74" s="76"/>
      <c r="ARD74" s="76"/>
      <c r="ARE74" s="76"/>
      <c r="ARF74" s="76"/>
      <c r="ARG74" s="76"/>
      <c r="ARH74" s="76"/>
      <c r="ARI74" s="76"/>
      <c r="ARJ74" s="76"/>
      <c r="ARK74" s="76"/>
      <c r="ARL74" s="76"/>
      <c r="ARM74" s="76"/>
      <c r="ARN74" s="76"/>
      <c r="ARO74" s="76"/>
      <c r="ARP74" s="76"/>
      <c r="ARQ74" s="76"/>
      <c r="ARR74" s="76"/>
      <c r="ARS74" s="76"/>
      <c r="ART74" s="76"/>
      <c r="ARU74" s="76"/>
      <c r="ARV74" s="76"/>
      <c r="ARW74" s="76"/>
      <c r="ARX74" s="76"/>
      <c r="ARY74" s="76"/>
      <c r="ARZ74" s="76"/>
      <c r="ASA74" s="76"/>
      <c r="ASB74" s="76"/>
      <c r="ASC74" s="76"/>
      <c r="ASD74" s="76"/>
      <c r="ASE74" s="76"/>
      <c r="ASF74" s="76"/>
      <c r="ASG74" s="76"/>
      <c r="ASH74" s="76"/>
      <c r="ASI74" s="76"/>
      <c r="ASJ74" s="76"/>
      <c r="ASK74" s="76"/>
      <c r="ASL74" s="76"/>
      <c r="ASM74" s="76"/>
      <c r="ASN74" s="76"/>
      <c r="ASO74" s="76"/>
      <c r="ASP74" s="76"/>
      <c r="ASQ74" s="76"/>
      <c r="ASR74" s="76"/>
      <c r="ASS74" s="76"/>
      <c r="AST74" s="76"/>
      <c r="ASU74" s="76"/>
      <c r="ASV74" s="76"/>
      <c r="ASW74" s="76"/>
      <c r="ASX74" s="76"/>
      <c r="ASY74" s="76"/>
      <c r="ASZ74" s="76"/>
      <c r="ATA74" s="76"/>
      <c r="ATB74" s="76"/>
      <c r="ATC74" s="76"/>
      <c r="ATD74" s="76"/>
      <c r="ATE74" s="76"/>
      <c r="ATF74" s="76"/>
      <c r="ATG74" s="76"/>
      <c r="ATH74" s="76"/>
      <c r="ATI74" s="76"/>
      <c r="ATJ74" s="76"/>
      <c r="ATK74" s="76"/>
      <c r="ATL74" s="76"/>
      <c r="ATM74" s="76"/>
      <c r="ATN74" s="76"/>
      <c r="ATO74" s="76"/>
      <c r="ATP74" s="76"/>
      <c r="ATQ74" s="76"/>
      <c r="ATR74" s="76"/>
      <c r="ATS74" s="76"/>
      <c r="ATT74" s="76"/>
      <c r="ATU74" s="76"/>
      <c r="ATV74" s="76"/>
      <c r="ATW74" s="76"/>
      <c r="ATX74" s="76"/>
      <c r="ATY74" s="76"/>
      <c r="ATZ74" s="76"/>
      <c r="AUA74" s="76"/>
      <c r="AUB74" s="76"/>
      <c r="AUC74" s="76"/>
      <c r="AUD74" s="76"/>
      <c r="AUE74" s="76"/>
      <c r="AUF74" s="76"/>
      <c r="AUG74" s="76"/>
      <c r="AUH74" s="76"/>
      <c r="AUI74" s="76"/>
      <c r="AUJ74" s="76"/>
      <c r="AUK74" s="76"/>
      <c r="AUL74" s="76"/>
      <c r="AUM74" s="76"/>
      <c r="AUN74" s="76"/>
      <c r="AUO74" s="76"/>
      <c r="AUP74" s="76"/>
      <c r="AUQ74" s="76"/>
      <c r="AUR74" s="76"/>
      <c r="AUS74" s="76"/>
      <c r="AUT74" s="76"/>
      <c r="AUU74" s="76"/>
      <c r="AUV74" s="76"/>
      <c r="AUW74" s="76"/>
      <c r="AUX74" s="76"/>
    </row>
    <row r="75" spans="1:1246" x14ac:dyDescent="0.25">
      <c r="B75" s="14" t="s">
        <v>93</v>
      </c>
      <c r="C75" s="58" t="s">
        <v>51</v>
      </c>
      <c r="D75" s="59" t="s">
        <v>179</v>
      </c>
      <c r="E75" s="59" t="s">
        <v>118</v>
      </c>
      <c r="F75" s="59" t="str">
        <f>Paramètres!B$2</f>
        <v>janvier</v>
      </c>
      <c r="G75" s="59" t="str">
        <f>Paramètres!C$2</f>
        <v>février</v>
      </c>
      <c r="H75" s="59" t="str">
        <f>Paramètres!D$2</f>
        <v>mars</v>
      </c>
      <c r="I75" s="59" t="str">
        <f>Paramètres!E$2</f>
        <v>avril</v>
      </c>
      <c r="J75" s="59" t="str">
        <f>Paramètres!F$2</f>
        <v>mai</v>
      </c>
      <c r="K75" s="59" t="str">
        <f>Paramètres!G$2</f>
        <v>juin</v>
      </c>
      <c r="L75" s="59" t="str">
        <f>Paramètres!H$2</f>
        <v>juillet</v>
      </c>
      <c r="M75" s="59" t="str">
        <f>Paramètres!I$2</f>
        <v>août</v>
      </c>
      <c r="N75" s="59" t="str">
        <f>Paramètres!J$2</f>
        <v>septembre</v>
      </c>
      <c r="O75" s="59" t="str">
        <f>Paramètres!K$2</f>
        <v>octobre</v>
      </c>
      <c r="P75" s="59" t="str">
        <f>Paramètres!L$2</f>
        <v>novembre</v>
      </c>
      <c r="Q75" s="59" t="str">
        <f>Paramètres!M$2</f>
        <v>décembre</v>
      </c>
      <c r="AP75" s="128" t="s">
        <v>180</v>
      </c>
      <c r="AQ75" s="129"/>
      <c r="AR75" s="130"/>
      <c r="AS75" s="56">
        <v>1</v>
      </c>
      <c r="AT75" s="56">
        <v>2</v>
      </c>
      <c r="AU75" s="56">
        <v>3</v>
      </c>
      <c r="AV75" s="56">
        <v>4</v>
      </c>
      <c r="AW75" s="56">
        <v>5</v>
      </c>
      <c r="AX75" s="56">
        <v>6</v>
      </c>
      <c r="AY75" s="56">
        <v>7</v>
      </c>
      <c r="AZ75" s="56">
        <v>8</v>
      </c>
      <c r="BA75" s="56">
        <v>9</v>
      </c>
      <c r="BB75" s="56">
        <v>10</v>
      </c>
      <c r="BC75" s="56">
        <v>11</v>
      </c>
      <c r="BD75" s="56">
        <v>12</v>
      </c>
      <c r="BE75" s="56">
        <v>13</v>
      </c>
      <c r="BF75" s="56">
        <v>14</v>
      </c>
      <c r="BG75" s="56">
        <v>15</v>
      </c>
      <c r="BH75" s="56">
        <v>16</v>
      </c>
      <c r="BI75" s="56">
        <v>17</v>
      </c>
      <c r="BJ75" s="56">
        <v>18</v>
      </c>
      <c r="BK75" s="56">
        <v>19</v>
      </c>
      <c r="BL75" s="56">
        <v>20</v>
      </c>
      <c r="BM75" s="56">
        <v>21</v>
      </c>
      <c r="BN75" s="56">
        <v>22</v>
      </c>
      <c r="BO75" s="56">
        <v>23</v>
      </c>
      <c r="BP75" s="56">
        <v>24</v>
      </c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  <c r="EY75" s="77"/>
      <c r="EZ75" s="77"/>
      <c r="FA75" s="77"/>
      <c r="FB75" s="77"/>
      <c r="FC75" s="77"/>
      <c r="FD75" s="77"/>
      <c r="FE75" s="77"/>
      <c r="FF75" s="77"/>
      <c r="FG75" s="77"/>
      <c r="FH75" s="77"/>
      <c r="FI75" s="77"/>
      <c r="FJ75" s="77"/>
      <c r="FK75" s="77"/>
      <c r="FL75" s="77"/>
      <c r="FM75" s="77"/>
      <c r="FN75" s="77"/>
      <c r="FO75" s="77"/>
      <c r="FP75" s="77"/>
      <c r="FQ75" s="77"/>
      <c r="FR75" s="77"/>
      <c r="FS75" s="77"/>
      <c r="FT75" s="77"/>
      <c r="FU75" s="77"/>
      <c r="FV75" s="77"/>
      <c r="FW75" s="77"/>
      <c r="FX75" s="77"/>
      <c r="FY75" s="77"/>
      <c r="FZ75" s="77"/>
      <c r="GA75" s="77"/>
      <c r="GB75" s="77"/>
      <c r="GC75" s="77"/>
      <c r="GD75" s="77"/>
      <c r="GE75" s="77"/>
      <c r="GF75" s="77"/>
      <c r="GG75" s="77"/>
      <c r="GH75" s="77"/>
      <c r="GI75" s="77"/>
      <c r="GJ75" s="77"/>
      <c r="GK75" s="77"/>
      <c r="GL75" s="77"/>
      <c r="GM75" s="77"/>
      <c r="GN75" s="77"/>
      <c r="GO75" s="77"/>
      <c r="GP75" s="77"/>
      <c r="GQ75" s="77"/>
      <c r="GR75" s="77"/>
      <c r="GS75" s="77"/>
      <c r="GT75" s="77"/>
      <c r="GU75" s="77"/>
      <c r="GV75" s="77"/>
      <c r="GW75" s="77"/>
      <c r="GX75" s="77"/>
      <c r="GY75" s="77"/>
      <c r="GZ75" s="77"/>
      <c r="HA75" s="77"/>
      <c r="HB75" s="77"/>
      <c r="HC75" s="77"/>
      <c r="HD75" s="77"/>
      <c r="HE75" s="77"/>
      <c r="HF75" s="77"/>
      <c r="HG75" s="77"/>
      <c r="HH75" s="77"/>
      <c r="HI75" s="77"/>
      <c r="HJ75" s="77"/>
      <c r="HK75" s="77"/>
      <c r="HL75" s="77"/>
      <c r="HM75" s="77"/>
      <c r="HN75" s="77"/>
      <c r="HO75" s="77"/>
      <c r="HP75" s="77"/>
      <c r="HQ75" s="77"/>
      <c r="HR75" s="77"/>
      <c r="HS75" s="77"/>
      <c r="HT75" s="77"/>
      <c r="HU75" s="77"/>
      <c r="HV75" s="77"/>
      <c r="HW75" s="77"/>
      <c r="HX75" s="77"/>
      <c r="HY75" s="77"/>
      <c r="HZ75" s="77"/>
      <c r="IA75" s="77"/>
      <c r="IB75" s="77"/>
      <c r="IC75" s="77"/>
      <c r="ID75" s="77"/>
      <c r="IE75" s="77"/>
      <c r="IF75" s="77"/>
      <c r="IG75" s="77"/>
      <c r="IH75" s="77"/>
      <c r="II75" s="77"/>
      <c r="IJ75" s="77"/>
      <c r="IK75" s="77"/>
      <c r="IL75" s="77"/>
      <c r="IM75" s="77"/>
      <c r="IN75" s="77"/>
      <c r="IO75" s="77"/>
      <c r="IP75" s="77"/>
      <c r="IQ75" s="77"/>
      <c r="IR75" s="77"/>
      <c r="IS75" s="77"/>
      <c r="IT75" s="77"/>
      <c r="IU75" s="77"/>
      <c r="IV75" s="77"/>
      <c r="IW75" s="77"/>
      <c r="IX75" s="77"/>
      <c r="IY75" s="77"/>
      <c r="IZ75" s="77"/>
      <c r="JA75" s="77"/>
      <c r="JB75" s="77"/>
      <c r="JC75" s="77"/>
      <c r="JD75" s="77"/>
      <c r="JE75" s="77"/>
      <c r="JF75" s="77"/>
      <c r="JG75" s="77"/>
      <c r="JH75" s="77"/>
      <c r="JI75" s="77"/>
      <c r="JJ75" s="77"/>
      <c r="JK75" s="77"/>
      <c r="JL75" s="77"/>
      <c r="JM75" s="77"/>
      <c r="JN75" s="77"/>
      <c r="JO75" s="77"/>
      <c r="JP75" s="77"/>
      <c r="JQ75" s="77"/>
      <c r="JR75" s="77"/>
      <c r="JS75" s="77"/>
      <c r="JT75" s="77"/>
      <c r="JU75" s="77"/>
      <c r="JV75" s="77"/>
      <c r="JW75" s="77"/>
      <c r="JX75" s="77"/>
      <c r="JY75" s="77"/>
      <c r="JZ75" s="77"/>
      <c r="KA75" s="77"/>
      <c r="KB75" s="77"/>
      <c r="KC75" s="77"/>
      <c r="KD75" s="77"/>
      <c r="KE75" s="77"/>
      <c r="KF75" s="77"/>
      <c r="KG75" s="77"/>
      <c r="KH75" s="77"/>
      <c r="KI75" s="77"/>
      <c r="KJ75" s="77"/>
      <c r="KK75" s="77"/>
      <c r="KL75" s="77"/>
      <c r="KM75" s="77"/>
      <c r="KN75" s="77"/>
      <c r="KO75" s="77"/>
      <c r="KP75" s="77"/>
      <c r="KQ75" s="77"/>
      <c r="KR75" s="77"/>
      <c r="KS75" s="77"/>
      <c r="KT75" s="77"/>
      <c r="KU75" s="77"/>
      <c r="KV75" s="77"/>
      <c r="KW75" s="77"/>
      <c r="KX75" s="77"/>
      <c r="KY75" s="77"/>
      <c r="KZ75" s="77"/>
      <c r="LA75" s="77"/>
      <c r="LB75" s="77"/>
      <c r="LC75" s="77"/>
      <c r="LD75" s="77"/>
      <c r="LE75" s="77"/>
      <c r="LF75" s="77"/>
      <c r="LG75" s="77"/>
      <c r="LH75" s="77"/>
      <c r="LI75" s="77"/>
      <c r="LJ75" s="77"/>
      <c r="LK75" s="77"/>
      <c r="LL75" s="77"/>
      <c r="LM75" s="77"/>
      <c r="LN75" s="77"/>
      <c r="LO75" s="77"/>
      <c r="LP75" s="77"/>
      <c r="LQ75" s="77"/>
      <c r="LR75" s="77"/>
      <c r="LS75" s="77"/>
      <c r="LT75" s="77"/>
      <c r="LU75" s="77"/>
      <c r="LV75" s="77"/>
      <c r="LW75" s="77"/>
      <c r="LX75" s="77"/>
      <c r="LY75" s="77"/>
      <c r="LZ75" s="77"/>
      <c r="MA75" s="77"/>
      <c r="MB75" s="77"/>
      <c r="MC75" s="77"/>
      <c r="MD75" s="77"/>
      <c r="ME75" s="77"/>
      <c r="MF75" s="77"/>
      <c r="MG75" s="77"/>
      <c r="MH75" s="77"/>
      <c r="MI75" s="77"/>
      <c r="MJ75" s="77"/>
      <c r="MK75" s="77"/>
      <c r="ML75" s="77"/>
      <c r="MM75" s="77"/>
      <c r="MN75" s="77"/>
      <c r="MO75" s="77"/>
      <c r="MP75" s="77"/>
      <c r="MQ75" s="77"/>
      <c r="MR75" s="77"/>
      <c r="MS75" s="77"/>
      <c r="MT75" s="77"/>
      <c r="MU75" s="77"/>
      <c r="MV75" s="77"/>
      <c r="MW75" s="77"/>
      <c r="MX75" s="77"/>
      <c r="MY75" s="77"/>
      <c r="MZ75" s="77"/>
      <c r="NA75" s="77"/>
      <c r="NB75" s="77"/>
      <c r="NC75" s="77"/>
      <c r="ND75" s="77"/>
      <c r="NE75" s="77"/>
      <c r="NF75" s="77"/>
      <c r="NG75" s="77"/>
      <c r="NH75" s="77"/>
      <c r="NI75" s="77"/>
      <c r="NJ75" s="77"/>
      <c r="NK75" s="77"/>
      <c r="NL75" s="77"/>
      <c r="NM75" s="77"/>
      <c r="NN75" s="77"/>
      <c r="NO75" s="77"/>
      <c r="NP75" s="77"/>
      <c r="NQ75" s="77"/>
      <c r="NR75" s="77"/>
      <c r="NS75" s="77"/>
      <c r="NT75" s="77"/>
      <c r="NU75" s="77"/>
      <c r="NV75" s="77"/>
      <c r="NW75" s="77"/>
      <c r="NX75" s="77"/>
      <c r="NY75" s="77"/>
      <c r="NZ75" s="77"/>
      <c r="OA75" s="77"/>
      <c r="OB75" s="77"/>
      <c r="OC75" s="77"/>
      <c r="OD75" s="77"/>
      <c r="OE75" s="77"/>
      <c r="OF75" s="77"/>
      <c r="OG75" s="77"/>
      <c r="OH75" s="77"/>
      <c r="OI75" s="77"/>
      <c r="OJ75" s="77"/>
      <c r="OK75" s="77"/>
      <c r="OL75" s="77"/>
      <c r="OM75" s="77"/>
      <c r="ON75" s="77"/>
      <c r="OO75" s="77"/>
      <c r="OP75" s="77"/>
      <c r="OQ75" s="77"/>
      <c r="OR75" s="77"/>
      <c r="OS75" s="77"/>
      <c r="OT75" s="77"/>
      <c r="OU75" s="77"/>
      <c r="OV75" s="77"/>
      <c r="OW75" s="77"/>
      <c r="OX75" s="77"/>
      <c r="OY75" s="77"/>
      <c r="OZ75" s="77"/>
      <c r="PA75" s="77"/>
      <c r="PB75" s="77"/>
      <c r="PC75" s="77"/>
      <c r="PD75" s="77"/>
      <c r="PE75" s="77"/>
      <c r="PF75" s="77"/>
      <c r="PG75" s="77"/>
      <c r="PH75" s="77"/>
      <c r="PI75" s="77"/>
      <c r="PJ75" s="77"/>
      <c r="PK75" s="77"/>
      <c r="PL75" s="77"/>
      <c r="PM75" s="77"/>
      <c r="PN75" s="77"/>
      <c r="PO75" s="77"/>
      <c r="PP75" s="77"/>
      <c r="PQ75" s="77"/>
      <c r="PR75" s="77"/>
      <c r="PS75" s="77"/>
      <c r="PT75" s="77"/>
      <c r="PU75" s="77"/>
      <c r="PV75" s="77"/>
      <c r="PW75" s="77"/>
      <c r="PX75" s="77"/>
      <c r="PY75" s="77"/>
      <c r="PZ75" s="77"/>
      <c r="QA75" s="77"/>
      <c r="QB75" s="77"/>
      <c r="QC75" s="77"/>
      <c r="QD75" s="77"/>
      <c r="QE75" s="77"/>
      <c r="QF75" s="77"/>
      <c r="QG75" s="77"/>
      <c r="QH75" s="77"/>
      <c r="QI75" s="77"/>
      <c r="QJ75" s="77"/>
      <c r="QK75" s="77"/>
      <c r="QL75" s="77"/>
      <c r="QM75" s="77"/>
      <c r="QN75" s="77"/>
      <c r="QO75" s="77"/>
      <c r="QP75" s="77"/>
      <c r="QQ75" s="77"/>
      <c r="QR75" s="77"/>
      <c r="QS75" s="77"/>
      <c r="QT75" s="77"/>
      <c r="QU75" s="77"/>
      <c r="QV75" s="77"/>
      <c r="QW75" s="77"/>
      <c r="QX75" s="77"/>
      <c r="QY75" s="77"/>
      <c r="QZ75" s="77"/>
      <c r="RA75" s="77"/>
      <c r="RB75" s="77"/>
      <c r="RC75" s="77"/>
      <c r="RD75" s="77"/>
      <c r="RE75" s="77"/>
      <c r="RF75" s="77"/>
      <c r="RG75" s="77"/>
      <c r="RH75" s="77"/>
      <c r="RI75" s="77"/>
      <c r="RJ75" s="77"/>
      <c r="RK75" s="77"/>
      <c r="RL75" s="77"/>
      <c r="RM75" s="77"/>
      <c r="RN75" s="77"/>
      <c r="RO75" s="77"/>
      <c r="RP75" s="77"/>
      <c r="RQ75" s="77"/>
      <c r="RR75" s="77"/>
      <c r="RS75" s="77"/>
      <c r="RT75" s="77"/>
      <c r="RU75" s="77"/>
      <c r="RV75" s="77"/>
      <c r="RW75" s="77"/>
      <c r="RX75" s="77"/>
      <c r="RY75" s="77"/>
      <c r="RZ75" s="77"/>
      <c r="SA75" s="77"/>
      <c r="SB75" s="77"/>
      <c r="SC75" s="77"/>
      <c r="SD75" s="77"/>
      <c r="SE75" s="77"/>
      <c r="SF75" s="77"/>
      <c r="SG75" s="77"/>
      <c r="SH75" s="77"/>
      <c r="SI75" s="77"/>
      <c r="SJ75" s="77"/>
      <c r="SK75" s="77"/>
      <c r="SL75" s="77"/>
      <c r="SM75" s="77"/>
      <c r="SN75" s="77"/>
      <c r="SO75" s="77"/>
      <c r="SP75" s="77"/>
      <c r="SQ75" s="77"/>
      <c r="SR75" s="77"/>
      <c r="SS75" s="77"/>
      <c r="ST75" s="77"/>
      <c r="SU75" s="77"/>
      <c r="SV75" s="77"/>
      <c r="SW75" s="77"/>
      <c r="SX75" s="77"/>
      <c r="SY75" s="77"/>
      <c r="SZ75" s="77"/>
      <c r="TA75" s="77"/>
      <c r="TB75" s="77"/>
      <c r="TC75" s="77"/>
      <c r="TD75" s="77"/>
      <c r="TE75" s="77"/>
      <c r="TF75" s="77"/>
      <c r="TG75" s="77"/>
      <c r="TH75" s="77"/>
      <c r="TI75" s="77"/>
      <c r="TJ75" s="77"/>
      <c r="TK75" s="77"/>
      <c r="TL75" s="77"/>
      <c r="TM75" s="77"/>
      <c r="TN75" s="77"/>
      <c r="TO75" s="77"/>
      <c r="TP75" s="77"/>
      <c r="TQ75" s="77"/>
      <c r="TR75" s="77"/>
      <c r="TS75" s="77"/>
      <c r="TT75" s="77"/>
      <c r="TU75" s="77"/>
      <c r="TV75" s="77"/>
      <c r="TW75" s="77"/>
      <c r="TX75" s="77"/>
      <c r="TY75" s="77"/>
      <c r="TZ75" s="77"/>
      <c r="UA75" s="77"/>
      <c r="UB75" s="77"/>
      <c r="UC75" s="77"/>
      <c r="UD75" s="77"/>
      <c r="UE75" s="77"/>
      <c r="UF75" s="77"/>
      <c r="UG75" s="77"/>
      <c r="UH75" s="77"/>
      <c r="UI75" s="77"/>
      <c r="UJ75" s="77"/>
      <c r="UK75" s="77"/>
      <c r="UL75" s="77"/>
      <c r="UM75" s="77"/>
      <c r="UN75" s="77"/>
      <c r="UO75" s="77"/>
      <c r="UP75" s="77"/>
      <c r="UQ75" s="77"/>
      <c r="UR75" s="77"/>
      <c r="US75" s="77"/>
      <c r="UT75" s="77"/>
      <c r="UU75" s="77"/>
      <c r="UV75" s="77"/>
      <c r="UW75" s="77"/>
      <c r="UX75" s="77"/>
      <c r="UY75" s="77"/>
      <c r="UZ75" s="77"/>
      <c r="VA75" s="77"/>
      <c r="VB75" s="77"/>
      <c r="VC75" s="77"/>
      <c r="VD75" s="77"/>
      <c r="VE75" s="77"/>
      <c r="VF75" s="77"/>
      <c r="VG75" s="77"/>
      <c r="VH75" s="77"/>
      <c r="VI75" s="77"/>
      <c r="VJ75" s="77"/>
      <c r="VK75" s="77"/>
      <c r="VL75" s="77"/>
      <c r="VM75" s="77"/>
      <c r="VN75" s="77"/>
      <c r="VO75" s="77"/>
      <c r="VP75" s="77"/>
      <c r="VQ75" s="77"/>
      <c r="VR75" s="77"/>
      <c r="VS75" s="77"/>
      <c r="VT75" s="77"/>
      <c r="VU75" s="77"/>
      <c r="VV75" s="77"/>
      <c r="VW75" s="77"/>
      <c r="VX75" s="77"/>
      <c r="VY75" s="77"/>
      <c r="VZ75" s="77"/>
      <c r="WA75" s="77"/>
      <c r="WB75" s="77"/>
      <c r="WC75" s="77"/>
      <c r="WD75" s="77"/>
      <c r="WE75" s="77"/>
      <c r="WF75" s="77"/>
      <c r="WG75" s="77"/>
      <c r="WH75" s="77"/>
      <c r="WI75" s="77"/>
      <c r="WJ75" s="77"/>
      <c r="WK75" s="77"/>
      <c r="WL75" s="77"/>
      <c r="WM75" s="77"/>
      <c r="WN75" s="77"/>
      <c r="WO75" s="77"/>
      <c r="WP75" s="77"/>
      <c r="WQ75" s="77"/>
      <c r="WR75" s="77"/>
      <c r="WS75" s="77"/>
      <c r="WT75" s="77"/>
      <c r="WU75" s="77"/>
      <c r="WV75" s="77"/>
      <c r="WW75" s="77"/>
      <c r="WX75" s="77"/>
      <c r="WY75" s="77"/>
      <c r="WZ75" s="77"/>
      <c r="XA75" s="77"/>
      <c r="XB75" s="77"/>
      <c r="XC75" s="77"/>
      <c r="XD75" s="77"/>
      <c r="XE75" s="77"/>
      <c r="XF75" s="77"/>
      <c r="XG75" s="77"/>
      <c r="XH75" s="77"/>
      <c r="XI75" s="77"/>
      <c r="XJ75" s="77"/>
      <c r="XK75" s="77"/>
      <c r="XL75" s="77"/>
      <c r="XM75" s="77"/>
      <c r="XN75" s="77"/>
      <c r="XO75" s="77"/>
      <c r="XP75" s="77"/>
      <c r="XQ75" s="77"/>
      <c r="XR75" s="77"/>
      <c r="XS75" s="77"/>
      <c r="XT75" s="77"/>
      <c r="XU75" s="77"/>
      <c r="XV75" s="77"/>
      <c r="XW75" s="77"/>
      <c r="XX75" s="77"/>
      <c r="XY75" s="77"/>
      <c r="XZ75" s="77"/>
      <c r="YA75" s="77"/>
      <c r="YB75" s="77"/>
      <c r="YC75" s="77"/>
      <c r="YD75" s="77"/>
      <c r="YE75" s="77"/>
      <c r="YF75" s="77"/>
      <c r="YG75" s="77"/>
      <c r="YH75" s="77"/>
      <c r="YI75" s="77"/>
      <c r="YJ75" s="77"/>
      <c r="YK75" s="77"/>
      <c r="YL75" s="77"/>
      <c r="YM75" s="77"/>
      <c r="YN75" s="77"/>
      <c r="YO75" s="77"/>
      <c r="YP75" s="77"/>
      <c r="YQ75" s="77"/>
      <c r="YR75" s="77"/>
      <c r="YS75" s="77"/>
      <c r="YT75" s="77"/>
      <c r="YU75" s="77"/>
      <c r="YV75" s="77"/>
      <c r="YW75" s="77"/>
      <c r="YX75" s="77"/>
      <c r="YY75" s="77"/>
      <c r="YZ75" s="77"/>
      <c r="ZA75" s="77"/>
      <c r="ZB75" s="77"/>
      <c r="ZC75" s="77"/>
      <c r="ZD75" s="77"/>
      <c r="ZE75" s="77"/>
      <c r="ZF75" s="77"/>
      <c r="ZG75" s="77"/>
      <c r="ZH75" s="77"/>
      <c r="ZI75" s="77"/>
      <c r="ZJ75" s="77"/>
      <c r="ZK75" s="77"/>
      <c r="ZL75" s="77"/>
      <c r="ZM75" s="77"/>
      <c r="ZN75" s="77"/>
      <c r="ZO75" s="77"/>
      <c r="ZP75" s="77"/>
      <c r="ZQ75" s="77"/>
      <c r="ZR75" s="77"/>
      <c r="ZS75" s="77"/>
      <c r="ZT75" s="77"/>
      <c r="ZU75" s="77"/>
      <c r="ZV75" s="77"/>
      <c r="ZW75" s="77"/>
      <c r="ZX75" s="77"/>
      <c r="ZY75" s="77"/>
      <c r="ZZ75" s="77"/>
      <c r="AAA75" s="77"/>
      <c r="AAB75" s="77"/>
      <c r="AAC75" s="77"/>
      <c r="AAD75" s="77"/>
      <c r="AAE75" s="77"/>
      <c r="AAF75" s="77"/>
      <c r="AAG75" s="77"/>
      <c r="AAH75" s="77"/>
      <c r="AAI75" s="77"/>
      <c r="AAJ75" s="77"/>
      <c r="AAK75" s="77"/>
      <c r="AAL75" s="77"/>
      <c r="AAM75" s="77"/>
      <c r="AAN75" s="77"/>
      <c r="AAO75" s="77"/>
      <c r="AAP75" s="77"/>
      <c r="AAQ75" s="77"/>
      <c r="AAR75" s="77"/>
      <c r="AAS75" s="77"/>
      <c r="AAT75" s="77"/>
      <c r="AAU75" s="77"/>
      <c r="AAV75" s="77"/>
      <c r="AAW75" s="77"/>
      <c r="AAX75" s="77"/>
      <c r="AAY75" s="77"/>
      <c r="AAZ75" s="77"/>
      <c r="ABA75" s="77"/>
      <c r="ABB75" s="77"/>
      <c r="ABC75" s="77"/>
      <c r="ABD75" s="77"/>
      <c r="ABE75" s="77"/>
      <c r="ABF75" s="77"/>
      <c r="ABG75" s="77"/>
      <c r="ABH75" s="77"/>
      <c r="ABI75" s="77"/>
      <c r="ABJ75" s="77"/>
      <c r="ABK75" s="77"/>
      <c r="ABL75" s="77"/>
      <c r="ABM75" s="77"/>
      <c r="ABN75" s="77"/>
      <c r="ABO75" s="77"/>
      <c r="ABP75" s="77"/>
      <c r="ABQ75" s="77"/>
      <c r="ABR75" s="77"/>
      <c r="ABS75" s="77"/>
      <c r="ABT75" s="77"/>
      <c r="ABU75" s="77"/>
      <c r="ABV75" s="77"/>
      <c r="ABW75" s="77"/>
      <c r="ABX75" s="77"/>
      <c r="ABY75" s="77"/>
      <c r="ABZ75" s="77"/>
      <c r="ACA75" s="77"/>
      <c r="ACB75" s="77"/>
      <c r="ACC75" s="77"/>
      <c r="ACD75" s="77"/>
      <c r="ACE75" s="77"/>
      <c r="ACF75" s="77"/>
      <c r="ACG75" s="77"/>
      <c r="ACH75" s="77"/>
      <c r="ACI75" s="77"/>
      <c r="ACJ75" s="77"/>
      <c r="ACK75" s="77"/>
      <c r="ACL75" s="77"/>
      <c r="ACM75" s="77"/>
      <c r="ACN75" s="77"/>
      <c r="ACO75" s="77"/>
      <c r="ACP75" s="77"/>
      <c r="ACQ75" s="77"/>
      <c r="ACR75" s="77"/>
      <c r="ACS75" s="77"/>
      <c r="ACT75" s="77"/>
      <c r="ACU75" s="77"/>
      <c r="ACV75" s="77"/>
      <c r="ACW75" s="77"/>
      <c r="ACX75" s="77"/>
      <c r="ACY75" s="77"/>
      <c r="ACZ75" s="77"/>
      <c r="ADA75" s="77"/>
      <c r="ADB75" s="77"/>
      <c r="ADC75" s="77"/>
      <c r="ADD75" s="77"/>
      <c r="ADE75" s="77"/>
      <c r="ADF75" s="77"/>
      <c r="ADG75" s="77"/>
      <c r="ADH75" s="77"/>
      <c r="ADI75" s="77"/>
      <c r="ADJ75" s="77"/>
      <c r="ADK75" s="77"/>
      <c r="ADL75" s="77"/>
      <c r="ADM75" s="77"/>
      <c r="ADN75" s="77"/>
      <c r="ADO75" s="77"/>
      <c r="ADP75" s="77"/>
      <c r="ADQ75" s="77"/>
      <c r="ADR75" s="77"/>
      <c r="ADS75" s="77"/>
      <c r="ADT75" s="77"/>
      <c r="ADU75" s="77"/>
      <c r="ADV75" s="77"/>
      <c r="ADW75" s="77"/>
      <c r="ADX75" s="77"/>
      <c r="ADY75" s="77"/>
      <c r="ADZ75" s="77"/>
      <c r="AEA75" s="77"/>
      <c r="AEB75" s="77"/>
      <c r="AEC75" s="77"/>
      <c r="AED75" s="77"/>
      <c r="AEE75" s="77"/>
      <c r="AEF75" s="77"/>
      <c r="AEG75" s="77"/>
      <c r="AEH75" s="77"/>
      <c r="AEI75" s="77"/>
      <c r="AEJ75" s="77"/>
      <c r="AEK75" s="77"/>
      <c r="AEL75" s="77"/>
      <c r="AEM75" s="77"/>
      <c r="AEN75" s="77"/>
      <c r="AEO75" s="77"/>
      <c r="AEP75" s="77"/>
      <c r="AEQ75" s="77"/>
      <c r="AER75" s="77"/>
      <c r="AES75" s="77"/>
      <c r="AET75" s="77"/>
      <c r="AEU75" s="77"/>
      <c r="AEV75" s="77"/>
      <c r="AEW75" s="77"/>
      <c r="AEX75" s="77"/>
      <c r="AEY75" s="77"/>
      <c r="AEZ75" s="77"/>
      <c r="AFA75" s="77"/>
      <c r="AFB75" s="77"/>
      <c r="AFC75" s="77"/>
      <c r="AFD75" s="77"/>
      <c r="AFE75" s="77"/>
      <c r="AFF75" s="77"/>
      <c r="AFG75" s="77"/>
      <c r="AFH75" s="77"/>
      <c r="AFI75" s="77"/>
      <c r="AFJ75" s="77"/>
      <c r="AFK75" s="77"/>
      <c r="AFL75" s="77"/>
      <c r="AFM75" s="77"/>
      <c r="AFN75" s="77"/>
      <c r="AFO75" s="77"/>
      <c r="AFP75" s="77"/>
      <c r="AFQ75" s="77"/>
      <c r="AFR75" s="77"/>
      <c r="AFS75" s="77"/>
      <c r="AFT75" s="77"/>
      <c r="AFU75" s="77"/>
      <c r="AFV75" s="77"/>
      <c r="AFW75" s="77"/>
      <c r="AFX75" s="77"/>
      <c r="AFY75" s="77"/>
      <c r="AFZ75" s="77"/>
      <c r="AGA75" s="77"/>
      <c r="AGB75" s="77"/>
      <c r="AGC75" s="77"/>
      <c r="AGD75" s="77"/>
      <c r="AGE75" s="77"/>
      <c r="AGF75" s="77"/>
      <c r="AGG75" s="77"/>
      <c r="AGH75" s="77"/>
      <c r="AGI75" s="77"/>
      <c r="AGJ75" s="77"/>
      <c r="AGK75" s="77"/>
      <c r="AGL75" s="77"/>
      <c r="AGM75" s="77"/>
      <c r="AGN75" s="77"/>
      <c r="AGO75" s="77"/>
      <c r="AGP75" s="77"/>
      <c r="AGQ75" s="77"/>
      <c r="AGR75" s="77"/>
      <c r="AGS75" s="77"/>
      <c r="AGT75" s="77"/>
      <c r="AGU75" s="77"/>
      <c r="AGV75" s="77"/>
      <c r="AGW75" s="77"/>
      <c r="AGX75" s="77"/>
      <c r="AGY75" s="77"/>
      <c r="AGZ75" s="77"/>
      <c r="AHA75" s="77"/>
      <c r="AHB75" s="77"/>
      <c r="AHC75" s="77"/>
      <c r="AHD75" s="77"/>
      <c r="AHE75" s="77"/>
      <c r="AHF75" s="77"/>
      <c r="AHG75" s="77"/>
      <c r="AHH75" s="77"/>
      <c r="AHI75" s="77"/>
      <c r="AHJ75" s="77"/>
      <c r="AHK75" s="77"/>
      <c r="AHL75" s="77"/>
      <c r="AHM75" s="77"/>
      <c r="AHN75" s="77"/>
      <c r="AHO75" s="77"/>
      <c r="AHP75" s="77"/>
      <c r="AHQ75" s="77"/>
      <c r="AHR75" s="77"/>
      <c r="AHS75" s="77"/>
      <c r="AHT75" s="77"/>
      <c r="AHU75" s="77"/>
      <c r="AHV75" s="77"/>
      <c r="AHW75" s="77"/>
      <c r="AHX75" s="77"/>
      <c r="AHY75" s="77"/>
      <c r="AHZ75" s="77"/>
      <c r="AIA75" s="77"/>
      <c r="AIB75" s="77"/>
      <c r="AIC75" s="77"/>
      <c r="AID75" s="77"/>
      <c r="AIE75" s="77"/>
      <c r="AIF75" s="77"/>
      <c r="AIG75" s="77"/>
      <c r="AIH75" s="77"/>
      <c r="AII75" s="77"/>
      <c r="AIJ75" s="77"/>
      <c r="AIK75" s="77"/>
      <c r="AIL75" s="77"/>
      <c r="AIM75" s="77"/>
      <c r="AIN75" s="77"/>
      <c r="AIO75" s="77"/>
      <c r="AIP75" s="77"/>
      <c r="AIQ75" s="77"/>
      <c r="AIR75" s="77"/>
      <c r="AIS75" s="77"/>
      <c r="AIT75" s="77"/>
      <c r="AIU75" s="77"/>
      <c r="AIV75" s="77"/>
      <c r="AIW75" s="77"/>
      <c r="AIX75" s="77"/>
      <c r="AIY75" s="77"/>
      <c r="AIZ75" s="77"/>
      <c r="AJA75" s="77"/>
      <c r="AJB75" s="77"/>
      <c r="AJC75" s="77"/>
      <c r="AJD75" s="77"/>
      <c r="AJE75" s="77"/>
      <c r="AJF75" s="77"/>
      <c r="AJG75" s="77"/>
      <c r="AJH75" s="77"/>
      <c r="AJI75" s="77"/>
      <c r="AJJ75" s="77"/>
      <c r="AJK75" s="77"/>
      <c r="AJL75" s="77"/>
      <c r="AJM75" s="77"/>
      <c r="AJN75" s="77"/>
      <c r="AJO75" s="77"/>
      <c r="AJP75" s="77"/>
      <c r="AJQ75" s="77"/>
      <c r="AJR75" s="77"/>
      <c r="AJS75" s="77"/>
      <c r="AJT75" s="77"/>
      <c r="AJU75" s="77"/>
      <c r="AJV75" s="77"/>
      <c r="AJW75" s="77"/>
      <c r="AJX75" s="77"/>
      <c r="AJY75" s="77"/>
      <c r="AJZ75" s="77"/>
      <c r="AKA75" s="77"/>
      <c r="AKB75" s="77"/>
      <c r="AKC75" s="77"/>
      <c r="AKD75" s="77"/>
      <c r="AKE75" s="77"/>
      <c r="AKF75" s="77"/>
      <c r="AKG75" s="77"/>
      <c r="AKH75" s="77"/>
      <c r="AKI75" s="77"/>
      <c r="AKJ75" s="77"/>
      <c r="AKK75" s="77"/>
      <c r="AKL75" s="77"/>
      <c r="AKM75" s="77"/>
      <c r="AKN75" s="77"/>
      <c r="AKO75" s="77"/>
      <c r="AKP75" s="77"/>
      <c r="AKQ75" s="77"/>
      <c r="AKR75" s="77"/>
      <c r="AKS75" s="77"/>
      <c r="AKT75" s="77"/>
      <c r="AKU75" s="77"/>
      <c r="AKV75" s="77"/>
      <c r="AKW75" s="77"/>
      <c r="AKX75" s="77"/>
      <c r="AKY75" s="77"/>
      <c r="AKZ75" s="77"/>
      <c r="ALA75" s="77"/>
      <c r="ALB75" s="77"/>
      <c r="ALC75" s="77"/>
      <c r="ALD75" s="77"/>
      <c r="ALE75" s="77"/>
      <c r="ALF75" s="77"/>
      <c r="ALG75" s="77"/>
      <c r="ALH75" s="77"/>
      <c r="ALI75" s="77"/>
      <c r="ALJ75" s="77"/>
      <c r="ALK75" s="77"/>
      <c r="ALL75" s="77"/>
      <c r="ALM75" s="77"/>
      <c r="ALN75" s="77"/>
      <c r="ALO75" s="77"/>
      <c r="ALP75" s="77"/>
      <c r="ALQ75" s="77"/>
      <c r="ALR75" s="77"/>
      <c r="ALS75" s="77"/>
      <c r="ALT75" s="77"/>
      <c r="ALU75" s="77"/>
      <c r="ALV75" s="77"/>
      <c r="ALW75" s="77"/>
      <c r="ALX75" s="77"/>
      <c r="ALY75" s="77"/>
      <c r="ALZ75" s="77"/>
      <c r="AMA75" s="77"/>
      <c r="AMB75" s="77"/>
      <c r="AMC75" s="77"/>
      <c r="AMD75" s="77"/>
      <c r="AME75" s="77"/>
      <c r="AMF75" s="77"/>
      <c r="AMG75" s="77"/>
      <c r="AMH75" s="77"/>
      <c r="AMI75" s="77"/>
      <c r="AMJ75" s="77"/>
      <c r="AMK75" s="77"/>
      <c r="AML75" s="77"/>
      <c r="AMM75" s="77"/>
      <c r="AMN75" s="77"/>
      <c r="AMO75" s="77"/>
      <c r="AMP75" s="77"/>
      <c r="AMQ75" s="77"/>
      <c r="AMR75" s="77"/>
      <c r="AMS75" s="77"/>
      <c r="AMT75" s="77"/>
      <c r="AMU75" s="77"/>
      <c r="AMV75" s="77"/>
      <c r="AMW75" s="77"/>
      <c r="AMX75" s="77"/>
      <c r="AMY75" s="77"/>
      <c r="AMZ75" s="77"/>
      <c r="ANA75" s="77"/>
      <c r="ANB75" s="77"/>
      <c r="ANC75" s="77"/>
      <c r="AND75" s="77"/>
      <c r="ANE75" s="77"/>
      <c r="ANF75" s="77"/>
      <c r="ANG75" s="77"/>
      <c r="ANH75" s="77"/>
      <c r="ANI75" s="77"/>
      <c r="ANJ75" s="77"/>
      <c r="ANK75" s="77"/>
      <c r="ANL75" s="77"/>
      <c r="ANM75" s="77"/>
      <c r="ANN75" s="77"/>
      <c r="ANO75" s="77"/>
      <c r="ANP75" s="77"/>
      <c r="ANQ75" s="77"/>
      <c r="ANR75" s="77"/>
      <c r="ANS75" s="77"/>
      <c r="ANT75" s="77"/>
      <c r="ANU75" s="77"/>
      <c r="ANV75" s="77"/>
      <c r="ANW75" s="77"/>
      <c r="ANX75" s="77"/>
      <c r="ANY75" s="77"/>
      <c r="ANZ75" s="77"/>
      <c r="AOA75" s="77"/>
      <c r="AOB75" s="77"/>
      <c r="AOC75" s="77"/>
      <c r="AOD75" s="77"/>
      <c r="AOE75" s="77"/>
      <c r="AOF75" s="77"/>
      <c r="AOG75" s="77"/>
      <c r="AOH75" s="77"/>
      <c r="AOI75" s="77"/>
      <c r="AOJ75" s="77"/>
      <c r="AOK75" s="77"/>
      <c r="AOL75" s="77"/>
      <c r="AOM75" s="77"/>
      <c r="AON75" s="77"/>
      <c r="AOO75" s="77"/>
      <c r="AOP75" s="77"/>
      <c r="AOQ75" s="77"/>
      <c r="AOR75" s="77"/>
      <c r="AOS75" s="77"/>
      <c r="AOT75" s="77"/>
      <c r="AOU75" s="77"/>
      <c r="AOV75" s="77"/>
      <c r="AOW75" s="77"/>
      <c r="AOX75" s="77"/>
      <c r="AOY75" s="77"/>
      <c r="AOZ75" s="77"/>
      <c r="APA75" s="77"/>
      <c r="APB75" s="77"/>
      <c r="APC75" s="77"/>
      <c r="APD75" s="77"/>
      <c r="APE75" s="77"/>
      <c r="APF75" s="77"/>
      <c r="APG75" s="77"/>
      <c r="APH75" s="77"/>
      <c r="API75" s="77"/>
      <c r="APJ75" s="77"/>
      <c r="APK75" s="77"/>
      <c r="APL75" s="77"/>
      <c r="APM75" s="77"/>
      <c r="APN75" s="77"/>
      <c r="APO75" s="77"/>
      <c r="APP75" s="77"/>
      <c r="APQ75" s="77"/>
      <c r="APR75" s="77"/>
      <c r="APS75" s="77"/>
      <c r="APT75" s="77"/>
      <c r="APU75" s="77"/>
      <c r="APV75" s="77"/>
      <c r="APW75" s="77"/>
      <c r="APX75" s="77"/>
      <c r="APY75" s="77"/>
      <c r="APZ75" s="77"/>
      <c r="AQA75" s="77"/>
      <c r="AQB75" s="77"/>
      <c r="AQC75" s="77"/>
      <c r="AQD75" s="77"/>
      <c r="AQE75" s="77"/>
      <c r="AQF75" s="77"/>
      <c r="AQG75" s="77"/>
      <c r="AQH75" s="77"/>
      <c r="AQI75" s="77"/>
      <c r="AQJ75" s="77"/>
      <c r="AQK75" s="77"/>
      <c r="AQL75" s="77"/>
      <c r="AQM75" s="77"/>
      <c r="AQN75" s="77"/>
      <c r="AQO75" s="77"/>
      <c r="AQP75" s="77"/>
      <c r="AQQ75" s="77"/>
      <c r="AQR75" s="77"/>
      <c r="AQS75" s="77"/>
      <c r="AQT75" s="77"/>
      <c r="AQU75" s="77"/>
      <c r="AQV75" s="77"/>
      <c r="AQW75" s="77"/>
      <c r="AQX75" s="77"/>
      <c r="AQY75" s="77"/>
      <c r="AQZ75" s="77"/>
      <c r="ARA75" s="77"/>
      <c r="ARB75" s="77"/>
      <c r="ARC75" s="77"/>
      <c r="ARD75" s="77"/>
      <c r="ARE75" s="77"/>
      <c r="ARF75" s="77"/>
      <c r="ARG75" s="77"/>
      <c r="ARH75" s="77"/>
      <c r="ARI75" s="77"/>
      <c r="ARJ75" s="77"/>
      <c r="ARK75" s="77"/>
      <c r="ARL75" s="77"/>
      <c r="ARM75" s="77"/>
      <c r="ARN75" s="77"/>
      <c r="ARO75" s="77"/>
      <c r="ARP75" s="77"/>
      <c r="ARQ75" s="77"/>
      <c r="ARR75" s="77"/>
      <c r="ARS75" s="77"/>
      <c r="ART75" s="77"/>
      <c r="ARU75" s="77"/>
      <c r="ARV75" s="77"/>
      <c r="ARW75" s="77"/>
      <c r="ARX75" s="77"/>
      <c r="ARY75" s="77"/>
      <c r="ARZ75" s="77"/>
      <c r="ASA75" s="77"/>
      <c r="ASB75" s="77"/>
      <c r="ASC75" s="77"/>
      <c r="ASD75" s="77"/>
      <c r="ASE75" s="77"/>
      <c r="ASF75" s="77"/>
      <c r="ASG75" s="77"/>
      <c r="ASH75" s="77"/>
      <c r="ASI75" s="77"/>
      <c r="ASJ75" s="77"/>
      <c r="ASK75" s="77"/>
      <c r="ASL75" s="77"/>
      <c r="ASM75" s="77"/>
      <c r="ASN75" s="77"/>
      <c r="ASO75" s="77"/>
      <c r="ASP75" s="77"/>
      <c r="ASQ75" s="77"/>
      <c r="ASR75" s="77"/>
      <c r="ASS75" s="77"/>
      <c r="AST75" s="77"/>
      <c r="ASU75" s="77"/>
      <c r="ASV75" s="77"/>
      <c r="ASW75" s="77"/>
      <c r="ASX75" s="77"/>
      <c r="ASY75" s="77"/>
      <c r="ASZ75" s="77"/>
      <c r="ATA75" s="77"/>
      <c r="ATB75" s="77"/>
      <c r="ATC75" s="77"/>
      <c r="ATD75" s="77"/>
      <c r="ATE75" s="77"/>
      <c r="ATF75" s="77"/>
      <c r="ATG75" s="77"/>
      <c r="ATH75" s="77"/>
      <c r="ATI75" s="77"/>
      <c r="ATJ75" s="77"/>
      <c r="ATK75" s="77"/>
      <c r="ATL75" s="77"/>
      <c r="ATM75" s="77"/>
      <c r="ATN75" s="77"/>
      <c r="ATO75" s="77"/>
      <c r="ATP75" s="77"/>
      <c r="ATQ75" s="77"/>
      <c r="ATR75" s="77"/>
      <c r="ATS75" s="77"/>
      <c r="ATT75" s="77"/>
      <c r="ATU75" s="77"/>
      <c r="ATV75" s="77"/>
      <c r="ATW75" s="77"/>
      <c r="ATX75" s="77"/>
      <c r="ATY75" s="77"/>
      <c r="ATZ75" s="77"/>
      <c r="AUA75" s="77"/>
      <c r="AUB75" s="77"/>
      <c r="AUC75" s="77"/>
      <c r="AUD75" s="77"/>
      <c r="AUE75" s="77"/>
      <c r="AUF75" s="77"/>
      <c r="AUG75" s="77"/>
      <c r="AUH75" s="77"/>
      <c r="AUI75" s="77"/>
      <c r="AUJ75" s="77"/>
      <c r="AUK75" s="77"/>
      <c r="AUL75" s="77"/>
      <c r="AUM75" s="77"/>
      <c r="AUN75" s="77"/>
      <c r="AUO75" s="77"/>
      <c r="AUP75" s="77"/>
      <c r="AUQ75" s="77"/>
      <c r="AUR75" s="77"/>
      <c r="AUS75" s="77"/>
      <c r="AUT75" s="77"/>
      <c r="AUU75" s="77"/>
      <c r="AUV75" s="77"/>
      <c r="AUW75" s="77"/>
      <c r="AUX75" s="77"/>
    </row>
    <row r="76" spans="1:1246" x14ac:dyDescent="0.25">
      <c r="A76" s="15">
        <v>1</v>
      </c>
      <c r="B76" s="38"/>
      <c r="F76" s="48">
        <f>IF(ISBLANK($D76),0,AS76*VLOOKUP($D76,Paramètres!$B$16:$Z$45,AS$75+1,FALSE)+AT76*VLOOKUP($D76,Paramètres!$B$16:$Z$45,AT$75+1,FALSE))</f>
        <v>0</v>
      </c>
      <c r="G76" s="105">
        <f>IF(ISBLANK($D76),0,AU76*VLOOKUP($D76,Paramètres!$B$16:$Z$45,AU$75+1,FALSE)+AV76*VLOOKUP($D76,Paramètres!$B$16:$Z$45,AV$75+1,FALSE))</f>
        <v>0</v>
      </c>
      <c r="H76" s="106">
        <f>IF(ISBLANK($D76),0,AW76*VLOOKUP($D76,Paramètres!$B$16:$Z$45,AW$75+1,FALSE)+AX76*VLOOKUP($D76,Paramètres!$B$16:$Z$45,AX$75+1,FALSE))</f>
        <v>0</v>
      </c>
      <c r="I76" s="106">
        <f>IF(ISBLANK($D76),0,AY76*VLOOKUP($D76,Paramètres!$B$16:$Z$45,AY$75+1,FALSE)+AZ76*VLOOKUP($D76,Paramètres!$B$16:$Z$45,AZ$75+1,FALSE))</f>
        <v>0</v>
      </c>
      <c r="J76" s="106">
        <f>IF(ISBLANK($D76),0,BA76*VLOOKUP($D76,Paramètres!$B$16:$Z$45,BA$75+1,FALSE)+BB76*VLOOKUP($D76,Paramètres!$B$16:$Z$45,BB$75+1,FALSE))</f>
        <v>0</v>
      </c>
      <c r="K76" s="106">
        <f>IF(ISBLANK($D76),0,BC76*VLOOKUP($D76,Paramètres!$B$16:$Z$45,BC$75+1,FALSE)+BD76*VLOOKUP($D76,Paramètres!$B$16:$Z$45,BD$75+1,FALSE))</f>
        <v>0</v>
      </c>
      <c r="L76" s="106">
        <f>IF(ISBLANK($D76),0,BE76*VLOOKUP($D76,Paramètres!$B$16:$Z$45,BE$75+1,FALSE)+BF76*VLOOKUP($D76,Paramètres!$B$16:$Z$45,BF$75+1,FALSE))</f>
        <v>0</v>
      </c>
      <c r="M76" s="106">
        <f>IF(ISBLANK($D76),0,BG76*VLOOKUP($D76,Paramètres!$B$16:$Z$45,BG$75+1,FALSE)+BH76*VLOOKUP($D76,Paramètres!$B$16:$Z$45,BH$75+1,FALSE))</f>
        <v>0</v>
      </c>
      <c r="N76" s="106">
        <f>IF(ISBLANK($D76),0,BI76*VLOOKUP($D76,Paramètres!$B$16:$Z$45,BI$75+1,FALSE)+BJ76*VLOOKUP($D76,Paramètres!$B$16:$Z$45,BJ$75+1,FALSE))</f>
        <v>0</v>
      </c>
      <c r="O76" s="106">
        <f>IF(ISBLANK($D76),0,BK76*VLOOKUP($D76,Paramètres!$B$16:$Z$45,BK$75+1,FALSE)+BL76*VLOOKUP($D76,Paramètres!$B$16:$Z$45,BL$75+1,FALSE))</f>
        <v>0</v>
      </c>
      <c r="P76" s="106">
        <f>IF(ISBLANK($D76),0,BM76*VLOOKUP($D76,Paramètres!$B$16:$Z$45,BM$75+1,FALSE)+BN76*VLOOKUP($D76,Paramètres!$B$16:$Z$45,BN$75+1,FALSE))</f>
        <v>0</v>
      </c>
      <c r="Q76" s="106">
        <f>IF(ISBLANK($D76),0,BO76*VLOOKUP($D76,Paramètres!$B$16:$Z$45,BO$75+1,FALSE)+BP76*VLOOKUP($D76,Paramètres!$B$16:$Z$45,BP$75+1,FALSE))</f>
        <v>0</v>
      </c>
      <c r="AP76" s="176" t="str">
        <f>IF(SUM($AS76:$BP76)=0,"",SUM($AS76:$BP76))</f>
        <v/>
      </c>
      <c r="AQ76" s="176"/>
      <c r="AR76" s="176"/>
      <c r="AS76" s="115"/>
      <c r="AT76" s="115"/>
      <c r="AU76" s="113"/>
      <c r="AV76" s="113"/>
      <c r="AW76" s="113"/>
      <c r="AX76" s="113"/>
      <c r="AY76" s="113"/>
      <c r="AZ76" s="113"/>
      <c r="BA76" s="113"/>
      <c r="BB76" s="113"/>
      <c r="BC76" s="113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  <c r="FM76" s="28"/>
      <c r="FN76" s="28"/>
    </row>
    <row r="77" spans="1:1246" x14ac:dyDescent="0.25">
      <c r="A77" s="15">
        <v>2</v>
      </c>
      <c r="B77" s="38"/>
      <c r="F77" s="107">
        <f>IF(ISBLANK($D77),0,AS77*VLOOKUP($D77,Paramètres!$B$16:$Z$45,AS$75+1,FALSE)+AT77*VLOOKUP($D77,Paramètres!$B$16:$Z$45,AT$75+1,FALSE))</f>
        <v>0</v>
      </c>
      <c r="G77" s="107">
        <f>IF(ISBLANK($D77),0,AU77*VLOOKUP($D77,Paramètres!$B$16:$Z$45,AU$75+1,FALSE)+AV77*VLOOKUP($D77,Paramètres!$B$16:$Z$45,AV$75+1,FALSE))</f>
        <v>0</v>
      </c>
      <c r="H77" s="107">
        <f>IF(ISBLANK($D77),0,AW77*VLOOKUP($D77,Paramètres!$B$16:$Z$45,AW$75+1,FALSE)+AX77*VLOOKUP($D77,Paramètres!$B$16:$Z$45,AX$75+1,FALSE))</f>
        <v>0</v>
      </c>
      <c r="I77" s="107">
        <f>IF(ISBLANK($D77),0,AY77*VLOOKUP($D77,Paramètres!$B$16:$Z$45,AY$75+1,FALSE)+AZ77*VLOOKUP($D77,Paramètres!$B$16:$Z$45,AZ$75+1,FALSE))</f>
        <v>0</v>
      </c>
      <c r="J77" s="107">
        <f>IF(ISBLANK($D77),0,BA77*VLOOKUP($D77,Paramètres!$B$16:$Z$45,BA$75+1,FALSE)+BB77*VLOOKUP($D77,Paramètres!$B$16:$Z$45,BB$75+1,FALSE))</f>
        <v>0</v>
      </c>
      <c r="K77" s="107">
        <f>IF(ISBLANK($D77),0,BC77*VLOOKUP($D77,Paramètres!$B$16:$Z$45,BC$75+1,FALSE)+BD77*VLOOKUP($D77,Paramètres!$B$16:$Z$45,BD$75+1,FALSE))</f>
        <v>0</v>
      </c>
      <c r="L77" s="107">
        <f>IF(ISBLANK($D77),0,BE77*VLOOKUP($D77,Paramètres!$B$16:$Z$45,BE$75+1,FALSE)+BF77*VLOOKUP($D77,Paramètres!$B$16:$Z$45,BF$75+1,FALSE))</f>
        <v>0</v>
      </c>
      <c r="M77" s="107">
        <f>IF(ISBLANK($D77),0,BG77*VLOOKUP($D77,Paramètres!$B$16:$Z$45,BG$75+1,FALSE)+BH77*VLOOKUP($D77,Paramètres!$B$16:$Z$45,BH$75+1,FALSE))</f>
        <v>0</v>
      </c>
      <c r="N77" s="107">
        <f>IF(ISBLANK($D77),0,BI77*VLOOKUP($D77,Paramètres!$B$16:$Z$45,BI$75+1,FALSE)+BJ77*VLOOKUP($D77,Paramètres!$B$16:$Z$45,BJ$75+1,FALSE))</f>
        <v>0</v>
      </c>
      <c r="O77" s="107">
        <f>IF(ISBLANK($D77),0,BK77*VLOOKUP($D77,Paramètres!$B$16:$Z$45,BK$75+1,FALSE)+BL77*VLOOKUP($D77,Paramètres!$B$16:$Z$45,BL$75+1,FALSE))</f>
        <v>0</v>
      </c>
      <c r="P77" s="107">
        <f>IF(ISBLANK($D77),0,BM77*VLOOKUP($D77,Paramètres!$B$16:$Z$45,BM$75+1,FALSE)+BN77*VLOOKUP($D77,Paramètres!$B$16:$Z$45,BN$75+1,FALSE))</f>
        <v>0</v>
      </c>
      <c r="Q77" s="107">
        <f>IF(ISBLANK($D77),0,BO77*VLOOKUP($D77,Paramètres!$B$16:$Z$45,BO$75+1,FALSE)+BP77*VLOOKUP($D77,Paramètres!$B$16:$Z$45,BP$75+1,FALSE))</f>
        <v>0</v>
      </c>
      <c r="AP77" s="176" t="str">
        <f t="shared" ref="AP77:AP85" si="2126">IF(SUM($AS77:$BP77)=0,"",SUM($AS77:$BP77))</f>
        <v/>
      </c>
      <c r="AQ77" s="176"/>
      <c r="AR77" s="176"/>
      <c r="AS77" s="114"/>
      <c r="AT77" s="114"/>
      <c r="AU77" s="113"/>
      <c r="AV77" s="113"/>
      <c r="AW77" s="113"/>
      <c r="AX77" s="113"/>
      <c r="AY77" s="113"/>
      <c r="AZ77" s="31"/>
      <c r="BA77" s="114"/>
      <c r="BB77" s="114"/>
      <c r="BC77" s="114"/>
      <c r="BD77" s="114"/>
      <c r="BE77" s="114"/>
      <c r="BF77" s="114"/>
      <c r="BG77" s="113"/>
      <c r="BH77" s="113"/>
      <c r="BI77" s="113"/>
      <c r="BJ77" s="113"/>
      <c r="BK77" s="113"/>
      <c r="BL77" s="113"/>
      <c r="BM77" s="113"/>
      <c r="BN77" s="113"/>
      <c r="BO77" s="113"/>
      <c r="BP77" s="113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  <c r="FM77" s="28"/>
      <c r="FN77" s="28"/>
    </row>
    <row r="78" spans="1:1246" x14ac:dyDescent="0.25">
      <c r="A78" s="15">
        <v>3</v>
      </c>
      <c r="B78" s="38"/>
      <c r="F78" s="107">
        <f>IF(ISBLANK($D78),0,AS78*VLOOKUP($D78,Paramètres!$B$16:$Z$45,AS$75+1,FALSE)+AT78*VLOOKUP($D78,Paramètres!$B$16:$Z$45,AT$75+1,FALSE))</f>
        <v>0</v>
      </c>
      <c r="G78" s="107">
        <f>IF(ISBLANK($D78),0,AU78*VLOOKUP($D78,Paramètres!$B$16:$Z$45,AU$75+1,FALSE)+AV78*VLOOKUP($D78,Paramètres!$B$16:$Z$45,AV$75+1,FALSE))</f>
        <v>0</v>
      </c>
      <c r="H78" s="107">
        <f>IF(ISBLANK($D78),0,AW78*VLOOKUP($D78,Paramètres!$B$16:$Z$45,AW$75+1,FALSE)+AX78*VLOOKUP($D78,Paramètres!$B$16:$Z$45,AX$75+1,FALSE))</f>
        <v>0</v>
      </c>
      <c r="I78" s="107">
        <f>IF(ISBLANK($D78),0,AY78*VLOOKUP($D78,Paramètres!$B$16:$Z$45,AY$75+1,FALSE)+AZ78*VLOOKUP($D78,Paramètres!$B$16:$Z$45,AZ$75+1,FALSE))</f>
        <v>0</v>
      </c>
      <c r="J78" s="107">
        <f>IF(ISBLANK($D78),0,BA78*VLOOKUP($D78,Paramètres!$B$16:$Z$45,BA$75+1,FALSE)+BB78*VLOOKUP($D78,Paramètres!$B$16:$Z$45,BB$75+1,FALSE))</f>
        <v>0</v>
      </c>
      <c r="K78" s="107">
        <f>IF(ISBLANK($D78),0,BC78*VLOOKUP($D78,Paramètres!$B$16:$Z$45,BC$75+1,FALSE)+BD78*VLOOKUP($D78,Paramètres!$B$16:$Z$45,BD$75+1,FALSE))</f>
        <v>0</v>
      </c>
      <c r="L78" s="107">
        <f>IF(ISBLANK($D78),0,BE78*VLOOKUP($D78,Paramètres!$B$16:$Z$45,BE$75+1,FALSE)+BF78*VLOOKUP($D78,Paramètres!$B$16:$Z$45,BF$75+1,FALSE))</f>
        <v>0</v>
      </c>
      <c r="M78" s="107">
        <f>IF(ISBLANK($D78),0,BG78*VLOOKUP($D78,Paramètres!$B$16:$Z$45,BG$75+1,FALSE)+BH78*VLOOKUP($D78,Paramètres!$B$16:$Z$45,BH$75+1,FALSE))</f>
        <v>0</v>
      </c>
      <c r="N78" s="107">
        <f>IF(ISBLANK($D78),0,BI78*VLOOKUP($D78,Paramètres!$B$16:$Z$45,BI$75+1,FALSE)+BJ78*VLOOKUP($D78,Paramètres!$B$16:$Z$45,BJ$75+1,FALSE))</f>
        <v>0</v>
      </c>
      <c r="O78" s="107">
        <f>IF(ISBLANK($D78),0,BK78*VLOOKUP($D78,Paramètres!$B$16:$Z$45,BK$75+1,FALSE)+BL78*VLOOKUP($D78,Paramètres!$B$16:$Z$45,BL$75+1,FALSE))</f>
        <v>0</v>
      </c>
      <c r="P78" s="107">
        <f>IF(ISBLANK($D78),0,BM78*VLOOKUP($D78,Paramètres!$B$16:$Z$45,BM$75+1,FALSE)+BN78*VLOOKUP($D78,Paramètres!$B$16:$Z$45,BN$75+1,FALSE))</f>
        <v>0</v>
      </c>
      <c r="Q78" s="107">
        <f>IF(ISBLANK($D78),0,BO78*VLOOKUP($D78,Paramètres!$B$16:$Z$45,BO$75+1,FALSE)+BP78*VLOOKUP($D78,Paramètres!$B$16:$Z$45,BP$75+1,FALSE))</f>
        <v>0</v>
      </c>
      <c r="AP78" s="176" t="str">
        <f t="shared" si="2126"/>
        <v/>
      </c>
      <c r="AQ78" s="176"/>
      <c r="AR78" s="176"/>
      <c r="AS78" s="114"/>
      <c r="AT78" s="114"/>
      <c r="AU78" s="113"/>
      <c r="AV78" s="113"/>
      <c r="AW78" s="113"/>
      <c r="AX78" s="113"/>
      <c r="AY78" s="113"/>
      <c r="AZ78" s="31"/>
      <c r="BA78" s="114"/>
      <c r="BB78" s="114"/>
      <c r="BC78" s="114"/>
      <c r="BD78" s="114"/>
      <c r="BE78" s="114"/>
      <c r="BF78" s="114"/>
      <c r="BG78" s="113"/>
      <c r="BH78" s="113"/>
      <c r="BI78" s="113"/>
      <c r="BJ78" s="113"/>
      <c r="BK78" s="113"/>
      <c r="BL78" s="113"/>
      <c r="BM78" s="113"/>
      <c r="BN78" s="113"/>
      <c r="BO78" s="113"/>
      <c r="BP78" s="113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  <c r="FM78" s="28"/>
      <c r="FN78" s="28"/>
    </row>
    <row r="79" spans="1:1246" x14ac:dyDescent="0.25">
      <c r="A79" s="15">
        <v>4</v>
      </c>
      <c r="B79" s="38"/>
      <c r="F79" s="107">
        <f>IF(ISBLANK($D79),0,AS79*VLOOKUP($D79,Paramètres!$B$16:$Z$45,AS$75+1,FALSE)+AT79*VLOOKUP($D79,Paramètres!$B$16:$Z$45,AT$75+1,FALSE))</f>
        <v>0</v>
      </c>
      <c r="G79" s="107">
        <f>IF(ISBLANK($D79),0,AU79*VLOOKUP($D79,Paramètres!$B$16:$Z$45,AU$75+1,FALSE)+AV79*VLOOKUP($D79,Paramètres!$B$16:$Z$45,AV$75+1,FALSE))</f>
        <v>0</v>
      </c>
      <c r="H79" s="107">
        <f>IF(ISBLANK($D79),0,AW79*VLOOKUP($D79,Paramètres!$B$16:$Z$45,AW$75+1,FALSE)+AX79*VLOOKUP($D79,Paramètres!$B$16:$Z$45,AX$75+1,FALSE))</f>
        <v>0</v>
      </c>
      <c r="I79" s="107">
        <f>IF(ISBLANK($D79),0,AY79*VLOOKUP($D79,Paramètres!$B$16:$Z$45,AY$75+1,FALSE)+AZ79*VLOOKUP($D79,Paramètres!$B$16:$Z$45,AZ$75+1,FALSE))</f>
        <v>0</v>
      </c>
      <c r="J79" s="107">
        <f>IF(ISBLANK($D79),0,BA79*VLOOKUP($D79,Paramètres!$B$16:$Z$45,BA$75+1,FALSE)+BB79*VLOOKUP($D79,Paramètres!$B$16:$Z$45,BB$75+1,FALSE))</f>
        <v>0</v>
      </c>
      <c r="K79" s="107">
        <f>IF(ISBLANK($D79),0,BC79*VLOOKUP($D79,Paramètres!$B$16:$Z$45,BC$75+1,FALSE)+BD79*VLOOKUP($D79,Paramètres!$B$16:$Z$45,BD$75+1,FALSE))</f>
        <v>0</v>
      </c>
      <c r="L79" s="107">
        <f>IF(ISBLANK($D79),0,BE79*VLOOKUP($D79,Paramètres!$B$16:$Z$45,BE$75+1,FALSE)+BF79*VLOOKUP($D79,Paramètres!$B$16:$Z$45,BF$75+1,FALSE))</f>
        <v>0</v>
      </c>
      <c r="M79" s="107">
        <f>IF(ISBLANK($D79),0,BG79*VLOOKUP($D79,Paramètres!$B$16:$Z$45,BG$75+1,FALSE)+BH79*VLOOKUP($D79,Paramètres!$B$16:$Z$45,BH$75+1,FALSE))</f>
        <v>0</v>
      </c>
      <c r="N79" s="107">
        <f>IF(ISBLANK($D79),0,BI79*VLOOKUP($D79,Paramètres!$B$16:$Z$45,BI$75+1,FALSE)+BJ79*VLOOKUP($D79,Paramètres!$B$16:$Z$45,BJ$75+1,FALSE))</f>
        <v>0</v>
      </c>
      <c r="O79" s="107">
        <f>IF(ISBLANK($D79),0,BK79*VLOOKUP($D79,Paramètres!$B$16:$Z$45,BK$75+1,FALSE)+BL79*VLOOKUP($D79,Paramètres!$B$16:$Z$45,BL$75+1,FALSE))</f>
        <v>0</v>
      </c>
      <c r="P79" s="107">
        <f>IF(ISBLANK($D79),0,BM79*VLOOKUP($D79,Paramètres!$B$16:$Z$45,BM$75+1,FALSE)+BN79*VLOOKUP($D79,Paramètres!$B$16:$Z$45,BN$75+1,FALSE))</f>
        <v>0</v>
      </c>
      <c r="Q79" s="107">
        <f>IF(ISBLANK($D79),0,BO79*VLOOKUP($D79,Paramètres!$B$16:$Z$45,BO$75+1,FALSE)+BP79*VLOOKUP($D79,Paramètres!$B$16:$Z$45,BP$75+1,FALSE))</f>
        <v>0</v>
      </c>
      <c r="AP79" s="176" t="str">
        <f t="shared" si="2126"/>
        <v/>
      </c>
      <c r="AQ79" s="176"/>
      <c r="AR79" s="176"/>
      <c r="AS79" s="114"/>
      <c r="AT79" s="114"/>
      <c r="AU79" s="113"/>
      <c r="AV79" s="113"/>
      <c r="AW79" s="113"/>
      <c r="AX79" s="113"/>
      <c r="AY79" s="113"/>
      <c r="AZ79" s="31"/>
      <c r="BA79" s="114"/>
      <c r="BB79" s="114"/>
      <c r="BC79" s="114"/>
      <c r="BD79" s="114"/>
      <c r="BE79" s="114"/>
      <c r="BF79" s="114"/>
      <c r="BG79" s="113"/>
      <c r="BH79" s="113"/>
      <c r="BI79" s="113"/>
      <c r="BJ79" s="113"/>
      <c r="BK79" s="113"/>
      <c r="BL79" s="113"/>
      <c r="BM79" s="113"/>
      <c r="BN79" s="113"/>
      <c r="BO79" s="113"/>
      <c r="BP79" s="113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  <c r="FM79" s="28"/>
      <c r="FN79" s="28"/>
    </row>
    <row r="80" spans="1:1246" x14ac:dyDescent="0.25">
      <c r="A80" s="15">
        <v>5</v>
      </c>
      <c r="B80" s="38"/>
      <c r="F80" s="107">
        <f>IF(ISBLANK($D80),0,AS80*VLOOKUP($D80,Paramètres!$B$16:$Z$45,AS$75+1,FALSE)+AT80*VLOOKUP($D80,Paramètres!$B$16:$Z$45,AT$75+1,FALSE))</f>
        <v>0</v>
      </c>
      <c r="G80" s="107">
        <f>IF(ISBLANK($D80),0,AU80*VLOOKUP($D80,Paramètres!$B$16:$Z$45,AU$75+1,FALSE)+AV80*VLOOKUP($D80,Paramètres!$B$16:$Z$45,AV$75+1,FALSE))</f>
        <v>0</v>
      </c>
      <c r="H80" s="107">
        <f>IF(ISBLANK($D80),0,AW80*VLOOKUP($D80,Paramètres!$B$16:$Z$45,AW$75+1,FALSE)+AX80*VLOOKUP($D80,Paramètres!$B$16:$Z$45,AX$75+1,FALSE))</f>
        <v>0</v>
      </c>
      <c r="I80" s="107">
        <f>IF(ISBLANK($D80),0,AY80*VLOOKUP($D80,Paramètres!$B$16:$Z$45,AY$75+1,FALSE)+AZ80*VLOOKUP($D80,Paramètres!$B$16:$Z$45,AZ$75+1,FALSE))</f>
        <v>0</v>
      </c>
      <c r="J80" s="107">
        <f>IF(ISBLANK($D80),0,BA80*VLOOKUP($D80,Paramètres!$B$16:$Z$45,BA$75+1,FALSE)+BB80*VLOOKUP($D80,Paramètres!$B$16:$Z$45,BB$75+1,FALSE))</f>
        <v>0</v>
      </c>
      <c r="K80" s="107">
        <f>IF(ISBLANK($D80),0,BC80*VLOOKUP($D80,Paramètres!$B$16:$Z$45,BC$75+1,FALSE)+BD80*VLOOKUP($D80,Paramètres!$B$16:$Z$45,BD$75+1,FALSE))</f>
        <v>0</v>
      </c>
      <c r="L80" s="107">
        <f>IF(ISBLANK($D80),0,BE80*VLOOKUP($D80,Paramètres!$B$16:$Z$45,BE$75+1,FALSE)+BF80*VLOOKUP($D80,Paramètres!$B$16:$Z$45,BF$75+1,FALSE))</f>
        <v>0</v>
      </c>
      <c r="M80" s="107">
        <f>IF(ISBLANK($D80),0,BG80*VLOOKUP($D80,Paramètres!$B$16:$Z$45,BG$75+1,FALSE)+BH80*VLOOKUP($D80,Paramètres!$B$16:$Z$45,BH$75+1,FALSE))</f>
        <v>0</v>
      </c>
      <c r="N80" s="107">
        <f>IF(ISBLANK($D80),0,BI80*VLOOKUP($D80,Paramètres!$B$16:$Z$45,BI$75+1,FALSE)+BJ80*VLOOKUP($D80,Paramètres!$B$16:$Z$45,BJ$75+1,FALSE))</f>
        <v>0</v>
      </c>
      <c r="O80" s="107">
        <f>IF(ISBLANK($D80),0,BK80*VLOOKUP($D80,Paramètres!$B$16:$Z$45,BK$75+1,FALSE)+BL80*VLOOKUP($D80,Paramètres!$B$16:$Z$45,BL$75+1,FALSE))</f>
        <v>0</v>
      </c>
      <c r="P80" s="107">
        <f>IF(ISBLANK($D80),0,BM80*VLOOKUP($D80,Paramètres!$B$16:$Z$45,BM$75+1,FALSE)+BN80*VLOOKUP($D80,Paramètres!$B$16:$Z$45,BN$75+1,FALSE))</f>
        <v>0</v>
      </c>
      <c r="Q80" s="107">
        <f>IF(ISBLANK($D80),0,BO80*VLOOKUP($D80,Paramètres!$B$16:$Z$45,BO$75+1,FALSE)+BP80*VLOOKUP($D80,Paramètres!$B$16:$Z$45,BP$75+1,FALSE))</f>
        <v>0</v>
      </c>
      <c r="AP80" s="176" t="str">
        <f t="shared" si="2126"/>
        <v/>
      </c>
      <c r="AQ80" s="176"/>
      <c r="AR80" s="176"/>
      <c r="AS80" s="114"/>
      <c r="AT80" s="114"/>
      <c r="AU80" s="113"/>
      <c r="AV80" s="113"/>
      <c r="AW80" s="113"/>
      <c r="AX80" s="113"/>
      <c r="AY80" s="113"/>
      <c r="AZ80" s="31"/>
      <c r="BA80" s="114"/>
      <c r="BB80" s="114"/>
      <c r="BC80" s="114"/>
      <c r="BD80" s="114"/>
      <c r="BE80" s="114"/>
      <c r="BF80" s="114"/>
      <c r="BG80" s="113"/>
      <c r="BH80" s="113"/>
      <c r="BI80" s="113"/>
      <c r="BJ80" s="113"/>
      <c r="BK80" s="113"/>
      <c r="BL80" s="113"/>
      <c r="BM80" s="113"/>
      <c r="BN80" s="113"/>
      <c r="BO80" s="113"/>
      <c r="BP80" s="113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  <c r="FN80" s="28"/>
    </row>
    <row r="81" spans="1:170" x14ac:dyDescent="0.25">
      <c r="A81" s="15">
        <v>6</v>
      </c>
      <c r="B81" s="38"/>
      <c r="F81" s="107">
        <f>IF(ISBLANK($D81),0,AS81*VLOOKUP($D81,Paramètres!$B$16:$Z$45,AS$75+1,FALSE)+AT81*VLOOKUP($D81,Paramètres!$B$16:$Z$45,AT$75+1,FALSE))</f>
        <v>0</v>
      </c>
      <c r="G81" s="107">
        <f>IF(ISBLANK($D81),0,AU81*VLOOKUP($D81,Paramètres!$B$16:$Z$45,AU$75+1,FALSE)+AV81*VLOOKUP($D81,Paramètres!$B$16:$Z$45,AV$75+1,FALSE))</f>
        <v>0</v>
      </c>
      <c r="H81" s="107">
        <f>IF(ISBLANK($D81),0,AW81*VLOOKUP($D81,Paramètres!$B$16:$Z$45,AW$75+1,FALSE)+AX81*VLOOKUP($D81,Paramètres!$B$16:$Z$45,AX$75+1,FALSE))</f>
        <v>0</v>
      </c>
      <c r="I81" s="107">
        <f>IF(ISBLANK($D81),0,AY81*VLOOKUP($D81,Paramètres!$B$16:$Z$45,AY$75+1,FALSE)+AZ81*VLOOKUP($D81,Paramètres!$B$16:$Z$45,AZ$75+1,FALSE))</f>
        <v>0</v>
      </c>
      <c r="J81" s="107">
        <f>IF(ISBLANK($D81),0,BA81*VLOOKUP($D81,Paramètres!$B$16:$Z$45,BA$75+1,FALSE)+BB81*VLOOKUP($D81,Paramètres!$B$16:$Z$45,BB$75+1,FALSE))</f>
        <v>0</v>
      </c>
      <c r="K81" s="107">
        <f>IF(ISBLANK($D81),0,BC81*VLOOKUP($D81,Paramètres!$B$16:$Z$45,BC$75+1,FALSE)+BD81*VLOOKUP($D81,Paramètres!$B$16:$Z$45,BD$75+1,FALSE))</f>
        <v>0</v>
      </c>
      <c r="L81" s="107">
        <f>IF(ISBLANK($D81),0,BE81*VLOOKUP($D81,Paramètres!$B$16:$Z$45,BE$75+1,FALSE)+BF81*VLOOKUP($D81,Paramètres!$B$16:$Z$45,BF$75+1,FALSE))</f>
        <v>0</v>
      </c>
      <c r="M81" s="107">
        <f>IF(ISBLANK($D81),0,BG81*VLOOKUP($D81,Paramètres!$B$16:$Z$45,BG$75+1,FALSE)+BH81*VLOOKUP($D81,Paramètres!$B$16:$Z$45,BH$75+1,FALSE))</f>
        <v>0</v>
      </c>
      <c r="N81" s="107">
        <f>IF(ISBLANK($D81),0,BI81*VLOOKUP($D81,Paramètres!$B$16:$Z$45,BI$75+1,FALSE)+BJ81*VLOOKUP($D81,Paramètres!$B$16:$Z$45,BJ$75+1,FALSE))</f>
        <v>0</v>
      </c>
      <c r="O81" s="107">
        <f>IF(ISBLANK($D81),0,BK81*VLOOKUP($D81,Paramètres!$B$16:$Z$45,BK$75+1,FALSE)+BL81*VLOOKUP($D81,Paramètres!$B$16:$Z$45,BL$75+1,FALSE))</f>
        <v>0</v>
      </c>
      <c r="P81" s="107">
        <f>IF(ISBLANK($D81),0,BM81*VLOOKUP($D81,Paramètres!$B$16:$Z$45,BM$75+1,FALSE)+BN81*VLOOKUP($D81,Paramètres!$B$16:$Z$45,BN$75+1,FALSE))</f>
        <v>0</v>
      </c>
      <c r="Q81" s="107">
        <f>IF(ISBLANK($D81),0,BO81*VLOOKUP($D81,Paramètres!$B$16:$Z$45,BO$75+1,FALSE)+BP81*VLOOKUP($D81,Paramètres!$B$16:$Z$45,BP$75+1,FALSE))</f>
        <v>0</v>
      </c>
      <c r="AP81" s="176" t="str">
        <f t="shared" si="2126"/>
        <v/>
      </c>
      <c r="AQ81" s="176"/>
      <c r="AR81" s="176"/>
      <c r="AS81" s="114"/>
      <c r="AT81" s="114"/>
      <c r="AU81" s="113"/>
      <c r="AV81" s="113"/>
      <c r="AW81" s="113"/>
      <c r="AX81" s="113"/>
      <c r="AY81" s="113"/>
      <c r="AZ81" s="31"/>
      <c r="BA81" s="114"/>
      <c r="BB81" s="114"/>
      <c r="BC81" s="114"/>
      <c r="BD81" s="114"/>
      <c r="BE81" s="114"/>
      <c r="BF81" s="114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</row>
    <row r="82" spans="1:170" x14ac:dyDescent="0.25">
      <c r="A82" s="15">
        <v>7</v>
      </c>
      <c r="B82" s="38"/>
      <c r="F82" s="107">
        <f>IF(ISBLANK($D82),0,AS82*VLOOKUP($D82,Paramètres!$B$16:$Z$45,AS$75+1,FALSE)+AT82*VLOOKUP($D82,Paramètres!$B$16:$Z$45,AT$75+1,FALSE))</f>
        <v>0</v>
      </c>
      <c r="G82" s="107">
        <f>IF(ISBLANK($D82),0,AU82*VLOOKUP($D82,Paramètres!$B$16:$Z$45,AU$75+1,FALSE)+AV82*VLOOKUP($D82,Paramètres!$B$16:$Z$45,AV$75+1,FALSE))</f>
        <v>0</v>
      </c>
      <c r="H82" s="107">
        <f>IF(ISBLANK($D82),0,AW82*VLOOKUP($D82,Paramètres!$B$16:$Z$45,AW$75+1,FALSE)+AX82*VLOOKUP($D82,Paramètres!$B$16:$Z$45,AX$75+1,FALSE))</f>
        <v>0</v>
      </c>
      <c r="I82" s="107">
        <f>IF(ISBLANK($D82),0,AY82*VLOOKUP($D82,Paramètres!$B$16:$Z$45,AY$75+1,FALSE)+AZ82*VLOOKUP($D82,Paramètres!$B$16:$Z$45,AZ$75+1,FALSE))</f>
        <v>0</v>
      </c>
      <c r="J82" s="107">
        <f>IF(ISBLANK($D82),0,BA82*VLOOKUP($D82,Paramètres!$B$16:$Z$45,BA$75+1,FALSE)+BB82*VLOOKUP($D82,Paramètres!$B$16:$Z$45,BB$75+1,FALSE))</f>
        <v>0</v>
      </c>
      <c r="K82" s="107">
        <f>IF(ISBLANK($D82),0,BC82*VLOOKUP($D82,Paramètres!$B$16:$Z$45,BC$75+1,FALSE)+BD82*VLOOKUP($D82,Paramètres!$B$16:$Z$45,BD$75+1,FALSE))</f>
        <v>0</v>
      </c>
      <c r="L82" s="107">
        <f>IF(ISBLANK($D82),0,BE82*VLOOKUP($D82,Paramètres!$B$16:$Z$45,BE$75+1,FALSE)+BF82*VLOOKUP($D82,Paramètres!$B$16:$Z$45,BF$75+1,FALSE))</f>
        <v>0</v>
      </c>
      <c r="M82" s="107">
        <f>IF(ISBLANK($D82),0,BG82*VLOOKUP($D82,Paramètres!$B$16:$Z$45,BG$75+1,FALSE)+BH82*VLOOKUP($D82,Paramètres!$B$16:$Z$45,BH$75+1,FALSE))</f>
        <v>0</v>
      </c>
      <c r="N82" s="107">
        <f>IF(ISBLANK($D82),0,BI82*VLOOKUP($D82,Paramètres!$B$16:$Z$45,BI$75+1,FALSE)+BJ82*VLOOKUP($D82,Paramètres!$B$16:$Z$45,BJ$75+1,FALSE))</f>
        <v>0</v>
      </c>
      <c r="O82" s="107">
        <f>IF(ISBLANK($D82),0,BK82*VLOOKUP($D82,Paramètres!$B$16:$Z$45,BK$75+1,FALSE)+BL82*VLOOKUP($D82,Paramètres!$B$16:$Z$45,BL$75+1,FALSE))</f>
        <v>0</v>
      </c>
      <c r="P82" s="107">
        <f>IF(ISBLANK($D82),0,BM82*VLOOKUP($D82,Paramètres!$B$16:$Z$45,BM$75+1,FALSE)+BN82*VLOOKUP($D82,Paramètres!$B$16:$Z$45,BN$75+1,FALSE))</f>
        <v>0</v>
      </c>
      <c r="Q82" s="107">
        <f>IF(ISBLANK($D82),0,BO82*VLOOKUP($D82,Paramètres!$B$16:$Z$45,BO$75+1,FALSE)+BP82*VLOOKUP($D82,Paramètres!$B$16:$Z$45,BP$75+1,FALSE))</f>
        <v>0</v>
      </c>
      <c r="AP82" s="176" t="str">
        <f t="shared" si="2126"/>
        <v/>
      </c>
      <c r="AQ82" s="176"/>
      <c r="AR82" s="176"/>
      <c r="AS82" s="114"/>
      <c r="AT82" s="114"/>
      <c r="AU82" s="113"/>
      <c r="AV82" s="113"/>
      <c r="AW82" s="113"/>
      <c r="AX82" s="113"/>
      <c r="AY82" s="113"/>
      <c r="AZ82" s="31"/>
      <c r="BA82" s="114"/>
      <c r="BB82" s="114"/>
      <c r="BC82" s="114"/>
      <c r="BD82" s="114"/>
      <c r="BE82" s="114"/>
      <c r="BF82" s="114"/>
      <c r="BG82" s="113"/>
      <c r="BH82" s="113"/>
      <c r="BI82" s="113"/>
      <c r="BJ82" s="113"/>
      <c r="BK82" s="113"/>
      <c r="BL82" s="113"/>
      <c r="BM82" s="113"/>
      <c r="BN82" s="113"/>
      <c r="BO82" s="113"/>
      <c r="BP82" s="113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  <c r="FM82" s="28"/>
      <c r="FN82" s="28"/>
    </row>
    <row r="83" spans="1:170" x14ac:dyDescent="0.25">
      <c r="A83" s="15">
        <v>8</v>
      </c>
      <c r="B83" s="38"/>
      <c r="F83" s="107">
        <f>IF(ISBLANK($D83),0,AS83*VLOOKUP($D83,Paramètres!$B$16:$Z$45,AS$75+1,FALSE)+AT83*VLOOKUP($D83,Paramètres!$B$16:$Z$45,AT$75+1,FALSE))</f>
        <v>0</v>
      </c>
      <c r="G83" s="107">
        <f>IF(ISBLANK($D83),0,AU83*VLOOKUP($D83,Paramètres!$B$16:$Z$45,AU$75+1,FALSE)+AV83*VLOOKUP($D83,Paramètres!$B$16:$Z$45,AV$75+1,FALSE))</f>
        <v>0</v>
      </c>
      <c r="H83" s="107">
        <f>IF(ISBLANK($D83),0,AW83*VLOOKUP($D83,Paramètres!$B$16:$Z$45,AW$75+1,FALSE)+AX83*VLOOKUP($D83,Paramètres!$B$16:$Z$45,AX$75+1,FALSE))</f>
        <v>0</v>
      </c>
      <c r="I83" s="107">
        <f>IF(ISBLANK($D83),0,AY83*VLOOKUP($D83,Paramètres!$B$16:$Z$45,AY$75+1,FALSE)+AZ83*VLOOKUP($D83,Paramètres!$B$16:$Z$45,AZ$75+1,FALSE))</f>
        <v>0</v>
      </c>
      <c r="J83" s="107">
        <f>IF(ISBLANK($D83),0,BA83*VLOOKUP($D83,Paramètres!$B$16:$Z$45,BA$75+1,FALSE)+BB83*VLOOKUP($D83,Paramètres!$B$16:$Z$45,BB$75+1,FALSE))</f>
        <v>0</v>
      </c>
      <c r="K83" s="107">
        <f>IF(ISBLANK($D83),0,BC83*VLOOKUP($D83,Paramètres!$B$16:$Z$45,BC$75+1,FALSE)+BD83*VLOOKUP($D83,Paramètres!$B$16:$Z$45,BD$75+1,FALSE))</f>
        <v>0</v>
      </c>
      <c r="L83" s="107">
        <f>IF(ISBLANK($D83),0,BE83*VLOOKUP($D83,Paramètres!$B$16:$Z$45,BE$75+1,FALSE)+BF83*VLOOKUP($D83,Paramètres!$B$16:$Z$45,BF$75+1,FALSE))</f>
        <v>0</v>
      </c>
      <c r="M83" s="107">
        <f>IF(ISBLANK($D83),0,BG83*VLOOKUP($D83,Paramètres!$B$16:$Z$45,BG$75+1,FALSE)+BH83*VLOOKUP($D83,Paramètres!$B$16:$Z$45,BH$75+1,FALSE))</f>
        <v>0</v>
      </c>
      <c r="N83" s="107">
        <f>IF(ISBLANK($D83),0,BI83*VLOOKUP($D83,Paramètres!$B$16:$Z$45,BI$75+1,FALSE)+BJ83*VLOOKUP($D83,Paramètres!$B$16:$Z$45,BJ$75+1,FALSE))</f>
        <v>0</v>
      </c>
      <c r="O83" s="107">
        <f>IF(ISBLANK($D83),0,BK83*VLOOKUP($D83,Paramètres!$B$16:$Z$45,BK$75+1,FALSE)+BL83*VLOOKUP($D83,Paramètres!$B$16:$Z$45,BL$75+1,FALSE))</f>
        <v>0</v>
      </c>
      <c r="P83" s="107">
        <f>IF(ISBLANK($D83),0,BM83*VLOOKUP($D83,Paramètres!$B$16:$Z$45,BM$75+1,FALSE)+BN83*VLOOKUP($D83,Paramètres!$B$16:$Z$45,BN$75+1,FALSE))</f>
        <v>0</v>
      </c>
      <c r="Q83" s="107">
        <f>IF(ISBLANK($D83),0,BO83*VLOOKUP($D83,Paramètres!$B$16:$Z$45,BO$75+1,FALSE)+BP83*VLOOKUP($D83,Paramètres!$B$16:$Z$45,BP$75+1,FALSE))</f>
        <v>0</v>
      </c>
      <c r="AP83" s="176" t="str">
        <f t="shared" si="2126"/>
        <v/>
      </c>
      <c r="AQ83" s="176"/>
      <c r="AR83" s="176"/>
      <c r="AS83" s="114"/>
      <c r="AT83" s="114"/>
      <c r="AU83" s="113"/>
      <c r="AV83" s="113"/>
      <c r="AW83" s="113"/>
      <c r="AX83" s="113"/>
      <c r="AY83" s="113"/>
      <c r="AZ83" s="31"/>
      <c r="BA83" s="114"/>
      <c r="BB83" s="114"/>
      <c r="BC83" s="114"/>
      <c r="BD83" s="114"/>
      <c r="BE83" s="114"/>
      <c r="BF83" s="114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  <c r="FM83" s="28"/>
      <c r="FN83" s="28"/>
    </row>
    <row r="84" spans="1:170" x14ac:dyDescent="0.25">
      <c r="A84" s="15">
        <v>9</v>
      </c>
      <c r="B84" s="38"/>
      <c r="F84" s="107">
        <f>IF(ISBLANK($D84),0,AS84*VLOOKUP($D84,Paramètres!$B$16:$Z$45,AS$75+1,FALSE)+AT84*VLOOKUP($D84,Paramètres!$B$16:$Z$45,AT$75+1,FALSE))</f>
        <v>0</v>
      </c>
      <c r="G84" s="107">
        <f>IF(ISBLANK($D84),0,AU84*VLOOKUP($D84,Paramètres!$B$16:$Z$45,AU$75+1,FALSE)+AV84*VLOOKUP($D84,Paramètres!$B$16:$Z$45,AV$75+1,FALSE))</f>
        <v>0</v>
      </c>
      <c r="H84" s="107">
        <f>IF(ISBLANK($D84),0,AW84*VLOOKUP($D84,Paramètres!$B$16:$Z$45,AW$75+1,FALSE)+AX84*VLOOKUP($D84,Paramètres!$B$16:$Z$45,AX$75+1,FALSE))</f>
        <v>0</v>
      </c>
      <c r="I84" s="107">
        <f>IF(ISBLANK($D84),0,AY84*VLOOKUP($D84,Paramètres!$B$16:$Z$45,AY$75+1,FALSE)+AZ84*VLOOKUP($D84,Paramètres!$B$16:$Z$45,AZ$75+1,FALSE))</f>
        <v>0</v>
      </c>
      <c r="J84" s="107">
        <f>IF(ISBLANK($D84),0,BA84*VLOOKUP($D84,Paramètres!$B$16:$Z$45,BA$75+1,FALSE)+BB84*VLOOKUP($D84,Paramètres!$B$16:$Z$45,BB$75+1,FALSE))</f>
        <v>0</v>
      </c>
      <c r="K84" s="107">
        <f>IF(ISBLANK($D84),0,BC84*VLOOKUP($D84,Paramètres!$B$16:$Z$45,BC$75+1,FALSE)+BD84*VLOOKUP($D84,Paramètres!$B$16:$Z$45,BD$75+1,FALSE))</f>
        <v>0</v>
      </c>
      <c r="L84" s="107">
        <f>IF(ISBLANK($D84),0,BE84*VLOOKUP($D84,Paramètres!$B$16:$Z$45,BE$75+1,FALSE)+BF84*VLOOKUP($D84,Paramètres!$B$16:$Z$45,BF$75+1,FALSE))</f>
        <v>0</v>
      </c>
      <c r="M84" s="107">
        <f>IF(ISBLANK($D84),0,BG84*VLOOKUP($D84,Paramètres!$B$16:$Z$45,BG$75+1,FALSE)+BH84*VLOOKUP($D84,Paramètres!$B$16:$Z$45,BH$75+1,FALSE))</f>
        <v>0</v>
      </c>
      <c r="N84" s="107">
        <f>IF(ISBLANK($D84),0,BI84*VLOOKUP($D84,Paramètres!$B$16:$Z$45,BI$75+1,FALSE)+BJ84*VLOOKUP($D84,Paramètres!$B$16:$Z$45,BJ$75+1,FALSE))</f>
        <v>0</v>
      </c>
      <c r="O84" s="107">
        <f>IF(ISBLANK($D84),0,BK84*VLOOKUP($D84,Paramètres!$B$16:$Z$45,BK$75+1,FALSE)+BL84*VLOOKUP($D84,Paramètres!$B$16:$Z$45,BL$75+1,FALSE))</f>
        <v>0</v>
      </c>
      <c r="P84" s="107">
        <f>IF(ISBLANK($D84),0,BM84*VLOOKUP($D84,Paramètres!$B$16:$Z$45,BM$75+1,FALSE)+BN84*VLOOKUP($D84,Paramètres!$B$16:$Z$45,BN$75+1,FALSE))</f>
        <v>0</v>
      </c>
      <c r="Q84" s="107">
        <f>IF(ISBLANK($D84),0,BO84*VLOOKUP($D84,Paramètres!$B$16:$Z$45,BO$75+1,FALSE)+BP84*VLOOKUP($D84,Paramètres!$B$16:$Z$45,BP$75+1,FALSE))</f>
        <v>0</v>
      </c>
      <c r="AP84" s="176" t="str">
        <f t="shared" si="2126"/>
        <v/>
      </c>
      <c r="AQ84" s="176"/>
      <c r="AR84" s="176"/>
      <c r="AS84" s="114"/>
      <c r="AT84" s="114"/>
      <c r="AU84" s="113"/>
      <c r="AV84" s="113"/>
      <c r="AW84" s="113"/>
      <c r="AX84" s="113"/>
      <c r="AY84" s="113"/>
      <c r="AZ84" s="31"/>
      <c r="BA84" s="114"/>
      <c r="BB84" s="114"/>
      <c r="BC84" s="114"/>
      <c r="BD84" s="114"/>
      <c r="BE84" s="114"/>
      <c r="BF84" s="114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  <c r="FM84" s="28"/>
      <c r="FN84" s="28"/>
    </row>
    <row r="85" spans="1:170" x14ac:dyDescent="0.25">
      <c r="A85" s="15">
        <v>10</v>
      </c>
      <c r="B85" s="38"/>
      <c r="F85" s="107">
        <f>IF(ISBLANK($D85),0,AS85*VLOOKUP($D85,Paramètres!$B$16:$Z$45,AS$75+1,FALSE)+AT85*VLOOKUP($D85,Paramètres!$B$16:$Z$45,AT$75+1,FALSE))</f>
        <v>0</v>
      </c>
      <c r="G85" s="107">
        <f>IF(ISBLANK($D85),0,AU85*VLOOKUP($D85,Paramètres!$B$16:$Z$45,AU$75+1,FALSE)+AV85*VLOOKUP($D85,Paramètres!$B$16:$Z$45,AV$75+1,FALSE))</f>
        <v>0</v>
      </c>
      <c r="H85" s="107">
        <f>IF(ISBLANK($D85),0,AW85*VLOOKUP($D85,Paramètres!$B$16:$Z$45,AW$75+1,FALSE)+AX85*VLOOKUP($D85,Paramètres!$B$16:$Z$45,AX$75+1,FALSE))</f>
        <v>0</v>
      </c>
      <c r="I85" s="107">
        <f>IF(ISBLANK($D85),0,AY85*VLOOKUP($D85,Paramètres!$B$16:$Z$45,AY$75+1,FALSE)+AZ85*VLOOKUP($D85,Paramètres!$B$16:$Z$45,AZ$75+1,FALSE))</f>
        <v>0</v>
      </c>
      <c r="J85" s="107">
        <f>IF(ISBLANK($D85),0,BA85*VLOOKUP($D85,Paramètres!$B$16:$Z$45,BA$75+1,FALSE)+BB85*VLOOKUP($D85,Paramètres!$B$16:$Z$45,BB$75+1,FALSE))</f>
        <v>0</v>
      </c>
      <c r="K85" s="107">
        <f>IF(ISBLANK($D85),0,BC85*VLOOKUP($D85,Paramètres!$B$16:$Z$45,BC$75+1,FALSE)+BD85*VLOOKUP($D85,Paramètres!$B$16:$Z$45,BD$75+1,FALSE))</f>
        <v>0</v>
      </c>
      <c r="L85" s="107">
        <f>IF(ISBLANK($D85),0,BE85*VLOOKUP($D85,Paramètres!$B$16:$Z$45,BE$75+1,FALSE)+BF85*VLOOKUP($D85,Paramètres!$B$16:$Z$45,BF$75+1,FALSE))</f>
        <v>0</v>
      </c>
      <c r="M85" s="107">
        <f>IF(ISBLANK($D85),0,BG85*VLOOKUP($D85,Paramètres!$B$16:$Z$45,BG$75+1,FALSE)+BH85*VLOOKUP($D85,Paramètres!$B$16:$Z$45,BH$75+1,FALSE))</f>
        <v>0</v>
      </c>
      <c r="N85" s="107">
        <f>IF(ISBLANK($D85),0,BI85*VLOOKUP($D85,Paramètres!$B$16:$Z$45,BI$75+1,FALSE)+BJ85*VLOOKUP($D85,Paramètres!$B$16:$Z$45,BJ$75+1,FALSE))</f>
        <v>0</v>
      </c>
      <c r="O85" s="107">
        <f>IF(ISBLANK($D85),0,BK85*VLOOKUP($D85,Paramètres!$B$16:$Z$45,BK$75+1,FALSE)+BL85*VLOOKUP($D85,Paramètres!$B$16:$Z$45,BL$75+1,FALSE))</f>
        <v>0</v>
      </c>
      <c r="P85" s="107">
        <f>IF(ISBLANK($D85),0,BM85*VLOOKUP($D85,Paramètres!$B$16:$Z$45,BM$75+1,FALSE)+BN85*VLOOKUP($D85,Paramètres!$B$16:$Z$45,BN$75+1,FALSE))</f>
        <v>0</v>
      </c>
      <c r="Q85" s="107">
        <f>IF(ISBLANK($D85),0,BO85*VLOOKUP($D85,Paramètres!$B$16:$Z$45,BO$75+1,FALSE)+BP85*VLOOKUP($D85,Paramètres!$B$16:$Z$45,BP$75+1,FALSE))</f>
        <v>0</v>
      </c>
      <c r="AP85" s="176" t="str">
        <f t="shared" si="2126"/>
        <v/>
      </c>
      <c r="AQ85" s="176"/>
      <c r="AR85" s="176"/>
      <c r="AS85" s="114"/>
      <c r="AT85" s="114"/>
      <c r="AU85" s="113"/>
      <c r="AV85" s="113"/>
      <c r="AW85" s="113"/>
      <c r="AX85" s="113"/>
      <c r="AY85" s="113"/>
      <c r="AZ85" s="31"/>
      <c r="BA85" s="114"/>
      <c r="BB85" s="114"/>
      <c r="BC85" s="114"/>
      <c r="BD85" s="114"/>
      <c r="BE85" s="114"/>
      <c r="BF85" s="114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</row>
    <row r="86" spans="1:170" hidden="1" outlineLevel="1" x14ac:dyDescent="0.25">
      <c r="B86" s="15"/>
      <c r="D86" s="15"/>
      <c r="E86" s="7" t="s">
        <v>52</v>
      </c>
      <c r="F86" s="26">
        <f>SUM(F$76:F$85)</f>
        <v>0</v>
      </c>
      <c r="G86" s="26">
        <f t="shared" ref="G86:Q86" si="2127">SUM(G$76:G$85)</f>
        <v>0</v>
      </c>
      <c r="H86" s="26">
        <f t="shared" si="2127"/>
        <v>0</v>
      </c>
      <c r="I86" s="26">
        <f t="shared" si="2127"/>
        <v>0</v>
      </c>
      <c r="J86" s="26">
        <f t="shared" si="2127"/>
        <v>0</v>
      </c>
      <c r="K86" s="26">
        <f t="shared" si="2127"/>
        <v>0</v>
      </c>
      <c r="L86" s="26">
        <f t="shared" si="2127"/>
        <v>0</v>
      </c>
      <c r="M86" s="26">
        <f t="shared" si="2127"/>
        <v>0</v>
      </c>
      <c r="N86" s="26">
        <f t="shared" si="2127"/>
        <v>0</v>
      </c>
      <c r="O86" s="26">
        <f t="shared" si="2127"/>
        <v>0</v>
      </c>
      <c r="P86" s="26">
        <f t="shared" si="2127"/>
        <v>0</v>
      </c>
      <c r="Q86" s="26">
        <f t="shared" si="2127"/>
        <v>0</v>
      </c>
      <c r="AS86" s="56"/>
      <c r="AT86" s="89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56"/>
      <c r="BT86" s="56"/>
      <c r="BU86" s="56"/>
      <c r="BV86" s="56"/>
      <c r="BW86" s="56"/>
      <c r="BX86" s="56"/>
    </row>
    <row r="87" spans="1:170" hidden="1" outlineLevel="1" x14ac:dyDescent="0.25">
      <c r="B87" s="15"/>
      <c r="D87" s="15"/>
      <c r="E87" s="7" t="s">
        <v>120</v>
      </c>
      <c r="F87" s="26">
        <f>F$86-AD$49-F$70</f>
        <v>0</v>
      </c>
      <c r="G87" s="59">
        <f t="shared" ref="G87:Q87" si="2128">G$86-AE$49-G$70</f>
        <v>0</v>
      </c>
      <c r="H87" s="59">
        <f t="shared" si="2128"/>
        <v>0</v>
      </c>
      <c r="I87" s="59">
        <f t="shared" si="2128"/>
        <v>0</v>
      </c>
      <c r="J87" s="59">
        <f t="shared" si="2128"/>
        <v>0</v>
      </c>
      <c r="K87" s="59">
        <f t="shared" si="2128"/>
        <v>0</v>
      </c>
      <c r="L87" s="59">
        <f t="shared" si="2128"/>
        <v>0</v>
      </c>
      <c r="M87" s="59">
        <f t="shared" si="2128"/>
        <v>0</v>
      </c>
      <c r="N87" s="59">
        <f t="shared" si="2128"/>
        <v>0</v>
      </c>
      <c r="O87" s="59">
        <f t="shared" si="2128"/>
        <v>0</v>
      </c>
      <c r="P87" s="59">
        <f t="shared" si="2128"/>
        <v>0</v>
      </c>
      <c r="Q87" s="59">
        <f t="shared" si="2128"/>
        <v>0</v>
      </c>
      <c r="AS87" s="56"/>
      <c r="AT87" s="89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56"/>
      <c r="BT87" s="56"/>
      <c r="BU87" s="56"/>
      <c r="BV87" s="56"/>
      <c r="BW87" s="56"/>
      <c r="BX87" s="56"/>
    </row>
    <row r="88" spans="1:170" hidden="1" outlineLevel="1" x14ac:dyDescent="0.25">
      <c r="B88" s="15"/>
      <c r="D88" s="15"/>
      <c r="E88" s="46" t="s">
        <v>109</v>
      </c>
      <c r="F88" s="46">
        <f>$F$87</f>
        <v>0</v>
      </c>
      <c r="G88" s="46">
        <f>F$88+G$87</f>
        <v>0</v>
      </c>
      <c r="H88" s="46">
        <f t="shared" ref="H88:Q88" si="2129">G$88+H$87</f>
        <v>0</v>
      </c>
      <c r="I88" s="46">
        <f t="shared" si="2129"/>
        <v>0</v>
      </c>
      <c r="J88" s="46">
        <f t="shared" si="2129"/>
        <v>0</v>
      </c>
      <c r="K88" s="46">
        <f t="shared" si="2129"/>
        <v>0</v>
      </c>
      <c r="L88" s="46">
        <f t="shared" si="2129"/>
        <v>0</v>
      </c>
      <c r="M88" s="46">
        <f t="shared" si="2129"/>
        <v>0</v>
      </c>
      <c r="N88" s="46">
        <f t="shared" si="2129"/>
        <v>0</v>
      </c>
      <c r="O88" s="46">
        <f t="shared" si="2129"/>
        <v>0</v>
      </c>
      <c r="P88" s="46">
        <f t="shared" si="2129"/>
        <v>0</v>
      </c>
      <c r="Q88" s="46">
        <f t="shared" si="2129"/>
        <v>0</v>
      </c>
      <c r="AS88" s="56"/>
      <c r="AT88" s="89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56"/>
      <c r="BT88" s="56"/>
      <c r="BU88" s="56"/>
      <c r="BV88" s="56"/>
      <c r="BW88" s="56"/>
      <c r="BX88" s="56"/>
    </row>
    <row r="89" spans="1:170" hidden="1" outlineLevel="1" x14ac:dyDescent="0.25">
      <c r="B89" s="15"/>
      <c r="D89" s="15"/>
      <c r="E89" s="98" t="s">
        <v>177</v>
      </c>
      <c r="F89" s="98">
        <f>IF(ISBLANK($D$5),0,F$87*VLOOKUP($D$5,Paramètres!$B$7:$F$11,5,FALSE)/$C$5)</f>
        <v>0</v>
      </c>
      <c r="G89" s="122">
        <f>IF(ISBLANK($D$5),0,G$87*VLOOKUP($D$5,Paramètres!$B$7:$F$11,5,FALSE)/$C$5)</f>
        <v>0</v>
      </c>
      <c r="H89" s="122">
        <f>IF(ISBLANK($D$5),0,H$87*VLOOKUP($D$5,Paramètres!$B$7:$F$11,5,FALSE)/$C$5)</f>
        <v>0</v>
      </c>
      <c r="I89" s="122">
        <f>IF(ISBLANK($D$5),0,I$87*VLOOKUP($D$5,Paramètres!$B$7:$F$11,5,FALSE)/$C$5)</f>
        <v>0</v>
      </c>
      <c r="J89" s="122">
        <f>IF(ISBLANK($D$5),0,J$87*VLOOKUP($D$5,Paramètres!$B$7:$F$11,5,FALSE)/$C$5)</f>
        <v>0</v>
      </c>
      <c r="K89" s="122">
        <f>IF(ISBLANK($D$5),0,K$87*VLOOKUP($D$5,Paramètres!$B$7:$F$11,5,FALSE)/$C$5)</f>
        <v>0</v>
      </c>
      <c r="L89" s="122">
        <f>IF(ISBLANK($D$5),0,L$87*VLOOKUP($D$5,Paramètres!$B$7:$F$11,5,FALSE)/$C$5)</f>
        <v>0</v>
      </c>
      <c r="M89" s="122">
        <f>IF(ISBLANK($D$5),0,M$87*VLOOKUP($D$5,Paramètres!$B$7:$F$11,5,FALSE)/$C$5)</f>
        <v>0</v>
      </c>
      <c r="N89" s="122">
        <f>IF(ISBLANK($D$5),0,N$87*VLOOKUP($D$5,Paramètres!$B$7:$F$11,5,FALSE)/$C$5)</f>
        <v>0</v>
      </c>
      <c r="O89" s="122">
        <f>IF(ISBLANK($D$5),0,O$87*VLOOKUP($D$5,Paramètres!$B$7:$F$11,5,FALSE)/$C$5)</f>
        <v>0</v>
      </c>
      <c r="P89" s="122">
        <f>IF(ISBLANK($D$5),0,P$87*VLOOKUP($D$5,Paramètres!$B$7:$F$11,5,FALSE)/$C$5)</f>
        <v>0</v>
      </c>
      <c r="Q89" s="122">
        <f>IF(ISBLANK($D$5),0,Q$87*VLOOKUP($D$5,Paramètres!$B$7:$F$11,5,FALSE)/$C$5)</f>
        <v>0</v>
      </c>
      <c r="AS89" s="97"/>
      <c r="AT89" s="89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97"/>
      <c r="BT89" s="97"/>
      <c r="BU89" s="97"/>
      <c r="BV89" s="97"/>
      <c r="BW89" s="97"/>
      <c r="BX89" s="97"/>
    </row>
    <row r="90" spans="1:170" hidden="1" outlineLevel="1" x14ac:dyDescent="0.25">
      <c r="B90" s="15"/>
      <c r="D90" s="15"/>
      <c r="E90" s="122" t="s">
        <v>184</v>
      </c>
      <c r="F90" s="122">
        <f>F89</f>
        <v>0</v>
      </c>
      <c r="G90" s="122">
        <f>F90+G89</f>
        <v>0</v>
      </c>
      <c r="H90" s="122">
        <f t="shared" ref="H90:Q90" si="2130">G90+H89</f>
        <v>0</v>
      </c>
      <c r="I90" s="122">
        <f t="shared" si="2130"/>
        <v>0</v>
      </c>
      <c r="J90" s="122">
        <f t="shared" si="2130"/>
        <v>0</v>
      </c>
      <c r="K90" s="122">
        <f t="shared" si="2130"/>
        <v>0</v>
      </c>
      <c r="L90" s="122">
        <f t="shared" si="2130"/>
        <v>0</v>
      </c>
      <c r="M90" s="122">
        <f t="shared" si="2130"/>
        <v>0</v>
      </c>
      <c r="N90" s="122">
        <f t="shared" si="2130"/>
        <v>0</v>
      </c>
      <c r="O90" s="122">
        <f t="shared" si="2130"/>
        <v>0</v>
      </c>
      <c r="P90" s="122">
        <f t="shared" si="2130"/>
        <v>0</v>
      </c>
      <c r="Q90" s="122">
        <f t="shared" si="2130"/>
        <v>0</v>
      </c>
      <c r="AS90" s="123"/>
      <c r="AT90" s="89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123"/>
      <c r="BT90" s="123"/>
      <c r="BU90" s="123"/>
      <c r="BV90" s="123"/>
      <c r="BW90" s="123"/>
      <c r="BX90" s="123"/>
    </row>
    <row r="91" spans="1:170" collapsed="1" x14ac:dyDescent="0.25">
      <c r="BE91" s="170"/>
      <c r="BF91" s="170"/>
      <c r="BG91" s="170"/>
      <c r="BH91" s="19"/>
      <c r="BI91" s="19"/>
      <c r="BJ91" s="18"/>
    </row>
    <row r="93" spans="1:170" ht="15.75" x14ac:dyDescent="0.25">
      <c r="A93" s="135" t="s">
        <v>53</v>
      </c>
      <c r="B93" s="135"/>
      <c r="C93" s="135"/>
    </row>
    <row r="94" spans="1:170" x14ac:dyDescent="0.25">
      <c r="C94" s="71" t="s">
        <v>68</v>
      </c>
      <c r="D94" s="71" t="s">
        <v>124</v>
      </c>
      <c r="E94" s="71" t="s">
        <v>125</v>
      </c>
    </row>
    <row r="95" spans="1:170" x14ac:dyDescent="0.25">
      <c r="A95" s="174" t="s">
        <v>3</v>
      </c>
      <c r="B95" s="174"/>
      <c r="C95" s="53">
        <f>SUM($F$86:$Q$86)</f>
        <v>0</v>
      </c>
      <c r="D95" s="53">
        <f t="shared" ref="D95:D102" si="2131">IF(ISERR($C95/$C$5),0,$C95/$C$5)</f>
        <v>0</v>
      </c>
      <c r="E95" s="53">
        <f>IF(ISBLANK($D$5),0,$D95*VLOOKUP($D$5,Paramètres!$B$7:$F$11,5,FALSE))</f>
        <v>0</v>
      </c>
    </row>
    <row r="96" spans="1:170" x14ac:dyDescent="0.25">
      <c r="A96" s="174" t="s">
        <v>4</v>
      </c>
      <c r="B96" s="174"/>
      <c r="C96" s="53">
        <f>SUM($AD$49:$AO$49)+SUM($F$70:$Q$70)</f>
        <v>0</v>
      </c>
      <c r="D96" s="53">
        <f t="shared" si="2131"/>
        <v>0</v>
      </c>
      <c r="E96" s="53">
        <f>IF(ISBLANK($D$5),0,$D96*VLOOKUP($D$5,Paramètres!$B$7:$F$11,5,FALSE))</f>
        <v>0</v>
      </c>
    </row>
    <row r="97" spans="1:46" x14ac:dyDescent="0.25">
      <c r="A97" s="173" t="s">
        <v>122</v>
      </c>
      <c r="B97" s="173"/>
      <c r="C97" s="53">
        <f>SUM($AD$49:$AO$49)</f>
        <v>0</v>
      </c>
      <c r="D97" s="53">
        <f t="shared" si="2131"/>
        <v>0</v>
      </c>
      <c r="E97" s="53">
        <f>IF(ISBLANK($D$5),0,$D97*VLOOKUP($D$5,Paramètres!$B$7:$F$11,5,FALSE))</f>
        <v>0</v>
      </c>
    </row>
    <row r="98" spans="1:46" x14ac:dyDescent="0.25">
      <c r="A98" s="173" t="s">
        <v>5</v>
      </c>
      <c r="B98" s="173"/>
      <c r="C98" s="53">
        <f>SUM($F$70:$Q$70)</f>
        <v>0</v>
      </c>
      <c r="D98" s="53">
        <f t="shared" si="2131"/>
        <v>0</v>
      </c>
      <c r="E98" s="53">
        <f>IF(ISBLANK($D$5),0,$D98*VLOOKUP($D$5,Paramètres!$B$7:$F$11,5,FALSE))</f>
        <v>0</v>
      </c>
      <c r="AR98" s="19"/>
      <c r="AS98" s="19"/>
      <c r="AT98" s="19"/>
    </row>
    <row r="99" spans="1:46" x14ac:dyDescent="0.25">
      <c r="A99" s="174" t="s">
        <v>69</v>
      </c>
      <c r="B99" s="174"/>
      <c r="C99" s="53">
        <f>$C$95-$C$96</f>
        <v>0</v>
      </c>
      <c r="D99" s="53">
        <f t="shared" si="2131"/>
        <v>0</v>
      </c>
      <c r="E99" s="53">
        <f>IF(ISBLANK($D$5),0,$D99*VLOOKUP($D$5,Paramètres!$B$7:$F$11,5,FALSE))</f>
        <v>0</v>
      </c>
      <c r="AR99" s="19"/>
      <c r="AS99" s="19"/>
      <c r="AT99" s="19"/>
    </row>
    <row r="100" spans="1:46" x14ac:dyDescent="0.25">
      <c r="A100" s="174" t="s">
        <v>6</v>
      </c>
      <c r="B100" s="174"/>
      <c r="C100" s="53">
        <f>SUM($C$19:$C$48)</f>
        <v>0</v>
      </c>
      <c r="D100" s="53">
        <f t="shared" si="2131"/>
        <v>0</v>
      </c>
      <c r="E100" s="53">
        <f>IF(ISBLANK($D$5),0,$D100*VLOOKUP($D$5,Paramètres!$B$7:$F$11,5,FALSE))</f>
        <v>0</v>
      </c>
    </row>
    <row r="101" spans="1:46" x14ac:dyDescent="0.25">
      <c r="A101" s="173" t="s">
        <v>123</v>
      </c>
      <c r="B101" s="173"/>
      <c r="C101" s="53">
        <f>SUM($D$19:$D$48)</f>
        <v>0</v>
      </c>
      <c r="D101" s="53">
        <f t="shared" si="2131"/>
        <v>0</v>
      </c>
      <c r="E101" s="53">
        <f>IF(ISBLANK($D$5),0,$D101*VLOOKUP($D$5,Paramètres!$B$7:$F$11,5,FALSE))</f>
        <v>0</v>
      </c>
    </row>
    <row r="102" spans="1:46" x14ac:dyDescent="0.25">
      <c r="A102" s="174" t="s">
        <v>7</v>
      </c>
      <c r="B102" s="174"/>
      <c r="C102" s="53">
        <f>IF(ISERR($C$99/$C$100),0,$C$99/$C$100)</f>
        <v>0</v>
      </c>
      <c r="D102" s="53">
        <f t="shared" si="2131"/>
        <v>0</v>
      </c>
      <c r="E102" s="53">
        <f>IF(ISBLANK($D$5),0,$D102*VLOOKUP($D$5,Paramètres!$B$7:$F$11,5,FALSE))</f>
        <v>0</v>
      </c>
    </row>
  </sheetData>
  <mergeCells count="679">
    <mergeCell ref="CP17:CQ17"/>
    <mergeCell ref="A5:B5"/>
    <mergeCell ref="CR17:CS17"/>
    <mergeCell ref="BH17:BI17"/>
    <mergeCell ref="BJ17:BK17"/>
    <mergeCell ref="BL17:BM17"/>
    <mergeCell ref="BN17:BO17"/>
    <mergeCell ref="BP17:BQ17"/>
    <mergeCell ref="BR17:BS17"/>
    <mergeCell ref="BT17:BU17"/>
    <mergeCell ref="BV17:BW17"/>
    <mergeCell ref="BX17:BY17"/>
    <mergeCell ref="BZ17:CA17"/>
    <mergeCell ref="CB17:CC17"/>
    <mergeCell ref="CD17:CE17"/>
    <mergeCell ref="CF17:CG17"/>
    <mergeCell ref="CH17:CI17"/>
    <mergeCell ref="CJ17:CK17"/>
    <mergeCell ref="CL17:CM17"/>
    <mergeCell ref="F16:Q17"/>
    <mergeCell ref="A1:C1"/>
    <mergeCell ref="A2:B2"/>
    <mergeCell ref="A3:B3"/>
    <mergeCell ref="A4:B4"/>
    <mergeCell ref="CN17:CO17"/>
    <mergeCell ref="AT17:AU17"/>
    <mergeCell ref="AV17:AW17"/>
    <mergeCell ref="AX17:AY17"/>
    <mergeCell ref="AZ17:BA17"/>
    <mergeCell ref="BB17:BC17"/>
    <mergeCell ref="BD17:BE17"/>
    <mergeCell ref="BF17:BG17"/>
    <mergeCell ref="R16:AC17"/>
    <mergeCell ref="AD16:AO17"/>
    <mergeCell ref="C6:D10"/>
    <mergeCell ref="A6:B10"/>
    <mergeCell ref="A12:C12"/>
    <mergeCell ref="EJ17:EK17"/>
    <mergeCell ref="EL17:EM17"/>
    <mergeCell ref="EN17:EO17"/>
    <mergeCell ref="CT17:CU17"/>
    <mergeCell ref="CV17:CW17"/>
    <mergeCell ref="CX17:CY17"/>
    <mergeCell ref="CZ17:DA17"/>
    <mergeCell ref="DB17:DC17"/>
    <mergeCell ref="DD17:DE17"/>
    <mergeCell ref="DF17:DG17"/>
    <mergeCell ref="DH17:DI17"/>
    <mergeCell ref="DJ17:DK17"/>
    <mergeCell ref="DL17:DM17"/>
    <mergeCell ref="DN17:DO17"/>
    <mergeCell ref="DP17:DQ17"/>
    <mergeCell ref="DR17:DS17"/>
    <mergeCell ref="DT17:DU17"/>
    <mergeCell ref="DV17:DW17"/>
    <mergeCell ref="DX17:DY17"/>
    <mergeCell ref="DZ17:EA17"/>
    <mergeCell ref="EB17:EC17"/>
    <mergeCell ref="ED17:EE17"/>
    <mergeCell ref="EF17:EG17"/>
    <mergeCell ref="EH17:EI17"/>
    <mergeCell ref="GF17:GG17"/>
    <mergeCell ref="GH17:GI17"/>
    <mergeCell ref="GJ17:GK17"/>
    <mergeCell ref="EP17:EQ17"/>
    <mergeCell ref="ER17:ES17"/>
    <mergeCell ref="ET17:EU17"/>
    <mergeCell ref="EV17:EW17"/>
    <mergeCell ref="EX17:EY17"/>
    <mergeCell ref="EZ17:FA17"/>
    <mergeCell ref="FB17:FC17"/>
    <mergeCell ref="FD17:FE17"/>
    <mergeCell ref="FF17:FG17"/>
    <mergeCell ref="FH17:FI17"/>
    <mergeCell ref="FJ17:FK17"/>
    <mergeCell ref="FL17:FM17"/>
    <mergeCell ref="FN17:FO17"/>
    <mergeCell ref="FP17:FQ17"/>
    <mergeCell ref="FR17:FS17"/>
    <mergeCell ref="FT17:FU17"/>
    <mergeCell ref="FV17:FW17"/>
    <mergeCell ref="FX17:FY17"/>
    <mergeCell ref="FZ17:GA17"/>
    <mergeCell ref="GB17:GC17"/>
    <mergeCell ref="GD17:GE17"/>
    <mergeCell ref="IB17:IC17"/>
    <mergeCell ref="ID17:IE17"/>
    <mergeCell ref="IF17:IG17"/>
    <mergeCell ref="GL17:GM17"/>
    <mergeCell ref="GN17:GO17"/>
    <mergeCell ref="GP17:GQ17"/>
    <mergeCell ref="GR17:GS17"/>
    <mergeCell ref="GT17:GU17"/>
    <mergeCell ref="GV17:GW17"/>
    <mergeCell ref="GX17:GY17"/>
    <mergeCell ref="GZ17:HA17"/>
    <mergeCell ref="HB17:HC17"/>
    <mergeCell ref="HD17:HE17"/>
    <mergeCell ref="HF17:HG17"/>
    <mergeCell ref="HH17:HI17"/>
    <mergeCell ref="HJ17:HK17"/>
    <mergeCell ref="HL17:HM17"/>
    <mergeCell ref="HN17:HO17"/>
    <mergeCell ref="HP17:HQ17"/>
    <mergeCell ref="HR17:HS17"/>
    <mergeCell ref="HT17:HU17"/>
    <mergeCell ref="HV17:HW17"/>
    <mergeCell ref="HX17:HY17"/>
    <mergeCell ref="HZ17:IA17"/>
    <mergeCell ref="JX17:JY17"/>
    <mergeCell ref="JZ17:KA17"/>
    <mergeCell ref="KB17:KC17"/>
    <mergeCell ref="IH17:II17"/>
    <mergeCell ref="IJ17:IK17"/>
    <mergeCell ref="IL17:IM17"/>
    <mergeCell ref="IN17:IO17"/>
    <mergeCell ref="IP17:IQ17"/>
    <mergeCell ref="IR17:IS17"/>
    <mergeCell ref="IT17:IU17"/>
    <mergeCell ref="IV17:IW17"/>
    <mergeCell ref="IX17:IY17"/>
    <mergeCell ref="IZ17:JA17"/>
    <mergeCell ref="JB17:JC17"/>
    <mergeCell ref="JD17:JE17"/>
    <mergeCell ref="JF17:JG17"/>
    <mergeCell ref="JH17:JI17"/>
    <mergeCell ref="JJ17:JK17"/>
    <mergeCell ref="JL17:JM17"/>
    <mergeCell ref="JN17:JO17"/>
    <mergeCell ref="JP17:JQ17"/>
    <mergeCell ref="JR17:JS17"/>
    <mergeCell ref="JT17:JU17"/>
    <mergeCell ref="JV17:JW17"/>
    <mergeCell ref="LT17:LU17"/>
    <mergeCell ref="LV17:LW17"/>
    <mergeCell ref="LX17:LY17"/>
    <mergeCell ref="KD17:KE17"/>
    <mergeCell ref="KF17:KG17"/>
    <mergeCell ref="KH17:KI17"/>
    <mergeCell ref="KJ17:KK17"/>
    <mergeCell ref="KL17:KM17"/>
    <mergeCell ref="KN17:KO17"/>
    <mergeCell ref="KP17:KQ17"/>
    <mergeCell ref="KR17:KS17"/>
    <mergeCell ref="KT17:KU17"/>
    <mergeCell ref="KV17:KW17"/>
    <mergeCell ref="KX17:KY17"/>
    <mergeCell ref="KZ17:LA17"/>
    <mergeCell ref="LB17:LC17"/>
    <mergeCell ref="LD17:LE17"/>
    <mergeCell ref="LF17:LG17"/>
    <mergeCell ref="LH17:LI17"/>
    <mergeCell ref="LJ17:LK17"/>
    <mergeCell ref="LL17:LM17"/>
    <mergeCell ref="LN17:LO17"/>
    <mergeCell ref="LP17:LQ17"/>
    <mergeCell ref="LR17:LS17"/>
    <mergeCell ref="NP17:NQ17"/>
    <mergeCell ref="NR17:NS17"/>
    <mergeCell ref="NT17:NU17"/>
    <mergeCell ref="LZ17:MA17"/>
    <mergeCell ref="MB17:MC17"/>
    <mergeCell ref="MD17:ME17"/>
    <mergeCell ref="MF17:MG17"/>
    <mergeCell ref="MH17:MI17"/>
    <mergeCell ref="MJ17:MK17"/>
    <mergeCell ref="ML17:MM17"/>
    <mergeCell ref="MN17:MO17"/>
    <mergeCell ref="MP17:MQ17"/>
    <mergeCell ref="MR17:MS17"/>
    <mergeCell ref="MT17:MU17"/>
    <mergeCell ref="MV17:MW17"/>
    <mergeCell ref="MX17:MY17"/>
    <mergeCell ref="MZ17:NA17"/>
    <mergeCell ref="NB17:NC17"/>
    <mergeCell ref="ND17:NE17"/>
    <mergeCell ref="NF17:NG17"/>
    <mergeCell ref="NH17:NI17"/>
    <mergeCell ref="NJ17:NK17"/>
    <mergeCell ref="NL17:NM17"/>
    <mergeCell ref="NN17:NO17"/>
    <mergeCell ref="ON17:OO17"/>
    <mergeCell ref="OP17:OQ17"/>
    <mergeCell ref="OR17:OS17"/>
    <mergeCell ref="QX17:QY17"/>
    <mergeCell ref="QZ17:RA17"/>
    <mergeCell ref="RB17:RC17"/>
    <mergeCell ref="RD17:RE17"/>
    <mergeCell ref="RF17:RG17"/>
    <mergeCell ref="RH17:RI17"/>
    <mergeCell ref="PR17:PS17"/>
    <mergeCell ref="PT17:PU17"/>
    <mergeCell ref="PV17:PW17"/>
    <mergeCell ref="PX17:PY17"/>
    <mergeCell ref="PZ17:QA17"/>
    <mergeCell ref="QB17:QC17"/>
    <mergeCell ref="QD17:QE17"/>
    <mergeCell ref="QF17:QG17"/>
    <mergeCell ref="QH17:QI17"/>
    <mergeCell ref="QJ17:QK17"/>
    <mergeCell ref="QL17:QM17"/>
    <mergeCell ref="QN17:QO17"/>
    <mergeCell ref="QP17:QQ17"/>
    <mergeCell ref="QR17:QS17"/>
    <mergeCell ref="QT17:QU17"/>
    <mergeCell ref="NV17:NW17"/>
    <mergeCell ref="NX17:NY17"/>
    <mergeCell ref="NZ17:OA17"/>
    <mergeCell ref="OB17:OC17"/>
    <mergeCell ref="OD17:OE17"/>
    <mergeCell ref="OF17:OG17"/>
    <mergeCell ref="OH17:OI17"/>
    <mergeCell ref="OJ17:OK17"/>
    <mergeCell ref="OL17:OM17"/>
    <mergeCell ref="QV17:QW17"/>
    <mergeCell ref="OT17:OU17"/>
    <mergeCell ref="OV17:OW17"/>
    <mergeCell ref="OX17:OY17"/>
    <mergeCell ref="OZ17:PA17"/>
    <mergeCell ref="PB17:PC17"/>
    <mergeCell ref="PD17:PE17"/>
    <mergeCell ref="PF17:PG17"/>
    <mergeCell ref="PH17:PI17"/>
    <mergeCell ref="PJ17:PK17"/>
    <mergeCell ref="PL17:PM17"/>
    <mergeCell ref="PN17:PO17"/>
    <mergeCell ref="PP17:PQ17"/>
    <mergeCell ref="AS55:AT55"/>
    <mergeCell ref="AS56:AT56"/>
    <mergeCell ref="AS57:AT57"/>
    <mergeCell ref="AS58:AT58"/>
    <mergeCell ref="AS54:AT54"/>
    <mergeCell ref="AS63:AT63"/>
    <mergeCell ref="AS64:AT64"/>
    <mergeCell ref="AS65:AT65"/>
    <mergeCell ref="AS66:AT66"/>
    <mergeCell ref="AS59:AT59"/>
    <mergeCell ref="AS60:AT60"/>
    <mergeCell ref="AS61:AT61"/>
    <mergeCell ref="AS62:AT62"/>
    <mergeCell ref="BD69:BE69"/>
    <mergeCell ref="AQ69:AR69"/>
    <mergeCell ref="AS67:AT67"/>
    <mergeCell ref="AS68:AT68"/>
    <mergeCell ref="AS69:AT69"/>
    <mergeCell ref="AQ67:AR67"/>
    <mergeCell ref="AQ68:AR68"/>
    <mergeCell ref="BE91:BG91"/>
    <mergeCell ref="A95:B95"/>
    <mergeCell ref="A96:B96"/>
    <mergeCell ref="A93:C93"/>
    <mergeCell ref="BG74:BH74"/>
    <mergeCell ref="BI74:BJ74"/>
    <mergeCell ref="BK74:BL74"/>
    <mergeCell ref="BM74:BN74"/>
    <mergeCell ref="BO74:BP74"/>
    <mergeCell ref="AW74:AX74"/>
    <mergeCell ref="AY74:AZ74"/>
    <mergeCell ref="BA74:BB74"/>
    <mergeCell ref="BC74:BD74"/>
    <mergeCell ref="BE74:BF74"/>
    <mergeCell ref="AS74:AT74"/>
    <mergeCell ref="AU74:AV74"/>
    <mergeCell ref="A97:B97"/>
    <mergeCell ref="A98:B98"/>
    <mergeCell ref="A99:B99"/>
    <mergeCell ref="A100:B100"/>
    <mergeCell ref="A101:B101"/>
    <mergeCell ref="A102:B102"/>
    <mergeCell ref="AP17:AQ17"/>
    <mergeCell ref="AR17:AS17"/>
    <mergeCell ref="AP82:AR82"/>
    <mergeCell ref="AP83:AR83"/>
    <mergeCell ref="AP84:AR84"/>
    <mergeCell ref="AP85:AR85"/>
    <mergeCell ref="AP75:AR75"/>
    <mergeCell ref="AP77:AR77"/>
    <mergeCell ref="AP78:AR78"/>
    <mergeCell ref="AP79:AR79"/>
    <mergeCell ref="AP80:AR80"/>
    <mergeCell ref="AP81:AR81"/>
    <mergeCell ref="B72:C72"/>
    <mergeCell ref="AP76:AR76"/>
    <mergeCell ref="AQ63:AR63"/>
    <mergeCell ref="AQ64:AR64"/>
    <mergeCell ref="AQ65:AR65"/>
    <mergeCell ref="AQ66:AR66"/>
    <mergeCell ref="RJ17:RK17"/>
    <mergeCell ref="RL17:RM17"/>
    <mergeCell ref="RN17:RO17"/>
    <mergeCell ref="RP17:RQ17"/>
    <mergeCell ref="RR17:RS17"/>
    <mergeCell ref="RT17:RU17"/>
    <mergeCell ref="RV17:RW17"/>
    <mergeCell ref="RX17:RY17"/>
    <mergeCell ref="RZ17:SA17"/>
    <mergeCell ref="SB17:SC17"/>
    <mergeCell ref="SD17:SE17"/>
    <mergeCell ref="SF17:SG17"/>
    <mergeCell ref="SH17:SI17"/>
    <mergeCell ref="SJ17:SK17"/>
    <mergeCell ref="SL17:SM17"/>
    <mergeCell ref="SN17:SO17"/>
    <mergeCell ref="SP17:SQ17"/>
    <mergeCell ref="SR17:SS17"/>
    <mergeCell ref="ST17:SU17"/>
    <mergeCell ref="SV17:SW17"/>
    <mergeCell ref="SX17:SY17"/>
    <mergeCell ref="SZ17:TA17"/>
    <mergeCell ref="TT17:TU17"/>
    <mergeCell ref="TV17:TW17"/>
    <mergeCell ref="TX17:TY17"/>
    <mergeCell ref="TZ17:UA17"/>
    <mergeCell ref="UB17:UC17"/>
    <mergeCell ref="TB17:TC17"/>
    <mergeCell ref="TD17:TE17"/>
    <mergeCell ref="TF17:TG17"/>
    <mergeCell ref="TH17:TI17"/>
    <mergeCell ref="TJ17:TK17"/>
    <mergeCell ref="TL17:TM17"/>
    <mergeCell ref="TN17:TO17"/>
    <mergeCell ref="TP17:TQ17"/>
    <mergeCell ref="TR17:TS17"/>
    <mergeCell ref="UD17:UE17"/>
    <mergeCell ref="UF17:UG17"/>
    <mergeCell ref="UH17:UI17"/>
    <mergeCell ref="UJ17:UK17"/>
    <mergeCell ref="VH17:VI17"/>
    <mergeCell ref="VJ17:VK17"/>
    <mergeCell ref="VL17:VM17"/>
    <mergeCell ref="VN17:VO17"/>
    <mergeCell ref="VP17:VQ17"/>
    <mergeCell ref="UV17:UW17"/>
    <mergeCell ref="UX17:UY17"/>
    <mergeCell ref="UZ17:VA17"/>
    <mergeCell ref="VB17:VC17"/>
    <mergeCell ref="VD17:VE17"/>
    <mergeCell ref="VF17:VG17"/>
    <mergeCell ref="UL17:UM17"/>
    <mergeCell ref="UN17:UO17"/>
    <mergeCell ref="UP17:UQ17"/>
    <mergeCell ref="UR17:US17"/>
    <mergeCell ref="UT17:UU17"/>
    <mergeCell ref="VR17:VS17"/>
    <mergeCell ref="VT17:VU17"/>
    <mergeCell ref="VV17:VW17"/>
    <mergeCell ref="VX17:VY17"/>
    <mergeCell ref="VZ17:WA17"/>
    <mergeCell ref="WB17:WC17"/>
    <mergeCell ref="WD17:WE17"/>
    <mergeCell ref="WF17:WG17"/>
    <mergeCell ref="WH17:WI17"/>
    <mergeCell ref="WJ17:WK17"/>
    <mergeCell ref="WL17:WM17"/>
    <mergeCell ref="WN17:WO17"/>
    <mergeCell ref="WP17:WQ17"/>
    <mergeCell ref="WR17:WS17"/>
    <mergeCell ref="WT17:WU17"/>
    <mergeCell ref="WV17:WW17"/>
    <mergeCell ref="WX17:WY17"/>
    <mergeCell ref="WZ17:XA17"/>
    <mergeCell ref="XB17:XC17"/>
    <mergeCell ref="XD17:XE17"/>
    <mergeCell ref="XF17:XG17"/>
    <mergeCell ref="XH17:XI17"/>
    <mergeCell ref="XJ17:XK17"/>
    <mergeCell ref="XL17:XM17"/>
    <mergeCell ref="XN17:XO17"/>
    <mergeCell ref="XP17:XQ17"/>
    <mergeCell ref="XR17:XS17"/>
    <mergeCell ref="XT17:XU17"/>
    <mergeCell ref="XV17:XW17"/>
    <mergeCell ref="XX17:XY17"/>
    <mergeCell ref="XZ17:YA17"/>
    <mergeCell ref="YB17:YC17"/>
    <mergeCell ref="YD17:YE17"/>
    <mergeCell ref="YF17:YG17"/>
    <mergeCell ref="YH17:YI17"/>
    <mergeCell ref="YJ17:YK17"/>
    <mergeCell ref="YL17:YM17"/>
    <mergeCell ref="YN17:YO17"/>
    <mergeCell ref="YP17:YQ17"/>
    <mergeCell ref="YR17:YS17"/>
    <mergeCell ref="YT17:YU17"/>
    <mergeCell ref="YV17:YW17"/>
    <mergeCell ref="YX17:YY17"/>
    <mergeCell ref="YZ17:ZA17"/>
    <mergeCell ref="ZB17:ZC17"/>
    <mergeCell ref="ZD17:ZE17"/>
    <mergeCell ref="ZF17:ZG17"/>
    <mergeCell ref="ZH17:ZI17"/>
    <mergeCell ref="ZJ17:ZK17"/>
    <mergeCell ref="ZL17:ZM17"/>
    <mergeCell ref="ZN17:ZO17"/>
    <mergeCell ref="ZP17:ZQ17"/>
    <mergeCell ref="ZR17:ZS17"/>
    <mergeCell ref="ZT17:ZU17"/>
    <mergeCell ref="ZV17:ZW17"/>
    <mergeCell ref="ZX17:ZY17"/>
    <mergeCell ref="ZZ17:AAA17"/>
    <mergeCell ref="AAB17:AAC17"/>
    <mergeCell ref="AAD17:AAE17"/>
    <mergeCell ref="AAF17:AAG17"/>
    <mergeCell ref="AAH17:AAI17"/>
    <mergeCell ref="AAJ17:AAK17"/>
    <mergeCell ref="AAL17:AAM17"/>
    <mergeCell ref="AAN17:AAO17"/>
    <mergeCell ref="AAP17:AAQ17"/>
    <mergeCell ref="AAR17:AAS17"/>
    <mergeCell ref="AAT17:AAU17"/>
    <mergeCell ref="AAV17:AAW17"/>
    <mergeCell ref="AAX17:AAY17"/>
    <mergeCell ref="AAZ17:ABA17"/>
    <mergeCell ref="ABB17:ABC17"/>
    <mergeCell ref="ABD17:ABE17"/>
    <mergeCell ref="ABF17:ABG17"/>
    <mergeCell ref="ABH17:ABI17"/>
    <mergeCell ref="ABJ17:ABK17"/>
    <mergeCell ref="ABL17:ABM17"/>
    <mergeCell ref="ABN17:ABO17"/>
    <mergeCell ref="ABP17:ABQ17"/>
    <mergeCell ref="ABR17:ABS17"/>
    <mergeCell ref="ABT17:ABU17"/>
    <mergeCell ref="ABV17:ABW17"/>
    <mergeCell ref="ABX17:ABY17"/>
    <mergeCell ref="ABZ17:ACA17"/>
    <mergeCell ref="ACB17:ACC17"/>
    <mergeCell ref="ACD17:ACE17"/>
    <mergeCell ref="ACF17:ACG17"/>
    <mergeCell ref="ACH17:ACI17"/>
    <mergeCell ref="ACJ17:ACK17"/>
    <mergeCell ref="ACL17:ACM17"/>
    <mergeCell ref="ACN17:ACO17"/>
    <mergeCell ref="ACP17:ACQ17"/>
    <mergeCell ref="ACR17:ACS17"/>
    <mergeCell ref="ACT17:ACU17"/>
    <mergeCell ref="ACV17:ACW17"/>
    <mergeCell ref="ACX17:ACY17"/>
    <mergeCell ref="ACZ17:ADA17"/>
    <mergeCell ref="ADB17:ADC17"/>
    <mergeCell ref="ADD17:ADE17"/>
    <mergeCell ref="ADF17:ADG17"/>
    <mergeCell ref="ADH17:ADI17"/>
    <mergeCell ref="ADJ17:ADK17"/>
    <mergeCell ref="ADL17:ADM17"/>
    <mergeCell ref="ADN17:ADO17"/>
    <mergeCell ref="ADP17:ADQ17"/>
    <mergeCell ref="ADR17:ADS17"/>
    <mergeCell ref="ADT17:ADU17"/>
    <mergeCell ref="ADV17:ADW17"/>
    <mergeCell ref="ADX17:ADY17"/>
    <mergeCell ref="ADZ17:AEA17"/>
    <mergeCell ref="AEB17:AEC17"/>
    <mergeCell ref="AED17:AEE17"/>
    <mergeCell ref="AEF17:AEG17"/>
    <mergeCell ref="AEH17:AEI17"/>
    <mergeCell ref="AEJ17:AEK17"/>
    <mergeCell ref="AEL17:AEM17"/>
    <mergeCell ref="AEN17:AEO17"/>
    <mergeCell ref="AEP17:AEQ17"/>
    <mergeCell ref="AER17:AES17"/>
    <mergeCell ref="AET17:AEU17"/>
    <mergeCell ref="AEV17:AEW17"/>
    <mergeCell ref="AEX17:AEY17"/>
    <mergeCell ref="AEZ17:AFA17"/>
    <mergeCell ref="AFB17:AFC17"/>
    <mergeCell ref="AFD17:AFE17"/>
    <mergeCell ref="AFF17:AFG17"/>
    <mergeCell ref="AFH17:AFI17"/>
    <mergeCell ref="AFJ17:AFK17"/>
    <mergeCell ref="AFL17:AFM17"/>
    <mergeCell ref="AFN17:AFO17"/>
    <mergeCell ref="AFP17:AFQ17"/>
    <mergeCell ref="AFR17:AFS17"/>
    <mergeCell ref="AFT17:AFU17"/>
    <mergeCell ref="AFV17:AFW17"/>
    <mergeCell ref="AFX17:AFY17"/>
    <mergeCell ref="AFZ17:AGA17"/>
    <mergeCell ref="AGB17:AGC17"/>
    <mergeCell ref="AGD17:AGE17"/>
    <mergeCell ref="AGF17:AGG17"/>
    <mergeCell ref="AGH17:AGI17"/>
    <mergeCell ref="AGJ17:AGK17"/>
    <mergeCell ref="AGL17:AGM17"/>
    <mergeCell ref="AGN17:AGO17"/>
    <mergeCell ref="AGP17:AGQ17"/>
    <mergeCell ref="AGR17:AGS17"/>
    <mergeCell ref="AGT17:AGU17"/>
    <mergeCell ref="AGV17:AGW17"/>
    <mergeCell ref="AGX17:AGY17"/>
    <mergeCell ref="AGZ17:AHA17"/>
    <mergeCell ref="AHB17:AHC17"/>
    <mergeCell ref="AHD17:AHE17"/>
    <mergeCell ref="AHF17:AHG17"/>
    <mergeCell ref="AHH17:AHI17"/>
    <mergeCell ref="AHJ17:AHK17"/>
    <mergeCell ref="AHL17:AHM17"/>
    <mergeCell ref="AHN17:AHO17"/>
    <mergeCell ref="AHP17:AHQ17"/>
    <mergeCell ref="AHR17:AHS17"/>
    <mergeCell ref="AHT17:AHU17"/>
    <mergeCell ref="AHV17:AHW17"/>
    <mergeCell ref="AHX17:AHY17"/>
    <mergeCell ref="AHZ17:AIA17"/>
    <mergeCell ref="AIB17:AIC17"/>
    <mergeCell ref="AID17:AIE17"/>
    <mergeCell ref="AIF17:AIG17"/>
    <mergeCell ref="AIH17:AII17"/>
    <mergeCell ref="AIJ17:AIK17"/>
    <mergeCell ref="AIL17:AIM17"/>
    <mergeCell ref="AIN17:AIO17"/>
    <mergeCell ref="AIP17:AIQ17"/>
    <mergeCell ref="AIR17:AIS17"/>
    <mergeCell ref="AIT17:AIU17"/>
    <mergeCell ref="AIV17:AIW17"/>
    <mergeCell ref="AIX17:AIY17"/>
    <mergeCell ref="AIZ17:AJA17"/>
    <mergeCell ref="AJB17:AJC17"/>
    <mergeCell ref="AJD17:AJE17"/>
    <mergeCell ref="AJF17:AJG17"/>
    <mergeCell ref="AJH17:AJI17"/>
    <mergeCell ref="AJJ17:AJK17"/>
    <mergeCell ref="AJL17:AJM17"/>
    <mergeCell ref="AJN17:AJO17"/>
    <mergeCell ref="AJP17:AJQ17"/>
    <mergeCell ref="AJR17:AJS17"/>
    <mergeCell ref="AJT17:AJU17"/>
    <mergeCell ref="AJV17:AJW17"/>
    <mergeCell ref="AJX17:AJY17"/>
    <mergeCell ref="AJZ17:AKA17"/>
    <mergeCell ref="AKB17:AKC17"/>
    <mergeCell ref="AKD17:AKE17"/>
    <mergeCell ref="AKF17:AKG17"/>
    <mergeCell ref="AKH17:AKI17"/>
    <mergeCell ref="AKJ17:AKK17"/>
    <mergeCell ref="AKL17:AKM17"/>
    <mergeCell ref="AKN17:AKO17"/>
    <mergeCell ref="AKP17:AKQ17"/>
    <mergeCell ref="AKR17:AKS17"/>
    <mergeCell ref="AKT17:AKU17"/>
    <mergeCell ref="AKV17:AKW17"/>
    <mergeCell ref="AKX17:AKY17"/>
    <mergeCell ref="AKZ17:ALA17"/>
    <mergeCell ref="ALB17:ALC17"/>
    <mergeCell ref="ALD17:ALE17"/>
    <mergeCell ref="ALF17:ALG17"/>
    <mergeCell ref="ALH17:ALI17"/>
    <mergeCell ref="ALJ17:ALK17"/>
    <mergeCell ref="ALL17:ALM17"/>
    <mergeCell ref="ALN17:ALO17"/>
    <mergeCell ref="ALP17:ALQ17"/>
    <mergeCell ref="ALR17:ALS17"/>
    <mergeCell ref="ALT17:ALU17"/>
    <mergeCell ref="ALV17:ALW17"/>
    <mergeCell ref="ALX17:ALY17"/>
    <mergeCell ref="ALZ17:AMA17"/>
    <mergeCell ref="AMB17:AMC17"/>
    <mergeCell ref="AMD17:AME17"/>
    <mergeCell ref="AMF17:AMG17"/>
    <mergeCell ref="AMH17:AMI17"/>
    <mergeCell ref="AMJ17:AMK17"/>
    <mergeCell ref="AML17:AMM17"/>
    <mergeCell ref="AMN17:AMO17"/>
    <mergeCell ref="AMP17:AMQ17"/>
    <mergeCell ref="AMR17:AMS17"/>
    <mergeCell ref="AMT17:AMU17"/>
    <mergeCell ref="AMV17:AMW17"/>
    <mergeCell ref="AMX17:AMY17"/>
    <mergeCell ref="AMZ17:ANA17"/>
    <mergeCell ref="ANB17:ANC17"/>
    <mergeCell ref="AND17:ANE17"/>
    <mergeCell ref="ANF17:ANG17"/>
    <mergeCell ref="ANH17:ANI17"/>
    <mergeCell ref="ANJ17:ANK17"/>
    <mergeCell ref="ANL17:ANM17"/>
    <mergeCell ref="ANN17:ANO17"/>
    <mergeCell ref="ANP17:ANQ17"/>
    <mergeCell ref="ANR17:ANS17"/>
    <mergeCell ref="ANT17:ANU17"/>
    <mergeCell ref="ANV17:ANW17"/>
    <mergeCell ref="ANX17:ANY17"/>
    <mergeCell ref="ANZ17:AOA17"/>
    <mergeCell ref="AOB17:AOC17"/>
    <mergeCell ref="AOD17:AOE17"/>
    <mergeCell ref="AOF17:AOG17"/>
    <mergeCell ref="AOH17:AOI17"/>
    <mergeCell ref="AOJ17:AOK17"/>
    <mergeCell ref="AOL17:AOM17"/>
    <mergeCell ref="AON17:AOO17"/>
    <mergeCell ref="AOP17:AOQ17"/>
    <mergeCell ref="AOR17:AOS17"/>
    <mergeCell ref="AOT17:AOU17"/>
    <mergeCell ref="AOV17:AOW17"/>
    <mergeCell ref="AOX17:AOY17"/>
    <mergeCell ref="AOZ17:APA17"/>
    <mergeCell ref="APB17:APC17"/>
    <mergeCell ref="APD17:APE17"/>
    <mergeCell ref="APF17:APG17"/>
    <mergeCell ref="APH17:API17"/>
    <mergeCell ref="APJ17:APK17"/>
    <mergeCell ref="APL17:APM17"/>
    <mergeCell ref="APN17:APO17"/>
    <mergeCell ref="APP17:APQ17"/>
    <mergeCell ref="APR17:APS17"/>
    <mergeCell ref="APT17:APU17"/>
    <mergeCell ref="APV17:APW17"/>
    <mergeCell ref="APX17:APY17"/>
    <mergeCell ref="APZ17:AQA17"/>
    <mergeCell ref="AQB17:AQC17"/>
    <mergeCell ref="AQD17:AQE17"/>
    <mergeCell ref="AQF17:AQG17"/>
    <mergeCell ref="AQH17:AQI17"/>
    <mergeCell ref="AQJ17:AQK17"/>
    <mergeCell ref="AQL17:AQM17"/>
    <mergeCell ref="AQN17:AQO17"/>
    <mergeCell ref="AQP17:AQQ17"/>
    <mergeCell ref="AQR17:AQS17"/>
    <mergeCell ref="AQT17:AQU17"/>
    <mergeCell ref="AQV17:AQW17"/>
    <mergeCell ref="AQX17:AQY17"/>
    <mergeCell ref="AQZ17:ARA17"/>
    <mergeCell ref="ARB17:ARC17"/>
    <mergeCell ref="ARD17:ARE17"/>
    <mergeCell ref="ARF17:ARG17"/>
    <mergeCell ref="ARH17:ARI17"/>
    <mergeCell ref="ARJ17:ARK17"/>
    <mergeCell ref="ARL17:ARM17"/>
    <mergeCell ref="ARN17:ARO17"/>
    <mergeCell ref="ARP17:ARQ17"/>
    <mergeCell ref="ARR17:ARS17"/>
    <mergeCell ref="ART17:ARU17"/>
    <mergeCell ref="ARV17:ARW17"/>
    <mergeCell ref="ARX17:ARY17"/>
    <mergeCell ref="ARZ17:ASA17"/>
    <mergeCell ref="ASB17:ASC17"/>
    <mergeCell ref="ASD17:ASE17"/>
    <mergeCell ref="ASF17:ASG17"/>
    <mergeCell ref="ASH17:ASI17"/>
    <mergeCell ref="ATL17:ATM17"/>
    <mergeCell ref="ATN17:ATO17"/>
    <mergeCell ref="ATP17:ATQ17"/>
    <mergeCell ref="ATR17:ATS17"/>
    <mergeCell ref="ASJ17:ASK17"/>
    <mergeCell ref="ASL17:ASM17"/>
    <mergeCell ref="ASN17:ASO17"/>
    <mergeCell ref="ASP17:ASQ17"/>
    <mergeCell ref="ASR17:ASS17"/>
    <mergeCell ref="AST17:ASU17"/>
    <mergeCell ref="ASV17:ASW17"/>
    <mergeCell ref="ASX17:ASY17"/>
    <mergeCell ref="ASZ17:ATA17"/>
    <mergeCell ref="ATB17:ATC17"/>
    <mergeCell ref="ATD17:ATE17"/>
    <mergeCell ref="ATF17:ATG17"/>
    <mergeCell ref="ATH17:ATI17"/>
    <mergeCell ref="ATJ17:ATK17"/>
    <mergeCell ref="AUL17:AUM17"/>
    <mergeCell ref="AUN17:AUO17"/>
    <mergeCell ref="AUP17:AUQ17"/>
    <mergeCell ref="AUR17:AUS17"/>
    <mergeCell ref="ATT17:ATU17"/>
    <mergeCell ref="ATV17:ATW17"/>
    <mergeCell ref="ATX17:ATY17"/>
    <mergeCell ref="ATZ17:AUA17"/>
    <mergeCell ref="AUB17:AUC17"/>
    <mergeCell ref="AUD17:AUE17"/>
    <mergeCell ref="AUF17:AUG17"/>
    <mergeCell ref="AUH17:AUI17"/>
    <mergeCell ref="AUJ17:AUK17"/>
    <mergeCell ref="AQ62:AR62"/>
    <mergeCell ref="A53:C53"/>
    <mergeCell ref="AQ54:AR54"/>
    <mergeCell ref="AQ55:AR55"/>
    <mergeCell ref="AQ56:AR56"/>
    <mergeCell ref="AQ57:AR57"/>
    <mergeCell ref="AQ58:AR58"/>
    <mergeCell ref="AQ59:AR59"/>
    <mergeCell ref="AQ60:AR60"/>
    <mergeCell ref="AQ61:AR61"/>
  </mergeCells>
  <conditionalFormatting sqref="AP18:AUS18 BS75:AUX75 AS75:BP75">
    <cfRule type="expression" dxfId="16" priority="20">
      <formula>AP18&lt;&gt;""</formula>
    </cfRule>
  </conditionalFormatting>
  <conditionalFormatting sqref="AS76:BP85">
    <cfRule type="expression" dxfId="15" priority="35">
      <formula>AS76&lt;&gt;""</formula>
    </cfRule>
  </conditionalFormatting>
  <conditionalFormatting sqref="AP19:AUS48">
    <cfRule type="expression" dxfId="14" priority="31">
      <formula>AP$13="STOP"</formula>
    </cfRule>
    <cfRule type="expression" dxfId="13" priority="33">
      <formula>NOT(ISBLANK(AP19))</formula>
    </cfRule>
  </conditionalFormatting>
  <conditionalFormatting sqref="B19:B48 D19:E48 AP19:AUS48">
    <cfRule type="expression" dxfId="12" priority="1">
      <formula>$B19=""</formula>
    </cfRule>
    <cfRule type="expression" dxfId="11" priority="8">
      <formula>$B19&lt;&gt;""</formula>
    </cfRule>
  </conditionalFormatting>
  <conditionalFormatting sqref="AP17:AUS17">
    <cfRule type="expression" dxfId="10" priority="15">
      <formula>MOD(2+COLUMN(),4)=0</formula>
    </cfRule>
    <cfRule type="expression" dxfId="9" priority="16">
      <formula>MOD(COLUMN(),4)=0</formula>
    </cfRule>
  </conditionalFormatting>
  <conditionalFormatting sqref="AS74:BP74">
    <cfRule type="expression" dxfId="8" priority="4">
      <formula>MOD(COLUMN()+1,4)=0</formula>
    </cfRule>
    <cfRule type="expression" dxfId="7" priority="5">
      <formula>MOD(COLUMN()+3,4)=0</formula>
    </cfRule>
  </conditionalFormatting>
  <conditionalFormatting sqref="AP55:AR58 R59:AR69 B55:Q69">
    <cfRule type="expression" dxfId="6" priority="3">
      <formula>$B55&lt;&gt;""</formula>
    </cfRule>
  </conditionalFormatting>
  <conditionalFormatting sqref="B76:E85 AS76:BP85">
    <cfRule type="expression" dxfId="5" priority="2">
      <formula>$B76&lt;&gt;""</formula>
    </cfRule>
  </conditionalFormatting>
  <dataValidations disablePrompts="1" count="3">
    <dataValidation type="list" allowBlank="1" showInputMessage="1" showErrorMessage="1" sqref="C55:C69">
      <formula1>"1. Associé à une intervention,2. Lissé sur la période,3. Au pro-rata des Hj"</formula1>
    </dataValidation>
    <dataValidation type="list" allowBlank="1" showInputMessage="1" showErrorMessage="1" sqref="D55:D69">
      <formula1>OFFSET($B$19,0,0,30-COUNTBLANK($B$19:$B$48),1)</formula1>
    </dataValidation>
    <dataValidation type="list" allowBlank="1" showInputMessage="1" showErrorMessage="1" sqref="C76:C85">
      <formula1>"Commercialisation,Auto-consommation humaine,Auto-consommation animale,Semence non commercialisée,Don"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Paramètres!$B$2:$M$2</xm:f>
          </x14:formula1>
          <xm:sqref>C3</xm:sqref>
        </x14:dataValidation>
        <x14:dataValidation type="list" allowBlank="1" showInputMessage="1" showErrorMessage="1">
          <x14:formula1>
            <xm:f>OFFSET(Paramètres!$B$7,0,0,5-COUNTBLANK(Paramètres!$B$7:$B$11),1)</xm:f>
          </x14:formula1>
          <xm:sqref>D5</xm:sqref>
        </x14:dataValidation>
        <x14:dataValidation type="list" allowBlank="1" showInputMessage="1" showErrorMessage="1">
          <x14:formula1>
            <xm:f>OFFSET(Paramètres!$B$16,0,0,30-COUNTBLANK(Paramètres!$B$16:$B$45),1)</xm:f>
          </x14:formula1>
          <xm:sqref>D76:D85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O101"/>
  <sheetViews>
    <sheetView showGridLines="0" workbookViewId="0">
      <selection activeCell="H12" sqref="H12"/>
    </sheetView>
  </sheetViews>
  <sheetFormatPr baseColWidth="10" defaultRowHeight="15" outlineLevelRow="2" x14ac:dyDescent="0.25"/>
  <cols>
    <col min="1" max="1" width="2.85546875" customWidth="1"/>
    <col min="2" max="2" width="30.85546875" bestFit="1" customWidth="1"/>
    <col min="3" max="3" width="6.42578125" customWidth="1"/>
    <col min="4" max="4" width="7.5703125" customWidth="1"/>
    <col min="5" max="5" width="7.7109375" customWidth="1"/>
    <col min="6" max="26" width="6.42578125" customWidth="1"/>
    <col min="27" max="41" width="11.42578125" customWidth="1"/>
  </cols>
  <sheetData>
    <row r="1" spans="1:41" ht="15.75" x14ac:dyDescent="0.25">
      <c r="A1" s="135" t="s">
        <v>168</v>
      </c>
      <c r="B1" s="135"/>
      <c r="C1" s="135"/>
      <c r="D1" s="5"/>
      <c r="E1" s="5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</row>
    <row r="2" spans="1:41" x14ac:dyDescent="0.25">
      <c r="A2" s="182" t="s">
        <v>11</v>
      </c>
      <c r="B2" s="182"/>
      <c r="C2" s="194" t="s">
        <v>130</v>
      </c>
      <c r="D2" s="194"/>
      <c r="E2" s="5"/>
    </row>
    <row r="3" spans="1:41" x14ac:dyDescent="0.25">
      <c r="A3" s="139" t="s">
        <v>0</v>
      </c>
      <c r="B3" s="140"/>
      <c r="C3" s="194"/>
      <c r="D3" s="194"/>
      <c r="E3" s="5"/>
    </row>
    <row r="4" spans="1:41" x14ac:dyDescent="0.25">
      <c r="A4" s="192" t="s">
        <v>108</v>
      </c>
      <c r="B4" s="193"/>
      <c r="C4" s="194" t="s">
        <v>166</v>
      </c>
      <c r="D4" s="194"/>
      <c r="E4" s="5"/>
    </row>
    <row r="5" spans="1:41" x14ac:dyDescent="0.25">
      <c r="A5" s="182" t="s">
        <v>67</v>
      </c>
      <c r="B5" s="182"/>
      <c r="C5" s="195"/>
      <c r="D5" s="195"/>
      <c r="E5" s="5"/>
    </row>
    <row r="6" spans="1:41" x14ac:dyDescent="0.25">
      <c r="A6" s="133" t="s">
        <v>116</v>
      </c>
      <c r="B6" s="133"/>
      <c r="C6" s="169"/>
      <c r="D6" s="169"/>
      <c r="E6" s="169"/>
      <c r="F6" s="169"/>
      <c r="G6" s="169"/>
      <c r="H6" s="169"/>
      <c r="I6" s="169"/>
      <c r="J6" s="169"/>
      <c r="K6" s="169"/>
    </row>
    <row r="7" spans="1:41" x14ac:dyDescent="0.25">
      <c r="A7" s="133"/>
      <c r="B7" s="133"/>
      <c r="C7" s="169"/>
      <c r="D7" s="169"/>
      <c r="E7" s="169"/>
      <c r="F7" s="169"/>
      <c r="G7" s="169"/>
      <c r="H7" s="169"/>
      <c r="I7" s="169"/>
      <c r="J7" s="169"/>
      <c r="K7" s="169"/>
    </row>
    <row r="8" spans="1:41" x14ac:dyDescent="0.25">
      <c r="A8" s="133"/>
      <c r="B8" s="133"/>
      <c r="C8" s="169"/>
      <c r="D8" s="169"/>
      <c r="E8" s="169"/>
      <c r="F8" s="169"/>
      <c r="G8" s="169"/>
      <c r="H8" s="169"/>
      <c r="I8" s="169"/>
      <c r="J8" s="169"/>
      <c r="K8" s="169"/>
    </row>
    <row r="9" spans="1:41" x14ac:dyDescent="0.25">
      <c r="A9" s="133"/>
      <c r="B9" s="133"/>
      <c r="C9" s="169"/>
      <c r="D9" s="169"/>
      <c r="E9" s="169"/>
      <c r="F9" s="169"/>
      <c r="G9" s="169"/>
      <c r="H9" s="169"/>
      <c r="I9" s="169"/>
      <c r="J9" s="169"/>
      <c r="K9" s="169"/>
    </row>
    <row r="10" spans="1:41" x14ac:dyDescent="0.25">
      <c r="A10" s="133"/>
      <c r="B10" s="133"/>
      <c r="C10" s="169"/>
      <c r="D10" s="169"/>
      <c r="E10" s="169"/>
      <c r="F10" s="169"/>
      <c r="G10" s="169"/>
      <c r="H10" s="169"/>
      <c r="I10" s="169"/>
      <c r="J10" s="169"/>
      <c r="K10" s="169"/>
    </row>
    <row r="11" spans="1:41" x14ac:dyDescent="0.25">
      <c r="D11" s="5"/>
      <c r="E11" s="5"/>
    </row>
    <row r="12" spans="1:41" ht="15.75" x14ac:dyDescent="0.25">
      <c r="A12" s="135" t="s">
        <v>41</v>
      </c>
      <c r="B12" s="135"/>
      <c r="C12" s="135"/>
      <c r="D12" s="5"/>
      <c r="E12" s="5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</row>
    <row r="13" spans="1:41" x14ac:dyDescent="0.25">
      <c r="A13" s="5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</row>
    <row r="14" spans="1:41" x14ac:dyDescent="0.25">
      <c r="A14" s="5"/>
      <c r="B14" s="5"/>
      <c r="C14" s="190" t="str">
        <f>Paramètres!B$2</f>
        <v>janvier</v>
      </c>
      <c r="D14" s="190"/>
      <c r="E14" s="190" t="str">
        <f>Paramètres!C$2</f>
        <v>février</v>
      </c>
      <c r="F14" s="190"/>
      <c r="G14" s="190" t="str">
        <f>Paramètres!D$2</f>
        <v>mars</v>
      </c>
      <c r="H14" s="190"/>
      <c r="I14" s="190" t="str">
        <f>Paramètres!E$2</f>
        <v>avril</v>
      </c>
      <c r="J14" s="190"/>
      <c r="K14" s="190" t="str">
        <f>Paramètres!F$2</f>
        <v>mai</v>
      </c>
      <c r="L14" s="190"/>
      <c r="M14" s="190" t="str">
        <f>Paramètres!G$2</f>
        <v>juin</v>
      </c>
      <c r="N14" s="190"/>
      <c r="O14" s="190" t="str">
        <f>Paramètres!H$2</f>
        <v>juillet</v>
      </c>
      <c r="P14" s="190"/>
      <c r="Q14" s="190" t="str">
        <f>Paramètres!I$2</f>
        <v>août</v>
      </c>
      <c r="R14" s="190"/>
      <c r="S14" s="190" t="str">
        <f>Paramètres!J$2</f>
        <v>septembre</v>
      </c>
      <c r="T14" s="190"/>
      <c r="U14" s="190" t="str">
        <f>Paramètres!K$2</f>
        <v>octobre</v>
      </c>
      <c r="V14" s="190"/>
      <c r="W14" s="190" t="str">
        <f>Paramètres!L$2</f>
        <v>novembre</v>
      </c>
      <c r="X14" s="190"/>
      <c r="Y14" s="134" t="str">
        <f>Paramètres!M$2</f>
        <v>décembre</v>
      </c>
      <c r="Z14" s="134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</row>
    <row r="15" spans="1:41" x14ac:dyDescent="0.25">
      <c r="A15" s="5"/>
      <c r="B15" s="92" t="s">
        <v>44</v>
      </c>
      <c r="C15" s="81">
        <v>1</v>
      </c>
      <c r="D15" s="81">
        <v>2</v>
      </c>
      <c r="E15" s="81">
        <v>3</v>
      </c>
      <c r="F15" s="81">
        <v>4</v>
      </c>
      <c r="G15" s="81">
        <v>5</v>
      </c>
      <c r="H15" s="81">
        <v>6</v>
      </c>
      <c r="I15" s="81">
        <v>7</v>
      </c>
      <c r="J15" s="81">
        <v>8</v>
      </c>
      <c r="K15" s="81">
        <v>9</v>
      </c>
      <c r="L15" s="81">
        <v>10</v>
      </c>
      <c r="M15" s="81">
        <v>11</v>
      </c>
      <c r="N15" s="81">
        <v>12</v>
      </c>
      <c r="O15" s="81">
        <v>13</v>
      </c>
      <c r="P15" s="81">
        <v>14</v>
      </c>
      <c r="Q15" s="81">
        <v>15</v>
      </c>
      <c r="R15" s="81">
        <v>16</v>
      </c>
      <c r="S15" s="81">
        <v>17</v>
      </c>
      <c r="T15" s="81">
        <v>18</v>
      </c>
      <c r="U15" s="81">
        <v>19</v>
      </c>
      <c r="V15" s="81">
        <v>20</v>
      </c>
      <c r="W15" s="81">
        <v>21</v>
      </c>
      <c r="X15" s="81">
        <v>22</v>
      </c>
      <c r="Y15" s="81">
        <v>23</v>
      </c>
      <c r="Z15" s="81">
        <v>24</v>
      </c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</row>
    <row r="16" spans="1:41" x14ac:dyDescent="0.25">
      <c r="A16" s="5"/>
      <c r="B16" s="92" t="s">
        <v>169</v>
      </c>
      <c r="C16" s="3"/>
      <c r="D16" s="3"/>
      <c r="E16" s="3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</row>
    <row r="17" spans="1:41" x14ac:dyDescent="0.25">
      <c r="A17" s="5"/>
      <c r="B17" s="92" t="s">
        <v>170</v>
      </c>
      <c r="C17" s="3"/>
      <c r="D17" s="3"/>
      <c r="E17" s="3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</row>
    <row r="18" spans="1:41" x14ac:dyDescent="0.25">
      <c r="B18" s="92" t="s">
        <v>171</v>
      </c>
      <c r="C18" s="3"/>
      <c r="D18" s="3"/>
      <c r="E18" s="3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r="19" spans="1:41" x14ac:dyDescent="0.25">
      <c r="B19" s="92" t="s">
        <v>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41" x14ac:dyDescent="0.25">
      <c r="B20" s="93" t="s">
        <v>172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41" s="16" customFormat="1" ht="15" hidden="1" customHeight="1" outlineLevel="2" x14ac:dyDescent="0.25"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</row>
    <row r="22" spans="1:41" s="16" customFormat="1" ht="15" hidden="1" customHeight="1" outlineLevel="2" x14ac:dyDescent="0.25"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</row>
    <row r="23" spans="1:41" s="16" customFormat="1" hidden="1" outlineLevel="2" x14ac:dyDescent="0.25">
      <c r="B23" s="11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</row>
    <row r="24" spans="1:41" s="16" customFormat="1" hidden="1" outlineLevel="2" x14ac:dyDescent="0.25">
      <c r="A24" s="89"/>
      <c r="C24" s="88"/>
      <c r="D24" s="88"/>
      <c r="E24" s="88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</row>
    <row r="25" spans="1:41" s="16" customFormat="1" hidden="1" outlineLevel="2" x14ac:dyDescent="0.25">
      <c r="A25" s="89"/>
      <c r="C25" s="88"/>
      <c r="D25" s="88"/>
      <c r="E25" s="88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</row>
    <row r="26" spans="1:41" s="16" customFormat="1" hidden="1" outlineLevel="2" x14ac:dyDescent="0.25">
      <c r="A26" s="89"/>
      <c r="C26" s="88"/>
      <c r="D26" s="88"/>
      <c r="E26" s="88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</row>
    <row r="27" spans="1:41" s="16" customFormat="1" hidden="1" outlineLevel="2" x14ac:dyDescent="0.25">
      <c r="A27" s="89"/>
      <c r="C27" s="88"/>
      <c r="D27" s="88"/>
      <c r="E27" s="88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</row>
    <row r="28" spans="1:41" s="16" customFormat="1" hidden="1" outlineLevel="2" x14ac:dyDescent="0.25">
      <c r="A28" s="89"/>
      <c r="C28" s="88"/>
      <c r="D28" s="88"/>
      <c r="E28" s="88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</row>
    <row r="29" spans="1:41" s="16" customFormat="1" hidden="1" outlineLevel="2" x14ac:dyDescent="0.25">
      <c r="A29" s="89"/>
      <c r="C29" s="88"/>
      <c r="D29" s="88"/>
      <c r="E29" s="88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</row>
    <row r="30" spans="1:41" s="16" customFormat="1" hidden="1" outlineLevel="2" x14ac:dyDescent="0.25">
      <c r="A30" s="89"/>
      <c r="C30" s="88"/>
      <c r="D30" s="88"/>
      <c r="E30" s="88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</row>
    <row r="31" spans="1:41" s="16" customFormat="1" hidden="1" outlineLevel="2" x14ac:dyDescent="0.25">
      <c r="A31" s="89"/>
      <c r="C31" s="88"/>
      <c r="D31" s="88"/>
      <c r="E31" s="88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</row>
    <row r="32" spans="1:41" s="16" customFormat="1" hidden="1" outlineLevel="2" x14ac:dyDescent="0.25">
      <c r="A32" s="89"/>
      <c r="C32" s="88"/>
      <c r="D32" s="88"/>
      <c r="E32" s="88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</row>
    <row r="33" spans="1:41" s="16" customFormat="1" hidden="1" outlineLevel="2" x14ac:dyDescent="0.25">
      <c r="A33" s="89"/>
      <c r="C33" s="88"/>
      <c r="D33" s="88"/>
      <c r="E33" s="88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</row>
    <row r="34" spans="1:41" s="16" customFormat="1" hidden="1" outlineLevel="2" x14ac:dyDescent="0.25">
      <c r="A34" s="89"/>
      <c r="C34" s="88"/>
      <c r="D34" s="88"/>
      <c r="E34" s="88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</row>
    <row r="35" spans="1:41" s="16" customFormat="1" hidden="1" outlineLevel="2" x14ac:dyDescent="0.25">
      <c r="A35" s="89"/>
      <c r="C35" s="88"/>
      <c r="D35" s="88"/>
      <c r="E35" s="88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</row>
    <row r="36" spans="1:41" s="16" customFormat="1" hidden="1" outlineLevel="2" x14ac:dyDescent="0.25">
      <c r="A36" s="89"/>
      <c r="C36" s="88"/>
      <c r="D36" s="88"/>
      <c r="E36" s="88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</row>
    <row r="37" spans="1:41" s="16" customFormat="1" hidden="1" outlineLevel="2" x14ac:dyDescent="0.25">
      <c r="A37" s="89"/>
      <c r="C37" s="88"/>
      <c r="D37" s="88"/>
      <c r="E37" s="88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</row>
    <row r="38" spans="1:41" s="16" customFormat="1" hidden="1" outlineLevel="2" x14ac:dyDescent="0.25">
      <c r="A38" s="89"/>
      <c r="C38" s="88"/>
      <c r="D38" s="88"/>
      <c r="E38" s="88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</row>
    <row r="39" spans="1:41" s="16" customFormat="1" hidden="1" outlineLevel="2" x14ac:dyDescent="0.25">
      <c r="A39" s="89"/>
      <c r="C39" s="88"/>
      <c r="D39" s="88"/>
      <c r="E39" s="88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</row>
    <row r="40" spans="1:41" s="16" customFormat="1" hidden="1" outlineLevel="2" x14ac:dyDescent="0.25">
      <c r="A40" s="89"/>
      <c r="C40" s="88"/>
      <c r="D40" s="88"/>
      <c r="E40" s="88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</row>
    <row r="41" spans="1:41" s="16" customFormat="1" hidden="1" outlineLevel="2" x14ac:dyDescent="0.25">
      <c r="A41" s="89"/>
      <c r="C41" s="88"/>
      <c r="D41" s="88"/>
      <c r="E41" s="88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</row>
    <row r="42" spans="1:41" s="16" customFormat="1" hidden="1" outlineLevel="2" x14ac:dyDescent="0.25">
      <c r="A42" s="89"/>
      <c r="C42" s="88"/>
      <c r="D42" s="88"/>
      <c r="E42" s="88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</row>
    <row r="43" spans="1:41" s="16" customFormat="1" hidden="1" outlineLevel="2" x14ac:dyDescent="0.25">
      <c r="A43" s="89"/>
      <c r="C43" s="88"/>
      <c r="D43" s="88"/>
      <c r="E43" s="88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</row>
    <row r="44" spans="1:41" s="16" customFormat="1" hidden="1" outlineLevel="2" x14ac:dyDescent="0.25">
      <c r="A44" s="89"/>
      <c r="C44" s="88"/>
      <c r="D44" s="88"/>
      <c r="E44" s="88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</row>
    <row r="45" spans="1:41" s="16" customFormat="1" hidden="1" outlineLevel="2" x14ac:dyDescent="0.25">
      <c r="A45" s="89"/>
      <c r="C45" s="88"/>
      <c r="D45" s="88"/>
      <c r="E45" s="88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</row>
    <row r="46" spans="1:41" s="16" customFormat="1" hidden="1" outlineLevel="2" x14ac:dyDescent="0.25">
      <c r="A46" s="89"/>
      <c r="C46" s="88"/>
      <c r="D46" s="88"/>
      <c r="E46" s="88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</row>
    <row r="47" spans="1:41" s="16" customFormat="1" hidden="1" outlineLevel="1" collapsed="1" x14ac:dyDescent="0.25">
      <c r="A47" s="89"/>
      <c r="C47" s="88"/>
      <c r="D47" s="88"/>
      <c r="E47" s="88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</row>
    <row r="48" spans="1:41" s="16" customFormat="1" hidden="1" outlineLevel="1" x14ac:dyDescent="0.25">
      <c r="A48" s="89"/>
      <c r="C48" s="88"/>
      <c r="D48" s="88"/>
      <c r="E48" s="88"/>
      <c r="F48" s="191" t="s">
        <v>143</v>
      </c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 t="s">
        <v>144</v>
      </c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 t="s">
        <v>173</v>
      </c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</row>
    <row r="49" spans="1:41" hidden="1" outlineLevel="1" x14ac:dyDescent="0.25">
      <c r="C49" s="133" t="s">
        <v>121</v>
      </c>
      <c r="D49" s="133"/>
      <c r="E49" s="133"/>
      <c r="F49" s="71">
        <f>SUM(C$16:D$16)</f>
        <v>0</v>
      </c>
      <c r="G49" s="71">
        <f>SUM(E$16:F$16)</f>
        <v>0</v>
      </c>
      <c r="H49" s="71">
        <f>SUM(G$16:H$16)</f>
        <v>0</v>
      </c>
      <c r="I49" s="71">
        <f>SUM(I$16:J$16)</f>
        <v>0</v>
      </c>
      <c r="J49" s="71">
        <f>SUM(K$16:L$16)</f>
        <v>0</v>
      </c>
      <c r="K49" s="71">
        <f>SUM(M$16:N$16)</f>
        <v>0</v>
      </c>
      <c r="L49" s="71">
        <f>SUM(O$16:P$16)</f>
        <v>0</v>
      </c>
      <c r="M49" s="71">
        <f>SUM(Q$16:R$16)</f>
        <v>0</v>
      </c>
      <c r="N49" s="71">
        <f>SUM(S$16:T$16)</f>
        <v>0</v>
      </c>
      <c r="O49" s="71">
        <f>SUM(U$16:V$16)</f>
        <v>0</v>
      </c>
      <c r="P49" s="71">
        <f>SUM(V$16:X$16)</f>
        <v>0</v>
      </c>
      <c r="Q49" s="71">
        <f>SUM(Y$16:Z$16)</f>
        <v>0</v>
      </c>
      <c r="R49" s="71">
        <f>SUM(O$17:P$17)</f>
        <v>0</v>
      </c>
      <c r="S49" s="71">
        <f>SUM(Q$17:R$17)</f>
        <v>0</v>
      </c>
      <c r="T49" s="71">
        <f>SUM(S$17:T$17)</f>
        <v>0</v>
      </c>
      <c r="U49" s="71">
        <f>SUM(U$17:V$17)</f>
        <v>0</v>
      </c>
      <c r="V49" s="71">
        <f>SUM(W$17:X$17)</f>
        <v>0</v>
      </c>
      <c r="W49" s="71">
        <f>SUM(Y$17:Z$17)</f>
        <v>0</v>
      </c>
      <c r="X49" s="71">
        <f>SUM(AA$17:AB$17)</f>
        <v>0</v>
      </c>
      <c r="Y49" s="71">
        <f>SUM(AC$17:AD$17)</f>
        <v>0</v>
      </c>
      <c r="Z49" s="71">
        <f>SUM(AE$17:AF$17)</f>
        <v>0</v>
      </c>
      <c r="AA49" s="71">
        <f>SUM(AG$17:AH$17)</f>
        <v>0</v>
      </c>
      <c r="AB49" s="71">
        <f>SUM(AH$17:AJ$17)</f>
        <v>0</v>
      </c>
      <c r="AC49" s="71">
        <f>SUM(AK$17:AL$17)</f>
        <v>0</v>
      </c>
      <c r="AD49" s="71">
        <f>SUM(AA$18:AB$18)</f>
        <v>0</v>
      </c>
      <c r="AE49" s="71">
        <f>SUM(AC$18:AD$18)</f>
        <v>0</v>
      </c>
      <c r="AF49" s="71">
        <f>SUM(AE$18:AF$18)</f>
        <v>0</v>
      </c>
      <c r="AG49" s="71">
        <f>SUM(AG$18:AH$18)</f>
        <v>0</v>
      </c>
      <c r="AH49" s="71">
        <f>SUM(AI$18:AJ$18)</f>
        <v>0</v>
      </c>
      <c r="AI49" s="71">
        <f>SUM(AK$18:AL$18)</f>
        <v>0</v>
      </c>
      <c r="AJ49" s="71">
        <f>SUM(AM$18:AN$18)</f>
        <v>0</v>
      </c>
      <c r="AK49" s="71">
        <f>SUM(AO$18:AP$18)</f>
        <v>0</v>
      </c>
      <c r="AL49" s="71">
        <f>SUM(AQ$18:AR$18)</f>
        <v>0</v>
      </c>
      <c r="AM49" s="71">
        <f>SUM(AS$18:AT$18)</f>
        <v>0</v>
      </c>
      <c r="AN49" s="71">
        <f>SUM(AT$18:AV$18)</f>
        <v>0</v>
      </c>
      <c r="AO49" s="71">
        <f>SUM(AW$18:AX$18)</f>
        <v>0</v>
      </c>
    </row>
    <row r="50" spans="1:41" hidden="1" outlineLevel="1" x14ac:dyDescent="0.25">
      <c r="C50" s="133" t="s">
        <v>176</v>
      </c>
      <c r="D50" s="133"/>
      <c r="E50" s="133"/>
      <c r="F50" s="71">
        <f>IF(ISBLANK($D$5),0,F$49/VLOOKUP($D$5,Paramètres!$B$7:$F$11,3,FALSE))</f>
        <v>0</v>
      </c>
      <c r="G50" s="71">
        <f>IF(ISBLANK($D$5),0,G$49/VLOOKUP($D$5,Paramètres!$B$7:$F$11,3,FALSE))</f>
        <v>0</v>
      </c>
      <c r="H50" s="71">
        <f>IF(ISBLANK($D$5),0,H$49/VLOOKUP($D$5,Paramètres!$B$7:$F$11,3,FALSE))</f>
        <v>0</v>
      </c>
      <c r="I50" s="71">
        <f>IF(ISBLANK($D$5),0,I$49/VLOOKUP($D$5,Paramètres!$B$7:$F$11,3,FALSE))</f>
        <v>0</v>
      </c>
      <c r="J50" s="71">
        <f>IF(ISBLANK($D$5),0,J$49/VLOOKUP($D$5,Paramètres!$B$7:$F$11,3,FALSE))</f>
        <v>0</v>
      </c>
      <c r="K50" s="71">
        <f>IF(ISBLANK($D$5),0,K$49/VLOOKUP($D$5,Paramètres!$B$7:$F$11,3,FALSE))</f>
        <v>0</v>
      </c>
      <c r="L50" s="71">
        <f>IF(ISBLANK($D$5),0,L$49/VLOOKUP($D$5,Paramètres!$B$7:$F$11,3,FALSE))</f>
        <v>0</v>
      </c>
      <c r="M50" s="71">
        <f>IF(ISBLANK($D$5),0,M$49/VLOOKUP($D$5,Paramètres!$B$7:$F$11,3,FALSE))</f>
        <v>0</v>
      </c>
      <c r="N50" s="71">
        <f>IF(ISBLANK($D$5),0,N$49/VLOOKUP($D$5,Paramètres!$B$7:$F$11,3,FALSE))</f>
        <v>0</v>
      </c>
      <c r="O50" s="71">
        <f>IF(ISBLANK($D$5),0,O$49/VLOOKUP($D$5,Paramètres!$B$7:$F$11,3,FALSE))</f>
        <v>0</v>
      </c>
      <c r="P50" s="71">
        <f>IF(ISBLANK($D$5),0,P$49/VLOOKUP($D$5,Paramètres!$B$7:$F$11,3,FALSE))</f>
        <v>0</v>
      </c>
      <c r="Q50" s="71">
        <f>IF(ISBLANK($D$5),0,Q$49/VLOOKUP($D$5,Paramètres!$B$7:$F$11,3,FALSE))</f>
        <v>0</v>
      </c>
      <c r="R50" s="71">
        <f>IF(ISBLANK($D$5),0,R$49/VLOOKUP($D$5,Paramètres!$B$7:$F$11,3,FALSE))</f>
        <v>0</v>
      </c>
      <c r="S50" s="71">
        <f>IF(ISBLANK($D$5),0,S$49/VLOOKUP($D$5,Paramètres!$B$7:$F$11,3,FALSE))</f>
        <v>0</v>
      </c>
      <c r="T50" s="71">
        <f>IF(ISBLANK($D$5),0,T$49/VLOOKUP($D$5,Paramètres!$B$7:$F$11,3,FALSE))</f>
        <v>0</v>
      </c>
      <c r="U50" s="71">
        <f>IF(ISBLANK($D$5),0,U$49/VLOOKUP($D$5,Paramètres!$B$7:$F$11,3,FALSE))</f>
        <v>0</v>
      </c>
      <c r="V50" s="71">
        <f>IF(ISBLANK($D$5),0,V$49/VLOOKUP($D$5,Paramètres!$B$7:$F$11,3,FALSE))</f>
        <v>0</v>
      </c>
      <c r="W50" s="71">
        <f>IF(ISBLANK($D$5),0,W$49/VLOOKUP($D$5,Paramètres!$B$7:$F$11,3,FALSE))</f>
        <v>0</v>
      </c>
      <c r="X50" s="71">
        <f>IF(ISBLANK($D$5),0,X$49/VLOOKUP($D$5,Paramètres!$B$7:$F$11,3,FALSE))</f>
        <v>0</v>
      </c>
      <c r="Y50" s="71">
        <f>IF(ISBLANK($D$5),0,Y$49/VLOOKUP($D$5,Paramètres!$B$7:$F$11,3,FALSE))</f>
        <v>0</v>
      </c>
      <c r="Z50" s="71">
        <f>IF(ISBLANK($D$5),0,Z$49/VLOOKUP($D$5,Paramètres!$B$7:$F$11,3,FALSE))</f>
        <v>0</v>
      </c>
      <c r="AA50" s="71">
        <f>IF(ISBLANK($D$5),0,AA$49/VLOOKUP($D$5,Paramètres!$B$7:$F$11,3,FALSE))</f>
        <v>0</v>
      </c>
      <c r="AB50" s="71">
        <f>IF(ISBLANK($D$5),0,AB$49/VLOOKUP($D$5,Paramètres!$B$7:$F$11,3,FALSE))</f>
        <v>0</v>
      </c>
      <c r="AC50" s="71">
        <f>IF(ISBLANK($D$5),0,AC$49/VLOOKUP($D$5,Paramètres!$B$7:$F$11,3,FALSE))</f>
        <v>0</v>
      </c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</row>
    <row r="51" spans="1:41" s="16" customFormat="1" hidden="1" outlineLevel="2" x14ac:dyDescent="0.25"/>
    <row r="52" spans="1:41" s="16" customFormat="1" hidden="1" outlineLevel="2" x14ac:dyDescent="0.25">
      <c r="F52" s="90"/>
    </row>
    <row r="53" spans="1:41" s="16" customFormat="1" ht="15.75" hidden="1" outlineLevel="2" x14ac:dyDescent="0.25">
      <c r="A53" s="95"/>
      <c r="B53" s="95"/>
      <c r="C53" s="95"/>
    </row>
    <row r="54" spans="1:41" s="16" customFormat="1" hidden="1" outlineLevel="2" x14ac:dyDescent="0.25">
      <c r="B54" s="11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</row>
    <row r="55" spans="1:41" s="16" customFormat="1" hidden="1" outlineLevel="2" x14ac:dyDescent="0.25">
      <c r="A55" s="89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</row>
    <row r="56" spans="1:41" s="16" customFormat="1" hidden="1" outlineLevel="2" x14ac:dyDescent="0.25">
      <c r="A56" s="89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</row>
    <row r="57" spans="1:41" s="16" customFormat="1" hidden="1" outlineLevel="2" x14ac:dyDescent="0.25">
      <c r="A57" s="89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</row>
    <row r="58" spans="1:41" s="16" customFormat="1" hidden="1" outlineLevel="2" x14ac:dyDescent="0.25">
      <c r="A58" s="89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</row>
    <row r="59" spans="1:41" s="16" customFormat="1" hidden="1" outlineLevel="2" x14ac:dyDescent="0.25">
      <c r="A59" s="89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</row>
    <row r="60" spans="1:41" s="16" customFormat="1" hidden="1" outlineLevel="2" x14ac:dyDescent="0.25">
      <c r="A60" s="89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</row>
    <row r="61" spans="1:41" s="16" customFormat="1" hidden="1" outlineLevel="2" x14ac:dyDescent="0.25">
      <c r="A61" s="89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</row>
    <row r="62" spans="1:41" s="16" customFormat="1" hidden="1" outlineLevel="2" x14ac:dyDescent="0.25">
      <c r="A62" s="89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</row>
    <row r="63" spans="1:41" s="16" customFormat="1" hidden="1" outlineLevel="2" x14ac:dyDescent="0.25">
      <c r="A63" s="89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</row>
    <row r="64" spans="1:41" s="16" customFormat="1" hidden="1" outlineLevel="2" x14ac:dyDescent="0.25">
      <c r="A64" s="89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</row>
    <row r="65" spans="1:17" s="16" customFormat="1" hidden="1" outlineLevel="2" x14ac:dyDescent="0.25">
      <c r="A65" s="89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</row>
    <row r="66" spans="1:17" s="16" customFormat="1" hidden="1" outlineLevel="2" x14ac:dyDescent="0.25">
      <c r="A66" s="89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</row>
    <row r="67" spans="1:17" s="16" customFormat="1" hidden="1" outlineLevel="2" x14ac:dyDescent="0.25">
      <c r="A67" s="89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</row>
    <row r="68" spans="1:17" s="16" customFormat="1" hidden="1" outlineLevel="2" x14ac:dyDescent="0.25">
      <c r="A68" s="89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</row>
    <row r="69" spans="1:17" s="16" customFormat="1" hidden="1" outlineLevel="2" x14ac:dyDescent="0.25">
      <c r="A69" s="89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</row>
    <row r="70" spans="1:17" s="16" customFormat="1" hidden="1" outlineLevel="2" x14ac:dyDescent="0.25"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</row>
    <row r="71" spans="1:17" s="16" customFormat="1" hidden="1" outlineLevel="2" x14ac:dyDescent="0.25"/>
    <row r="72" spans="1:17" s="16" customFormat="1" ht="15.75" hidden="1" outlineLevel="2" x14ac:dyDescent="0.25">
      <c r="B72" s="95"/>
      <c r="C72" s="96"/>
      <c r="D72" s="41"/>
      <c r="E72" s="41"/>
    </row>
    <row r="73" spans="1:17" s="16" customFormat="1" ht="15.75" hidden="1" outlineLevel="2" x14ac:dyDescent="0.25">
      <c r="C73" s="41"/>
      <c r="D73" s="41"/>
      <c r="E73" s="41"/>
    </row>
    <row r="74" spans="1:17" s="16" customFormat="1" hidden="1" outlineLevel="2" x14ac:dyDescent="0.25"/>
    <row r="75" spans="1:17" s="16" customFormat="1" hidden="1" outlineLevel="2" x14ac:dyDescent="0.25">
      <c r="B75" s="11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</row>
    <row r="76" spans="1:17" s="16" customFormat="1" hidden="1" outlineLevel="2" x14ac:dyDescent="0.25">
      <c r="A76" s="89"/>
      <c r="B76" s="91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</row>
    <row r="77" spans="1:17" s="16" customFormat="1" hidden="1" outlineLevel="2" x14ac:dyDescent="0.25">
      <c r="A77" s="89"/>
      <c r="B77" s="91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</row>
    <row r="78" spans="1:17" s="16" customFormat="1" hidden="1" outlineLevel="2" x14ac:dyDescent="0.25">
      <c r="A78" s="89"/>
      <c r="B78" s="91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</row>
    <row r="79" spans="1:17" s="16" customFormat="1" hidden="1" outlineLevel="2" x14ac:dyDescent="0.25">
      <c r="A79" s="89"/>
      <c r="B79" s="91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</row>
    <row r="80" spans="1:17" s="16" customFormat="1" hidden="1" outlineLevel="2" x14ac:dyDescent="0.25">
      <c r="A80" s="89"/>
      <c r="B80" s="91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</row>
    <row r="81" spans="1:29" s="16" customFormat="1" hidden="1" outlineLevel="2" x14ac:dyDescent="0.25">
      <c r="A81" s="89"/>
      <c r="B81" s="91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</row>
    <row r="82" spans="1:29" s="16" customFormat="1" hidden="1" outlineLevel="2" x14ac:dyDescent="0.25">
      <c r="A82" s="89"/>
      <c r="B82" s="91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</row>
    <row r="83" spans="1:29" s="16" customFormat="1" hidden="1" outlineLevel="2" x14ac:dyDescent="0.25">
      <c r="A83" s="89"/>
      <c r="B83" s="91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</row>
    <row r="84" spans="1:29" s="16" customFormat="1" hidden="1" outlineLevel="2" x14ac:dyDescent="0.25">
      <c r="A84" s="89"/>
      <c r="B84" s="91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</row>
    <row r="85" spans="1:29" s="16" customFormat="1" hidden="1" outlineLevel="2" x14ac:dyDescent="0.25">
      <c r="A85" s="89"/>
      <c r="B85" s="91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</row>
    <row r="86" spans="1:29" s="16" customFormat="1" hidden="1" outlineLevel="2" x14ac:dyDescent="0.25">
      <c r="B86" s="89"/>
      <c r="D86" s="89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</row>
    <row r="87" spans="1:29" hidden="1" outlineLevel="1" collapsed="1" x14ac:dyDescent="0.25">
      <c r="B87" s="15"/>
      <c r="C87" s="133" t="s">
        <v>120</v>
      </c>
      <c r="D87" s="133"/>
      <c r="E87" s="133"/>
      <c r="F87" s="58">
        <f>C$20-C$19-C$18</f>
        <v>0</v>
      </c>
      <c r="G87" s="58">
        <f t="shared" ref="G87:P87" si="0">D$20-D$19-D$18</f>
        <v>0</v>
      </c>
      <c r="H87" s="58">
        <f t="shared" si="0"/>
        <v>0</v>
      </c>
      <c r="I87" s="58">
        <f t="shared" si="0"/>
        <v>0</v>
      </c>
      <c r="J87" s="58">
        <f t="shared" si="0"/>
        <v>0</v>
      </c>
      <c r="K87" s="58">
        <f t="shared" si="0"/>
        <v>0</v>
      </c>
      <c r="L87" s="58">
        <f t="shared" si="0"/>
        <v>0</v>
      </c>
      <c r="M87" s="58">
        <f t="shared" si="0"/>
        <v>0</v>
      </c>
      <c r="N87" s="58">
        <f t="shared" si="0"/>
        <v>0</v>
      </c>
      <c r="O87" s="58">
        <f t="shared" si="0"/>
        <v>0</v>
      </c>
      <c r="P87" s="58">
        <f t="shared" si="0"/>
        <v>0</v>
      </c>
      <c r="Q87" s="58">
        <f>N$20-N$19-N$18</f>
        <v>0</v>
      </c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hidden="1" outlineLevel="1" x14ac:dyDescent="0.25">
      <c r="B88" s="15"/>
      <c r="C88" s="133" t="s">
        <v>109</v>
      </c>
      <c r="D88" s="133"/>
      <c r="E88" s="133"/>
      <c r="F88" s="58">
        <f>$F$87</f>
        <v>0</v>
      </c>
      <c r="G88" s="58">
        <f>F$88+G$87</f>
        <v>0</v>
      </c>
      <c r="H88" s="58">
        <f t="shared" ref="H88:Q88" si="1">G$88+H$87</f>
        <v>0</v>
      </c>
      <c r="I88" s="58">
        <f t="shared" si="1"/>
        <v>0</v>
      </c>
      <c r="J88" s="58">
        <f t="shared" si="1"/>
        <v>0</v>
      </c>
      <c r="K88" s="58">
        <f t="shared" si="1"/>
        <v>0</v>
      </c>
      <c r="L88" s="58">
        <f t="shared" si="1"/>
        <v>0</v>
      </c>
      <c r="M88" s="58">
        <f t="shared" si="1"/>
        <v>0</v>
      </c>
      <c r="N88" s="58">
        <f t="shared" si="1"/>
        <v>0</v>
      </c>
      <c r="O88" s="58">
        <f t="shared" si="1"/>
        <v>0</v>
      </c>
      <c r="P88" s="58">
        <f t="shared" si="1"/>
        <v>0</v>
      </c>
      <c r="Q88" s="58">
        <f t="shared" si="1"/>
        <v>0</v>
      </c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hidden="1" outlineLevel="1" x14ac:dyDescent="0.25">
      <c r="B89" s="15"/>
      <c r="C89" s="133" t="s">
        <v>178</v>
      </c>
      <c r="D89" s="133"/>
      <c r="E89" s="133"/>
      <c r="F89" s="98">
        <f>IF(ISBLANK($D$5),0,F$87/VLOOKUP($D$5,Paramètres!$B$7:$F$11,3,FALSE))</f>
        <v>0</v>
      </c>
      <c r="G89" s="98">
        <f>IF(ISBLANK($D$5),0,G$87/VLOOKUP($D$5,Paramètres!$B$7:$F$11,3,FALSE))</f>
        <v>0</v>
      </c>
      <c r="H89" s="98">
        <f>IF(ISBLANK($D$5),0,H$87/VLOOKUP($D$5,Paramètres!$B$7:$F$11,3,FALSE))</f>
        <v>0</v>
      </c>
      <c r="I89" s="98">
        <f>IF(ISBLANK($D$5),0,I$87/VLOOKUP($D$5,Paramètres!$B$7:$F$11,3,FALSE))</f>
        <v>0</v>
      </c>
      <c r="J89" s="98">
        <f>IF(ISBLANK($D$5),0,J$87/VLOOKUP($D$5,Paramètres!$B$7:$F$11,3,FALSE))</f>
        <v>0</v>
      </c>
      <c r="K89" s="98">
        <f>IF(ISBLANK($D$5),0,K$87/VLOOKUP($D$5,Paramètres!$B$7:$F$11,3,FALSE))</f>
        <v>0</v>
      </c>
      <c r="L89" s="98">
        <f>IF(ISBLANK($D$5),0,L$87/VLOOKUP($D$5,Paramètres!$B$7:$F$11,3,FALSE))</f>
        <v>0</v>
      </c>
      <c r="M89" s="98">
        <f>IF(ISBLANK($D$5),0,M$87/VLOOKUP($D$5,Paramètres!$B$7:$F$11,3,FALSE))</f>
        <v>0</v>
      </c>
      <c r="N89" s="98">
        <f>IF(ISBLANK($D$5),0,N$87/VLOOKUP($D$5,Paramètres!$B$7:$F$11,3,FALSE))</f>
        <v>0</v>
      </c>
      <c r="O89" s="98">
        <f>IF(ISBLANK($D$5),0,O$87/VLOOKUP($D$5,Paramètres!$B$7:$F$11,3,FALSE))</f>
        <v>0</v>
      </c>
      <c r="P89" s="98">
        <f>IF(ISBLANK($D$5),0,P$87/VLOOKUP($D$5,Paramètres!$B$7:$F$11,3,FALSE))</f>
        <v>0</v>
      </c>
      <c r="Q89" s="98">
        <f>IF(ISBLANK($D$5),0,Q$87/VLOOKUP($D$5,Paramètres!$B$7:$F$11,3,FALSE))</f>
        <v>0</v>
      </c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collapsed="1" x14ac:dyDescent="0.25"/>
    <row r="92" spans="1:29" ht="15.75" x14ac:dyDescent="0.25">
      <c r="A92" s="135" t="s">
        <v>53</v>
      </c>
      <c r="B92" s="135"/>
      <c r="C92" s="135"/>
    </row>
    <row r="93" spans="1:29" ht="60" x14ac:dyDescent="0.25">
      <c r="C93" s="84" t="s">
        <v>68</v>
      </c>
      <c r="D93" s="84" t="s">
        <v>124</v>
      </c>
      <c r="E93" s="84" t="s">
        <v>125</v>
      </c>
    </row>
    <row r="94" spans="1:29" x14ac:dyDescent="0.25">
      <c r="A94" s="174" t="s">
        <v>3</v>
      </c>
      <c r="B94" s="174"/>
      <c r="C94" s="53">
        <f>SUM($C$20:$Z$20)</f>
        <v>0</v>
      </c>
      <c r="D94" s="53">
        <f>IF(ISERR($C94/#REF!),0,$C94/#REF!)</f>
        <v>0</v>
      </c>
      <c r="E94" s="53">
        <f>IF(ISBLANK($C$5),0,$D94/VLOOKUP($C$5,Paramètres!$B$7:$F$11,3,FALSE))</f>
        <v>0</v>
      </c>
    </row>
    <row r="95" spans="1:29" x14ac:dyDescent="0.25">
      <c r="A95" s="174" t="s">
        <v>4</v>
      </c>
      <c r="B95" s="174"/>
      <c r="C95" s="53">
        <f>SUM($C$19:$Z$19)+SUM($C$18:$Z$18)</f>
        <v>0</v>
      </c>
      <c r="D95" s="53">
        <f>IF(ISERR($C95/#REF!),0,$C95/#REF!)</f>
        <v>0</v>
      </c>
      <c r="E95" s="53">
        <f>IF(ISBLANK($C$5),0,$D95/VLOOKUP($C$5,Paramètres!$B$7:$F$11,3,FALSE))</f>
        <v>0</v>
      </c>
    </row>
    <row r="96" spans="1:29" x14ac:dyDescent="0.25">
      <c r="A96" s="173" t="s">
        <v>122</v>
      </c>
      <c r="B96" s="173"/>
      <c r="C96" s="53">
        <f>SUM($C$18:$Z$18)</f>
        <v>0</v>
      </c>
      <c r="D96" s="53">
        <f>IF(ISERR($C96/#REF!),0,$C96/#REF!)</f>
        <v>0</v>
      </c>
      <c r="E96" s="53">
        <f>IF(ISBLANK($C$5),0,$D96/VLOOKUP($C$5,Paramètres!$B$7:$F$11,3,FALSE))</f>
        <v>0</v>
      </c>
    </row>
    <row r="97" spans="1:5" x14ac:dyDescent="0.25">
      <c r="A97" s="173" t="s">
        <v>5</v>
      </c>
      <c r="B97" s="173"/>
      <c r="C97" s="53">
        <f>SUM($C$19:$Z$19)</f>
        <v>0</v>
      </c>
      <c r="D97" s="53">
        <f>IF(ISERR($C97/#REF!),0,$C97/#REF!)</f>
        <v>0</v>
      </c>
      <c r="E97" s="53">
        <f>IF(ISBLANK($C$5),0,$D97/VLOOKUP($C$5,Paramètres!$B$7:$F$11,3,FALSE))</f>
        <v>0</v>
      </c>
    </row>
    <row r="98" spans="1:5" x14ac:dyDescent="0.25">
      <c r="A98" s="174" t="s">
        <v>69</v>
      </c>
      <c r="B98" s="174"/>
      <c r="C98" s="53">
        <f>$C$94-$C$95</f>
        <v>0</v>
      </c>
      <c r="D98" s="53">
        <f>IF(ISERR($C98/#REF!),0,$C98/#REF!)</f>
        <v>0</v>
      </c>
      <c r="E98" s="53">
        <f>IF(ISBLANK($C$5),0,$D98/VLOOKUP($C$5,Paramètres!$B$7:$F$11,3,FALSE))</f>
        <v>0</v>
      </c>
    </row>
    <row r="99" spans="1:5" x14ac:dyDescent="0.25">
      <c r="A99" s="174" t="s">
        <v>6</v>
      </c>
      <c r="B99" s="174"/>
      <c r="C99" s="53">
        <f>SUM($C$16:$Z$17)</f>
        <v>0</v>
      </c>
      <c r="D99" s="53">
        <f>IF(ISERR($C99/#REF!),0,$C99/#REF!)</f>
        <v>0</v>
      </c>
      <c r="E99" s="53">
        <f>IF(ISBLANK($C$5),0,$D99/VLOOKUP($C$5,Paramètres!$B$7:$F$11,3,FALSE))</f>
        <v>0</v>
      </c>
    </row>
    <row r="100" spans="1:5" x14ac:dyDescent="0.25">
      <c r="A100" s="173" t="s">
        <v>123</v>
      </c>
      <c r="B100" s="173"/>
      <c r="C100" s="53">
        <f>SUM($C$17:$Z$17)</f>
        <v>0</v>
      </c>
      <c r="D100" s="53">
        <f>IF(ISERR($C100/#REF!),0,$C100/#REF!)</f>
        <v>0</v>
      </c>
      <c r="E100" s="53">
        <f>IF(ISBLANK($C$5),0,$D100/VLOOKUP($C$5,Paramètres!$B$7:$F$11,3,FALSE))</f>
        <v>0</v>
      </c>
    </row>
    <row r="101" spans="1:5" x14ac:dyDescent="0.25">
      <c r="A101" s="174" t="s">
        <v>7</v>
      </c>
      <c r="B101" s="174"/>
      <c r="C101" s="53">
        <f>IF(ISERR($C$98/$C$99),0,$C$98/$C$99)</f>
        <v>0</v>
      </c>
      <c r="D101" s="53">
        <f>IF(ISERR($C101/#REF!),0,$C101/#REF!)</f>
        <v>0</v>
      </c>
      <c r="E101" s="53">
        <f>IF(ISBLANK($C$5),0,$D101/VLOOKUP($C$5,Paramètres!$B$7:$F$11,3,FALSE))</f>
        <v>0</v>
      </c>
    </row>
  </sheetData>
  <mergeCells count="41">
    <mergeCell ref="A12:C12"/>
    <mergeCell ref="A1:C1"/>
    <mergeCell ref="A2:B2"/>
    <mergeCell ref="A4:B4"/>
    <mergeCell ref="A3:B3"/>
    <mergeCell ref="A5:B5"/>
    <mergeCell ref="A6:B10"/>
    <mergeCell ref="C2:D2"/>
    <mergeCell ref="C3:D3"/>
    <mergeCell ref="C4:D4"/>
    <mergeCell ref="C5:D5"/>
    <mergeCell ref="C6:K10"/>
    <mergeCell ref="A92:C92"/>
    <mergeCell ref="C88:E88"/>
    <mergeCell ref="C87:E87"/>
    <mergeCell ref="C49:E49"/>
    <mergeCell ref="F48:Q48"/>
    <mergeCell ref="C50:E50"/>
    <mergeCell ref="C89:E89"/>
    <mergeCell ref="A100:B100"/>
    <mergeCell ref="A101:B101"/>
    <mergeCell ref="A94:B94"/>
    <mergeCell ref="A95:B95"/>
    <mergeCell ref="A96:B96"/>
    <mergeCell ref="A97:B97"/>
    <mergeCell ref="A98:B98"/>
    <mergeCell ref="A99:B99"/>
    <mergeCell ref="R48:AC48"/>
    <mergeCell ref="AD48:AO48"/>
    <mergeCell ref="O14:P14"/>
    <mergeCell ref="Q14:R14"/>
    <mergeCell ref="S14:T14"/>
    <mergeCell ref="U14:V14"/>
    <mergeCell ref="W14:X14"/>
    <mergeCell ref="Y14:Z14"/>
    <mergeCell ref="G14:H14"/>
    <mergeCell ref="I14:J14"/>
    <mergeCell ref="K14:L14"/>
    <mergeCell ref="M14:N14"/>
    <mergeCell ref="C14:D14"/>
    <mergeCell ref="E14:F14"/>
  </mergeCells>
  <conditionalFormatting sqref="C15:Z15">
    <cfRule type="expression" dxfId="4" priority="5">
      <formula>C15&lt;&gt;""</formula>
    </cfRule>
  </conditionalFormatting>
  <conditionalFormatting sqref="C14 E14 G14 I14 K14 M14 O14 Q14 S14 U14 W14 Y14:Z14">
    <cfRule type="expression" dxfId="3" priority="3">
      <formula>MOD(COLUMN()+3,4)=0</formula>
    </cfRule>
    <cfRule type="expression" dxfId="2" priority="4">
      <formula>MOD(COLUMN()+1,4)=0</formula>
    </cfRule>
  </conditionalFormatting>
  <conditionalFormatting sqref="B15">
    <cfRule type="expression" dxfId="1" priority="2">
      <formula>B15&lt;&gt;""</formula>
    </cfRule>
  </conditionalFormatting>
  <conditionalFormatting sqref="B16:B20">
    <cfRule type="expression" dxfId="0" priority="1">
      <formula>B16&lt;&gt;""</formula>
    </cfRule>
  </conditionalFormatting>
  <dataValidations count="3">
    <dataValidation type="list" allowBlank="1" showInputMessage="1" showErrorMessage="1" sqref="C76:C85">
      <formula1>"Commercialisation,Auto-consommation humaine,Auto-consommation animale,Semence non commercialisée"</formula1>
    </dataValidation>
    <dataValidation type="list" allowBlank="1" showInputMessage="1" showErrorMessage="1" sqref="D55:D69">
      <formula1>OFFSET($B$24,0,0,30-COUNTBLANK($B$24:$B$48),1)</formula1>
    </dataValidation>
    <dataValidation type="list" allowBlank="1" showInputMessage="1" showErrorMessage="1" sqref="C55:C69">
      <formula1>"1. Associé à une intervention,2. Lissé sur la période,3. Au pro-rata des Hj"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OFFSET(Paramètres!$B$7,0,0,5-COUNTBLANK(Paramètres!$B$7:$B$11),1)</xm:f>
          </x14:formula1>
          <xm:sqref>C5:D5</xm:sqref>
        </x14:dataValidation>
        <x14:dataValidation type="list" allowBlank="1" showInputMessage="1" showErrorMessage="1">
          <x14:formula1>
            <xm:f>Paramètres!$B$2:$M$2</xm:f>
          </x14:formula1>
          <xm:sqref>C3:D3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Paramètres</vt:lpstr>
      <vt:lpstr>SP</vt:lpstr>
      <vt:lpstr>Synthèse</vt:lpstr>
      <vt:lpstr>Modèle SC</vt:lpstr>
      <vt:lpstr>Modèle culture</vt:lpstr>
      <vt:lpstr>Modèle générique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Jean-Baptiste</dc:creator>
  <cp:lastModifiedBy>jbh</cp:lastModifiedBy>
  <dcterms:created xsi:type="dcterms:W3CDTF">2018-11-02T10:51:48Z</dcterms:created>
  <dcterms:modified xsi:type="dcterms:W3CDTF">2019-03-13T15:31:09Z</dcterms:modified>
</cp:coreProperties>
</file>