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  <sheet state="visible" name="RESUMEN_20_Abril_2023_Torrox" sheetId="2" r:id="rId5"/>
    <sheet state="visible" name="Resumen Chapín" sheetId="3" r:id="rId6"/>
    <sheet state="visible" name="Calibración Antena 1" sheetId="4" r:id="rId7"/>
    <sheet state="visible" name="Calibración Antena 2" sheetId="5" r:id="rId8"/>
    <sheet state="visible" name="Calibración Antena 3" sheetId="6" r:id="rId9"/>
    <sheet state="visible" name="Chapin I" sheetId="7" r:id="rId10"/>
    <sheet state="visible" name="Chapin II" sheetId="8" r:id="rId11"/>
    <sheet state="visible" name="Chapín III" sheetId="9" r:id="rId12"/>
  </sheets>
  <definedNames>
    <definedName localSheetId="0" name="Radio">PLANTILLA!$G$2</definedName>
    <definedName localSheetId="6" name="Radio">'Chapin I'!$G$2</definedName>
    <definedName name="Radio">'Calibración Antena 1'!$G$2</definedName>
    <definedName localSheetId="5" name="Radio">'Calibración Antena 3'!$G$2</definedName>
    <definedName localSheetId="7" name="Radio">'Chapin II'!$G$2</definedName>
    <definedName localSheetId="4" name="Radio">'Calibración Antena 2'!$G$2</definedName>
    <definedName localSheetId="8" name="Radio">'Chapín III'!$G$2</definedName>
  </definedNames>
  <calcPr/>
</workbook>
</file>

<file path=xl/sharedStrings.xml><?xml version="1.0" encoding="utf-8"?>
<sst xmlns="http://schemas.openxmlformats.org/spreadsheetml/2006/main" count="219" uniqueCount="55">
  <si>
    <t>Punto fijo:</t>
  </si>
  <si>
    <t>altura punto fijo (m)</t>
  </si>
  <si>
    <t>Punto fijo LAT y LON</t>
  </si>
  <si>
    <t>Radio Tierra (km)</t>
  </si>
  <si>
    <t>Cálculo ortodrómico; después d = R * n</t>
  </si>
  <si>
    <t xml:space="preserve">Punto móvil: </t>
  </si>
  <si>
    <t>Paso a distancia en un plano</t>
  </si>
  <si>
    <t>Web que calcula distancia ortodrómicas</t>
  </si>
  <si>
    <t>https://www.tutiempo.net/calcular-distancias.html</t>
  </si>
  <si>
    <t xml:space="preserve">Web donde obtener información de las alturas: </t>
  </si>
  <si>
    <t>http://www.ign.es/iberpix/</t>
  </si>
  <si>
    <t>Potencia</t>
  </si>
  <si>
    <t>d</t>
  </si>
  <si>
    <t>Nº</t>
  </si>
  <si>
    <t>Latitud</t>
  </si>
  <si>
    <t>Longitud</t>
  </si>
  <si>
    <t>altura (m)</t>
  </si>
  <si>
    <t>RSSI</t>
  </si>
  <si>
    <t>distancia ort. (m)</t>
  </si>
  <si>
    <t>distancia lineal (m)</t>
  </si>
  <si>
    <t>Distancia rectificada altura (m)</t>
  </si>
  <si>
    <t>N (rad)</t>
  </si>
  <si>
    <t>e1 (rad)</t>
  </si>
  <si>
    <t>e2 (rad)</t>
  </si>
  <si>
    <t>cos(n)</t>
  </si>
  <si>
    <t>n</t>
  </si>
  <si>
    <t>D</t>
  </si>
  <si>
    <t>P1</t>
  </si>
  <si>
    <t>P2</t>
  </si>
  <si>
    <t>P3</t>
  </si>
  <si>
    <t>[1] "P[1]=126.351369381701-2588774362.77437/(d^3)  con R2=0.924083952694021"</t>
  </si>
  <si>
    <t>"P = Po - b/d^3"</t>
  </si>
  <si>
    <t>Fórmula</t>
  </si>
  <si>
    <t>[1] "P[2]=102.445961792392-955732712.264707/(d^3)  con R2=0.832337623180643"</t>
  </si>
  <si>
    <t>[1] "P[3]=115.233652796684-1678049419.94781/(d^3)  con R2=0.661769702736219"</t>
  </si>
  <si>
    <t>Antena</t>
  </si>
  <si>
    <t>Po</t>
  </si>
  <si>
    <t>b</t>
  </si>
  <si>
    <t>126.35</t>
  </si>
  <si>
    <t>2588774362.77</t>
  </si>
  <si>
    <t>102.45</t>
  </si>
  <si>
    <t>955732712.26</t>
  </si>
  <si>
    <t>115.23</t>
  </si>
  <si>
    <t>1678049419.95</t>
  </si>
  <si>
    <t>"d = raizcubica ( )"</t>
  </si>
  <si>
    <t>[1] "P[1]=120.546666443821-1841.32715123608/D  con R2=0.872224764764239"</t>
  </si>
  <si>
    <t>[1] "P[2]=109.404436988757-1253.37730503113/D  con R2=0.846336360869135"</t>
  </si>
  <si>
    <t>[1] "P[3]=121.573090982085-1467.10591960474/D  con R2=0.939754230455848"</t>
  </si>
  <si>
    <t>"P = Po - b/d"</t>
  </si>
  <si>
    <t>120.54</t>
  </si>
  <si>
    <t>109.4</t>
  </si>
  <si>
    <t>121.57</t>
  </si>
  <si>
    <t>1] "P[1]=118.75901118195-1757.86267255763/D  con R2=0.86413676244132"</t>
  </si>
  <si>
    <t>[1] "P[2]=110.421440937442-1301.12565064415/D  con R2=0.863257664665057"</t>
  </si>
  <si>
    <t>[1] "P[3]=120.592397212817-1421.2512782355/D  con R2=0.938841753855387"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</si>
</sst>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0"/>
    <numFmt numFmtId="165" formatCode="#,##0.0000000"/>
    <numFmt numFmtId="166" formatCode="0.000000"/>
    <numFmt numFmtId="167" formatCode="#,##0.0000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3.0"/>
      <color theme="1"/>
      <name val="Arial"/>
      <scheme val="minor"/>
    </font>
    <font>
      <b/>
      <sz val="12.0"/>
      <color theme="1"/>
      <name val="Arial"/>
    </font>
    <font>
      <u/>
      <color rgb="FF0000FF"/>
    </font>
    <font>
      <sz val="14.0"/>
      <color theme="1"/>
      <name val="Arial"/>
    </font>
    <font>
      <b/>
      <sz val="8.0"/>
      <color theme="1"/>
      <name val="Arial"/>
      <scheme val="minor"/>
    </font>
    <font>
      <sz val="14.0"/>
      <color rgb="FFFFFFFF"/>
      <name val="Courier"/>
    </font>
    <font>
      <sz val="8.0"/>
      <color theme="1"/>
      <name val="&quot;Liberation Sans&quot;"/>
    </font>
    <font>
      <sz val="15.0"/>
      <color theme="1"/>
      <name val="Arial"/>
      <scheme val="minor"/>
    </font>
    <font>
      <sz val="15.0"/>
      <color theme="1"/>
      <name val="&quot;Liberation Sans&quot;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002240"/>
        <bgColor rgb="FF00224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1" fillId="2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4" fillId="2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4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right" vertical="center"/>
    </xf>
    <xf borderId="1" fillId="0" fontId="8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7" numFmtId="164" xfId="0" applyAlignment="1" applyBorder="1" applyFont="1" applyNumberFormat="1">
      <alignment horizontal="right" vertical="center"/>
    </xf>
    <xf borderId="1" fillId="5" fontId="8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/>
    </xf>
    <xf borderId="0" fillId="7" fontId="9" numFmtId="0" xfId="0" applyAlignment="1" applyFill="1" applyFont="1">
      <alignment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10" numFmtId="3" xfId="0" applyAlignment="1" applyFont="1" applyNumberFormat="1">
      <alignment horizontal="left" readingOrder="0"/>
    </xf>
    <xf borderId="0" fillId="7" fontId="9" numFmtId="3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0" fillId="0" fontId="10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3" xfId="0" applyAlignment="1" applyFont="1" applyNumberFormat="1">
      <alignment horizontal="left" readingOrder="0"/>
    </xf>
    <xf borderId="0" fillId="0" fontId="12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1" numFmtId="3" xfId="0" applyAlignment="1" applyFont="1" applyNumberForma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10" numFmtId="21" xfId="0" applyAlignment="1" applyFont="1" applyNumberFormat="1">
      <alignment horizontal="left" readingOrder="0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1" fillId="0" fontId="4" numFmtId="165" xfId="0" applyAlignment="1" applyBorder="1" applyFont="1" applyNumberFormat="1">
      <alignment horizontal="center" readingOrder="0"/>
    </xf>
    <xf borderId="1" fillId="0" fontId="4" numFmtId="1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0" fontId="5" numFmtId="167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85725</xdr:rowOff>
    </xdr:from>
    <xdr:ext cx="5191125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0</xdr:row>
      <xdr:rowOff>419100</xdr:rowOff>
    </xdr:from>
    <xdr:ext cx="2257425" cy="847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tiempo.net/calcular-distancias.html" TargetMode="External"/><Relationship Id="rId2" Type="http://schemas.openxmlformats.org/officeDocument/2006/relationships/hyperlink" Target="http://www.ign.es/iberpix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/>
      <c r="E2" s="13"/>
      <c r="F2" s="13"/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1"/>
      <c r="C9" s="21"/>
      <c r="D9" s="20"/>
      <c r="E9" s="20"/>
      <c r="F9" s="20">
        <f>PLANTILLA!Radio*M9*1000</f>
        <v>0</v>
      </c>
      <c r="G9" s="20">
        <f>2*PLANTILLA!Radio*1000*SIN(F9/(2*PLANTILLA!Radio*1000))</f>
        <v>0</v>
      </c>
      <c r="H9" s="20">
        <f t="shared" ref="H9:H58" si="1">SQRT(G9^2+(D9-$D$2)^2)</f>
        <v>0</v>
      </c>
      <c r="I9" s="22">
        <f t="shared" ref="I9:I58" si="2">RADIANS(C9-$F$2)</f>
        <v>0</v>
      </c>
      <c r="J9" s="22">
        <f t="shared" ref="J9:J58" si="3">RADIANS(90-$E$2)</f>
        <v>1.570796327</v>
      </c>
      <c r="K9" s="22">
        <f t="shared" ref="K9:K58" si="4">RADIANS(90-B9)</f>
        <v>1.570796327</v>
      </c>
      <c r="L9" s="22">
        <f t="shared" ref="L9:L58" si="5">cos(J9)*cos(K9)+SIN(J9)*SIN(K9)*cos(I9)</f>
        <v>1</v>
      </c>
      <c r="M9" s="22">
        <f t="shared" ref="M9:M58" si="6">acos(L9)</f>
        <v>0</v>
      </c>
    </row>
    <row r="10">
      <c r="A10" s="23">
        <v>2.0</v>
      </c>
      <c r="B10" s="24"/>
      <c r="C10" s="24"/>
      <c r="D10" s="23"/>
      <c r="E10" s="23"/>
      <c r="F10" s="23">
        <f>PLANTILLA!Radio*M10*1000</f>
        <v>0</v>
      </c>
      <c r="G10" s="23">
        <f>2*PLANTILLA!Radio*1000*SIN(F10/(2*PLANTILLA!Radio*1000))</f>
        <v>0</v>
      </c>
      <c r="H10" s="23">
        <f t="shared" si="1"/>
        <v>0</v>
      </c>
      <c r="I10" s="25">
        <f t="shared" si="2"/>
        <v>0</v>
      </c>
      <c r="J10" s="25">
        <f t="shared" si="3"/>
        <v>1.570796327</v>
      </c>
      <c r="K10" s="25">
        <f t="shared" si="4"/>
        <v>1.570796327</v>
      </c>
      <c r="L10" s="25">
        <f t="shared" si="5"/>
        <v>1</v>
      </c>
      <c r="M10" s="25">
        <f t="shared" si="6"/>
        <v>0</v>
      </c>
    </row>
    <row r="11">
      <c r="A11" s="20">
        <v>3.0</v>
      </c>
      <c r="B11" s="21"/>
      <c r="C11" s="21"/>
      <c r="D11" s="20"/>
      <c r="E11" s="20"/>
      <c r="F11" s="20">
        <f>PLANTILLA!Radio*M11*1000</f>
        <v>0</v>
      </c>
      <c r="G11" s="20">
        <f>2*PLANTILLA!Radio*1000*SIN(F11/(2*PLANTILLA!Radio*1000))</f>
        <v>0</v>
      </c>
      <c r="H11" s="20">
        <f t="shared" si="1"/>
        <v>0</v>
      </c>
      <c r="I11" s="22">
        <f t="shared" si="2"/>
        <v>0</v>
      </c>
      <c r="J11" s="22">
        <f t="shared" si="3"/>
        <v>1.570796327</v>
      </c>
      <c r="K11" s="22">
        <f t="shared" si="4"/>
        <v>1.570796327</v>
      </c>
      <c r="L11" s="22">
        <f t="shared" si="5"/>
        <v>1</v>
      </c>
      <c r="M11" s="22">
        <f t="shared" si="6"/>
        <v>0</v>
      </c>
    </row>
    <row r="12">
      <c r="A12" s="23">
        <v>4.0</v>
      </c>
      <c r="B12" s="24"/>
      <c r="C12" s="24"/>
      <c r="D12" s="23"/>
      <c r="E12" s="23"/>
      <c r="F12" s="23">
        <f>PLANTILLA!Radio*M12*1000</f>
        <v>0</v>
      </c>
      <c r="G12" s="23">
        <f>2*PLANTILLA!Radio*1000*SIN(F12/(2*PLANTILLA!Radio*1000))</f>
        <v>0</v>
      </c>
      <c r="H12" s="23">
        <f t="shared" si="1"/>
        <v>0</v>
      </c>
      <c r="I12" s="25">
        <f t="shared" si="2"/>
        <v>0</v>
      </c>
      <c r="J12" s="25">
        <f t="shared" si="3"/>
        <v>1.570796327</v>
      </c>
      <c r="K12" s="25">
        <f t="shared" si="4"/>
        <v>1.570796327</v>
      </c>
      <c r="L12" s="25">
        <f t="shared" si="5"/>
        <v>1</v>
      </c>
      <c r="M12" s="25">
        <f t="shared" si="6"/>
        <v>0</v>
      </c>
    </row>
    <row r="13">
      <c r="A13" s="20">
        <v>5.0</v>
      </c>
      <c r="B13" s="21"/>
      <c r="C13" s="21"/>
      <c r="D13" s="20"/>
      <c r="E13" s="20"/>
      <c r="F13" s="20">
        <f>PLANTILLA!Radio*M13*1000</f>
        <v>0</v>
      </c>
      <c r="G13" s="20">
        <f>2*PLANTILLA!Radio*1000*SIN(F13/(2*PLANTILLA!Radio*1000))</f>
        <v>0</v>
      </c>
      <c r="H13" s="20">
        <f t="shared" si="1"/>
        <v>0</v>
      </c>
      <c r="I13" s="22">
        <f t="shared" si="2"/>
        <v>0</v>
      </c>
      <c r="J13" s="22">
        <f t="shared" si="3"/>
        <v>1.570796327</v>
      </c>
      <c r="K13" s="22">
        <f t="shared" si="4"/>
        <v>1.570796327</v>
      </c>
      <c r="L13" s="22">
        <f t="shared" si="5"/>
        <v>1</v>
      </c>
      <c r="M13" s="22">
        <f t="shared" si="6"/>
        <v>0</v>
      </c>
    </row>
    <row r="14">
      <c r="A14" s="23">
        <v>6.0</v>
      </c>
      <c r="B14" s="24"/>
      <c r="C14" s="24"/>
      <c r="D14" s="23"/>
      <c r="E14" s="23"/>
      <c r="F14" s="23">
        <f>PLANTILLA!Radio*M14*1000</f>
        <v>0</v>
      </c>
      <c r="G14" s="23">
        <f>2*PLANTILLA!Radio*1000*SIN(F14/(2*PLANTILLA!Radio*1000))</f>
        <v>0</v>
      </c>
      <c r="H14" s="23">
        <f t="shared" si="1"/>
        <v>0</v>
      </c>
      <c r="I14" s="25">
        <f t="shared" si="2"/>
        <v>0</v>
      </c>
      <c r="J14" s="25">
        <f t="shared" si="3"/>
        <v>1.570796327</v>
      </c>
      <c r="K14" s="25">
        <f t="shared" si="4"/>
        <v>1.570796327</v>
      </c>
      <c r="L14" s="25">
        <f t="shared" si="5"/>
        <v>1</v>
      </c>
      <c r="M14" s="25">
        <f t="shared" si="6"/>
        <v>0</v>
      </c>
    </row>
    <row r="15">
      <c r="A15" s="20">
        <v>7.0</v>
      </c>
      <c r="B15" s="21"/>
      <c r="C15" s="21"/>
      <c r="D15" s="20"/>
      <c r="E15" s="20"/>
      <c r="F15" s="20">
        <f>PLANTILLA!Radio*M15*1000</f>
        <v>0</v>
      </c>
      <c r="G15" s="20">
        <f>2*PLANTILLA!Radio*1000*SIN(F15/(2*PLANTILLA!Radio*1000))</f>
        <v>0</v>
      </c>
      <c r="H15" s="20">
        <f t="shared" si="1"/>
        <v>0</v>
      </c>
      <c r="I15" s="22">
        <f t="shared" si="2"/>
        <v>0</v>
      </c>
      <c r="J15" s="22">
        <f t="shared" si="3"/>
        <v>1.570796327</v>
      </c>
      <c r="K15" s="22">
        <f t="shared" si="4"/>
        <v>1.570796327</v>
      </c>
      <c r="L15" s="22">
        <f t="shared" si="5"/>
        <v>1</v>
      </c>
      <c r="M15" s="22">
        <f t="shared" si="6"/>
        <v>0</v>
      </c>
    </row>
    <row r="16">
      <c r="A16" s="23">
        <v>8.0</v>
      </c>
      <c r="B16" s="24"/>
      <c r="C16" s="24"/>
      <c r="D16" s="23"/>
      <c r="E16" s="23"/>
      <c r="F16" s="23">
        <f>PLANTILLA!Radio*M16*1000</f>
        <v>0</v>
      </c>
      <c r="G16" s="23">
        <f>2*PLANTILLA!Radio*1000*SIN(F16/(2*PLANTILLA!Radio*1000))</f>
        <v>0</v>
      </c>
      <c r="H16" s="23">
        <f t="shared" si="1"/>
        <v>0</v>
      </c>
      <c r="I16" s="25">
        <f t="shared" si="2"/>
        <v>0</v>
      </c>
      <c r="J16" s="25">
        <f t="shared" si="3"/>
        <v>1.570796327</v>
      </c>
      <c r="K16" s="25">
        <f t="shared" si="4"/>
        <v>1.570796327</v>
      </c>
      <c r="L16" s="25">
        <f t="shared" si="5"/>
        <v>1</v>
      </c>
      <c r="M16" s="25">
        <f t="shared" si="6"/>
        <v>0</v>
      </c>
    </row>
    <row r="17">
      <c r="A17" s="20">
        <v>9.0</v>
      </c>
      <c r="B17" s="21"/>
      <c r="C17" s="21"/>
      <c r="D17" s="20"/>
      <c r="E17" s="20"/>
      <c r="F17" s="20">
        <f>PLANTILLA!Radio*M17*1000</f>
        <v>0</v>
      </c>
      <c r="G17" s="20">
        <f>2*PLANTILLA!Radio*1000*SIN(F17/(2*PLANTILLA!Radio*1000))</f>
        <v>0</v>
      </c>
      <c r="H17" s="20">
        <f t="shared" si="1"/>
        <v>0</v>
      </c>
      <c r="I17" s="22">
        <f t="shared" si="2"/>
        <v>0</v>
      </c>
      <c r="J17" s="22">
        <f t="shared" si="3"/>
        <v>1.570796327</v>
      </c>
      <c r="K17" s="22">
        <f t="shared" si="4"/>
        <v>1.570796327</v>
      </c>
      <c r="L17" s="22">
        <f t="shared" si="5"/>
        <v>1</v>
      </c>
      <c r="M17" s="22">
        <f t="shared" si="6"/>
        <v>0</v>
      </c>
    </row>
    <row r="18">
      <c r="A18" s="23">
        <v>10.0</v>
      </c>
      <c r="B18" s="24"/>
      <c r="C18" s="24"/>
      <c r="D18" s="23"/>
      <c r="E18" s="23"/>
      <c r="F18" s="23">
        <f>PLANTILLA!Radio*M18*1000</f>
        <v>0</v>
      </c>
      <c r="G18" s="23">
        <f>2*PLANTILLA!Radio*1000*SIN(F18/(2*PLANTILLA!Radio*1000))</f>
        <v>0</v>
      </c>
      <c r="H18" s="23">
        <f t="shared" si="1"/>
        <v>0</v>
      </c>
      <c r="I18" s="25">
        <f t="shared" si="2"/>
        <v>0</v>
      </c>
      <c r="J18" s="25">
        <f t="shared" si="3"/>
        <v>1.570796327</v>
      </c>
      <c r="K18" s="25">
        <f t="shared" si="4"/>
        <v>1.570796327</v>
      </c>
      <c r="L18" s="25">
        <f t="shared" si="5"/>
        <v>1</v>
      </c>
      <c r="M18" s="25">
        <f t="shared" si="6"/>
        <v>0</v>
      </c>
    </row>
    <row r="19">
      <c r="A19" s="20">
        <v>11.0</v>
      </c>
      <c r="B19" s="21"/>
      <c r="C19" s="21"/>
      <c r="D19" s="20"/>
      <c r="E19" s="20"/>
      <c r="F19" s="20">
        <f>PLANTILLA!Radio*M19*1000</f>
        <v>0</v>
      </c>
      <c r="G19" s="20">
        <f>2*PLANTILLA!Radio*1000*SIN(F19/(2*PLANTILLA!Radio*1000))</f>
        <v>0</v>
      </c>
      <c r="H19" s="20">
        <f t="shared" si="1"/>
        <v>0</v>
      </c>
      <c r="I19" s="22">
        <f t="shared" si="2"/>
        <v>0</v>
      </c>
      <c r="J19" s="22">
        <f t="shared" si="3"/>
        <v>1.570796327</v>
      </c>
      <c r="K19" s="22">
        <f t="shared" si="4"/>
        <v>1.570796327</v>
      </c>
      <c r="L19" s="22">
        <f t="shared" si="5"/>
        <v>1</v>
      </c>
      <c r="M19" s="22">
        <f t="shared" si="6"/>
        <v>0</v>
      </c>
    </row>
    <row r="20">
      <c r="A20" s="23">
        <v>12.0</v>
      </c>
      <c r="B20" s="24"/>
      <c r="C20" s="24"/>
      <c r="D20" s="23"/>
      <c r="E20" s="23"/>
      <c r="F20" s="23">
        <f>PLANTILLA!Radio*M20*1000</f>
        <v>0</v>
      </c>
      <c r="G20" s="23">
        <f>2*PLANTILLA!Radio*1000*SIN(F20/(2*PLANTILLA!Radio*1000))</f>
        <v>0</v>
      </c>
      <c r="H20" s="23">
        <f t="shared" si="1"/>
        <v>0</v>
      </c>
      <c r="I20" s="25">
        <f t="shared" si="2"/>
        <v>0</v>
      </c>
      <c r="J20" s="25">
        <f t="shared" si="3"/>
        <v>1.570796327</v>
      </c>
      <c r="K20" s="25">
        <f t="shared" si="4"/>
        <v>1.570796327</v>
      </c>
      <c r="L20" s="25">
        <f t="shared" si="5"/>
        <v>1</v>
      </c>
      <c r="M20" s="25">
        <f t="shared" si="6"/>
        <v>0</v>
      </c>
    </row>
    <row r="21">
      <c r="A21" s="20">
        <v>13.0</v>
      </c>
      <c r="B21" s="21"/>
      <c r="C21" s="21"/>
      <c r="D21" s="20"/>
      <c r="E21" s="20"/>
      <c r="F21" s="20">
        <f>PLANTILLA!Radio*M21*1000</f>
        <v>0</v>
      </c>
      <c r="G21" s="20">
        <f>2*PLANTILLA!Radio*1000*SIN(F21/(2*PLANTILLA!Radio*1000))</f>
        <v>0</v>
      </c>
      <c r="H21" s="20">
        <f t="shared" si="1"/>
        <v>0</v>
      </c>
      <c r="I21" s="22">
        <f t="shared" si="2"/>
        <v>0</v>
      </c>
      <c r="J21" s="22">
        <f t="shared" si="3"/>
        <v>1.570796327</v>
      </c>
      <c r="K21" s="22">
        <f t="shared" si="4"/>
        <v>1.570796327</v>
      </c>
      <c r="L21" s="22">
        <f t="shared" si="5"/>
        <v>1</v>
      </c>
      <c r="M21" s="22">
        <f t="shared" si="6"/>
        <v>0</v>
      </c>
    </row>
    <row r="22">
      <c r="A22" s="23">
        <v>14.0</v>
      </c>
      <c r="B22" s="24"/>
      <c r="C22" s="24"/>
      <c r="D22" s="23"/>
      <c r="E22" s="23"/>
      <c r="F22" s="23">
        <f>PLANTILLA!Radio*M22*1000</f>
        <v>0</v>
      </c>
      <c r="G22" s="23">
        <f>2*PLANTILLA!Radio*1000*SIN(F22/(2*PLANTILLA!Radio*1000))</f>
        <v>0</v>
      </c>
      <c r="H22" s="23">
        <f t="shared" si="1"/>
        <v>0</v>
      </c>
      <c r="I22" s="25">
        <f t="shared" si="2"/>
        <v>0</v>
      </c>
      <c r="J22" s="25">
        <f t="shared" si="3"/>
        <v>1.570796327</v>
      </c>
      <c r="K22" s="25">
        <f t="shared" si="4"/>
        <v>1.570796327</v>
      </c>
      <c r="L22" s="25">
        <f t="shared" si="5"/>
        <v>1</v>
      </c>
      <c r="M22" s="25">
        <f t="shared" si="6"/>
        <v>0</v>
      </c>
    </row>
    <row r="23">
      <c r="A23" s="20">
        <v>15.0</v>
      </c>
      <c r="B23" s="21"/>
      <c r="C23" s="21"/>
      <c r="D23" s="20"/>
      <c r="E23" s="20"/>
      <c r="F23" s="20">
        <f>PLANTILLA!Radio*M23*1000</f>
        <v>0</v>
      </c>
      <c r="G23" s="20">
        <f>2*PLANTILLA!Radio*1000*SIN(F23/(2*PLANTILLA!Radio*1000))</f>
        <v>0</v>
      </c>
      <c r="H23" s="20">
        <f t="shared" si="1"/>
        <v>0</v>
      </c>
      <c r="I23" s="22">
        <f t="shared" si="2"/>
        <v>0</v>
      </c>
      <c r="J23" s="22">
        <f t="shared" si="3"/>
        <v>1.570796327</v>
      </c>
      <c r="K23" s="22">
        <f t="shared" si="4"/>
        <v>1.570796327</v>
      </c>
      <c r="L23" s="22">
        <f t="shared" si="5"/>
        <v>1</v>
      </c>
      <c r="M23" s="22">
        <f t="shared" si="6"/>
        <v>0</v>
      </c>
    </row>
    <row r="24">
      <c r="A24" s="23">
        <v>16.0</v>
      </c>
      <c r="B24" s="24"/>
      <c r="C24" s="24"/>
      <c r="D24" s="23"/>
      <c r="E24" s="23"/>
      <c r="F24" s="23">
        <f>PLANTILLA!Radio*M24*1000</f>
        <v>0</v>
      </c>
      <c r="G24" s="23">
        <f>2*PLANTILLA!Radio*1000*SIN(F24/(2*PLANTILLA!Radio*1000))</f>
        <v>0</v>
      </c>
      <c r="H24" s="23">
        <f t="shared" si="1"/>
        <v>0</v>
      </c>
      <c r="I24" s="25">
        <f t="shared" si="2"/>
        <v>0</v>
      </c>
      <c r="J24" s="25">
        <f t="shared" si="3"/>
        <v>1.570796327</v>
      </c>
      <c r="K24" s="25">
        <f t="shared" si="4"/>
        <v>1.570796327</v>
      </c>
      <c r="L24" s="25">
        <f t="shared" si="5"/>
        <v>1</v>
      </c>
      <c r="M24" s="25">
        <f t="shared" si="6"/>
        <v>0</v>
      </c>
    </row>
    <row r="25">
      <c r="A25" s="20">
        <v>17.0</v>
      </c>
      <c r="B25" s="21"/>
      <c r="C25" s="21"/>
      <c r="D25" s="20"/>
      <c r="E25" s="20"/>
      <c r="F25" s="20">
        <f>PLANTILLA!Radio*M25*1000</f>
        <v>0</v>
      </c>
      <c r="G25" s="20">
        <f>2*PLANTILLA!Radio*1000*SIN(F25/(2*PLANTILLA!Radio*1000))</f>
        <v>0</v>
      </c>
      <c r="H25" s="20">
        <f t="shared" si="1"/>
        <v>0</v>
      </c>
      <c r="I25" s="22">
        <f t="shared" si="2"/>
        <v>0</v>
      </c>
      <c r="J25" s="22">
        <f t="shared" si="3"/>
        <v>1.570796327</v>
      </c>
      <c r="K25" s="22">
        <f t="shared" si="4"/>
        <v>1.570796327</v>
      </c>
      <c r="L25" s="22">
        <f t="shared" si="5"/>
        <v>1</v>
      </c>
      <c r="M25" s="22">
        <f t="shared" si="6"/>
        <v>0</v>
      </c>
    </row>
    <row r="26">
      <c r="A26" s="23">
        <v>18.0</v>
      </c>
      <c r="B26" s="24"/>
      <c r="C26" s="24"/>
      <c r="D26" s="23"/>
      <c r="E26" s="23"/>
      <c r="F26" s="23">
        <f>PLANTILLA!Radio*M26*1000</f>
        <v>0</v>
      </c>
      <c r="G26" s="23">
        <f>2*PLANTILLA!Radio*1000*SIN(F26/(2*PLANTILLA!Radio*1000))</f>
        <v>0</v>
      </c>
      <c r="H26" s="23">
        <f t="shared" si="1"/>
        <v>0</v>
      </c>
      <c r="I26" s="25">
        <f t="shared" si="2"/>
        <v>0</v>
      </c>
      <c r="J26" s="25">
        <f t="shared" si="3"/>
        <v>1.570796327</v>
      </c>
      <c r="K26" s="25">
        <f t="shared" si="4"/>
        <v>1.570796327</v>
      </c>
      <c r="L26" s="25">
        <f t="shared" si="5"/>
        <v>1</v>
      </c>
      <c r="M26" s="25">
        <f t="shared" si="6"/>
        <v>0</v>
      </c>
    </row>
    <row r="27">
      <c r="A27" s="20">
        <v>19.0</v>
      </c>
      <c r="B27" s="21"/>
      <c r="C27" s="21"/>
      <c r="D27" s="20"/>
      <c r="E27" s="20"/>
      <c r="F27" s="20">
        <f>PLANTILLA!Radio*M27*1000</f>
        <v>0</v>
      </c>
      <c r="G27" s="20">
        <f>2*PLANTILLA!Radio*1000*SIN(F27/(2*PLANTILLA!Radio*1000))</f>
        <v>0</v>
      </c>
      <c r="H27" s="20">
        <f t="shared" si="1"/>
        <v>0</v>
      </c>
      <c r="I27" s="22">
        <f t="shared" si="2"/>
        <v>0</v>
      </c>
      <c r="J27" s="22">
        <f t="shared" si="3"/>
        <v>1.570796327</v>
      </c>
      <c r="K27" s="22">
        <f t="shared" si="4"/>
        <v>1.570796327</v>
      </c>
      <c r="L27" s="22">
        <f t="shared" si="5"/>
        <v>1</v>
      </c>
      <c r="M27" s="22">
        <f t="shared" si="6"/>
        <v>0</v>
      </c>
    </row>
    <row r="28">
      <c r="A28" s="23">
        <v>20.0</v>
      </c>
      <c r="B28" s="24"/>
      <c r="C28" s="24"/>
      <c r="D28" s="23"/>
      <c r="E28" s="23"/>
      <c r="F28" s="23">
        <f>PLANTILLA!Radio*M28*1000</f>
        <v>0</v>
      </c>
      <c r="G28" s="23">
        <f>2*PLANTILLA!Radio*1000*SIN(F28/(2*PLANTILLA!Radio*1000))</f>
        <v>0</v>
      </c>
      <c r="H28" s="23">
        <f t="shared" si="1"/>
        <v>0</v>
      </c>
      <c r="I28" s="25">
        <f t="shared" si="2"/>
        <v>0</v>
      </c>
      <c r="J28" s="25">
        <f t="shared" si="3"/>
        <v>1.570796327</v>
      </c>
      <c r="K28" s="25">
        <f t="shared" si="4"/>
        <v>1.570796327</v>
      </c>
      <c r="L28" s="25">
        <f t="shared" si="5"/>
        <v>1</v>
      </c>
      <c r="M28" s="25">
        <f t="shared" si="6"/>
        <v>0</v>
      </c>
    </row>
    <row r="29">
      <c r="A29" s="20">
        <v>21.0</v>
      </c>
      <c r="B29" s="21"/>
      <c r="C29" s="21"/>
      <c r="D29" s="20"/>
      <c r="E29" s="20"/>
      <c r="F29" s="20">
        <f>PLANTILLA!Radio*M29*1000</f>
        <v>0</v>
      </c>
      <c r="G29" s="20">
        <f>2*PLANTILLA!Radio*1000*SIN(F29/(2*PLANTILLA!Radio*1000))</f>
        <v>0</v>
      </c>
      <c r="H29" s="20">
        <f t="shared" si="1"/>
        <v>0</v>
      </c>
      <c r="I29" s="22">
        <f t="shared" si="2"/>
        <v>0</v>
      </c>
      <c r="J29" s="22">
        <f t="shared" si="3"/>
        <v>1.570796327</v>
      </c>
      <c r="K29" s="22">
        <f t="shared" si="4"/>
        <v>1.570796327</v>
      </c>
      <c r="L29" s="22">
        <f t="shared" si="5"/>
        <v>1</v>
      </c>
      <c r="M29" s="22">
        <f t="shared" si="6"/>
        <v>0</v>
      </c>
    </row>
    <row r="30">
      <c r="A30" s="23">
        <v>22.0</v>
      </c>
      <c r="B30" s="24"/>
      <c r="C30" s="24"/>
      <c r="D30" s="23"/>
      <c r="E30" s="23"/>
      <c r="F30" s="23">
        <f>PLANTILLA!Radio*M30*1000</f>
        <v>0</v>
      </c>
      <c r="G30" s="23">
        <f>2*PLANTILLA!Radio*1000*SIN(F30/(2*PLANTILLA!Radio*1000))</f>
        <v>0</v>
      </c>
      <c r="H30" s="23">
        <f t="shared" si="1"/>
        <v>0</v>
      </c>
      <c r="I30" s="25">
        <f t="shared" si="2"/>
        <v>0</v>
      </c>
      <c r="J30" s="25">
        <f t="shared" si="3"/>
        <v>1.570796327</v>
      </c>
      <c r="K30" s="25">
        <f t="shared" si="4"/>
        <v>1.570796327</v>
      </c>
      <c r="L30" s="25">
        <f t="shared" si="5"/>
        <v>1</v>
      </c>
      <c r="M30" s="25">
        <f t="shared" si="6"/>
        <v>0</v>
      </c>
    </row>
    <row r="31">
      <c r="A31" s="20">
        <v>23.0</v>
      </c>
      <c r="B31" s="21"/>
      <c r="C31" s="21"/>
      <c r="D31" s="20"/>
      <c r="E31" s="20"/>
      <c r="F31" s="20">
        <f>PLANTILLA!Radio*M31*1000</f>
        <v>0</v>
      </c>
      <c r="G31" s="20">
        <f>2*PLANTILLA!Radio*1000*SIN(F31/(2*PLANTILLA!Radio*1000))</f>
        <v>0</v>
      </c>
      <c r="H31" s="20">
        <f t="shared" si="1"/>
        <v>0</v>
      </c>
      <c r="I31" s="22">
        <f t="shared" si="2"/>
        <v>0</v>
      </c>
      <c r="J31" s="22">
        <f t="shared" si="3"/>
        <v>1.570796327</v>
      </c>
      <c r="K31" s="22">
        <f t="shared" si="4"/>
        <v>1.570796327</v>
      </c>
      <c r="L31" s="22">
        <f t="shared" si="5"/>
        <v>1</v>
      </c>
      <c r="M31" s="22">
        <f t="shared" si="6"/>
        <v>0</v>
      </c>
    </row>
    <row r="32">
      <c r="A32" s="23">
        <v>24.0</v>
      </c>
      <c r="B32" s="24"/>
      <c r="C32" s="24"/>
      <c r="D32" s="23"/>
      <c r="E32" s="23"/>
      <c r="F32" s="23">
        <f>PLANTILLA!Radio*M32*1000</f>
        <v>0</v>
      </c>
      <c r="G32" s="23">
        <f>2*PLANTILLA!Radio*1000*SIN(F32/(2*PLANTILLA!Radio*1000))</f>
        <v>0</v>
      </c>
      <c r="H32" s="23">
        <f t="shared" si="1"/>
        <v>0</v>
      </c>
      <c r="I32" s="25">
        <f t="shared" si="2"/>
        <v>0</v>
      </c>
      <c r="J32" s="25">
        <f t="shared" si="3"/>
        <v>1.570796327</v>
      </c>
      <c r="K32" s="25">
        <f t="shared" si="4"/>
        <v>1.570796327</v>
      </c>
      <c r="L32" s="25">
        <f t="shared" si="5"/>
        <v>1</v>
      </c>
      <c r="M32" s="25">
        <f t="shared" si="6"/>
        <v>0</v>
      </c>
    </row>
    <row r="33">
      <c r="A33" s="20">
        <v>25.0</v>
      </c>
      <c r="B33" s="21"/>
      <c r="C33" s="21"/>
      <c r="D33" s="20"/>
      <c r="E33" s="20"/>
      <c r="F33" s="20">
        <f>PLANTILLA!Radio*M33*1000</f>
        <v>0</v>
      </c>
      <c r="G33" s="20">
        <f>2*PLANTILLA!Radio*1000*SIN(F33/(2*PLANTILLA!Radio*1000))</f>
        <v>0</v>
      </c>
      <c r="H33" s="20">
        <f t="shared" si="1"/>
        <v>0</v>
      </c>
      <c r="I33" s="22">
        <f t="shared" si="2"/>
        <v>0</v>
      </c>
      <c r="J33" s="22">
        <f t="shared" si="3"/>
        <v>1.570796327</v>
      </c>
      <c r="K33" s="22">
        <f t="shared" si="4"/>
        <v>1.570796327</v>
      </c>
      <c r="L33" s="22">
        <f t="shared" si="5"/>
        <v>1</v>
      </c>
      <c r="M33" s="22">
        <f t="shared" si="6"/>
        <v>0</v>
      </c>
    </row>
    <row r="34">
      <c r="A34" s="23">
        <v>26.0</v>
      </c>
      <c r="B34" s="24"/>
      <c r="C34" s="24"/>
      <c r="D34" s="23"/>
      <c r="E34" s="23"/>
      <c r="F34" s="23">
        <f>PLANTILLA!Radio*M34*1000</f>
        <v>0</v>
      </c>
      <c r="G34" s="23">
        <f>2*PLANTILLA!Radio*1000*SIN(F34/(2*PLANTILLA!Radio*1000))</f>
        <v>0</v>
      </c>
      <c r="H34" s="23">
        <f t="shared" si="1"/>
        <v>0</v>
      </c>
      <c r="I34" s="25">
        <f t="shared" si="2"/>
        <v>0</v>
      </c>
      <c r="J34" s="25">
        <f t="shared" si="3"/>
        <v>1.570796327</v>
      </c>
      <c r="K34" s="25">
        <f t="shared" si="4"/>
        <v>1.570796327</v>
      </c>
      <c r="L34" s="25">
        <f t="shared" si="5"/>
        <v>1</v>
      </c>
      <c r="M34" s="25">
        <f t="shared" si="6"/>
        <v>0</v>
      </c>
    </row>
    <row r="35">
      <c r="A35" s="20">
        <v>27.0</v>
      </c>
      <c r="B35" s="21"/>
      <c r="C35" s="21"/>
      <c r="D35" s="20"/>
      <c r="E35" s="20"/>
      <c r="F35" s="20">
        <f>PLANTILLA!Radio*M35*1000</f>
        <v>0</v>
      </c>
      <c r="G35" s="20">
        <f>2*PLANTILLA!Radio*1000*SIN(F35/(2*PLANTILLA!Radio*1000))</f>
        <v>0</v>
      </c>
      <c r="H35" s="20">
        <f t="shared" si="1"/>
        <v>0</v>
      </c>
      <c r="I35" s="22">
        <f t="shared" si="2"/>
        <v>0</v>
      </c>
      <c r="J35" s="22">
        <f t="shared" si="3"/>
        <v>1.570796327</v>
      </c>
      <c r="K35" s="22">
        <f t="shared" si="4"/>
        <v>1.570796327</v>
      </c>
      <c r="L35" s="22">
        <f t="shared" si="5"/>
        <v>1</v>
      </c>
      <c r="M35" s="22">
        <f t="shared" si="6"/>
        <v>0</v>
      </c>
    </row>
    <row r="36">
      <c r="A36" s="23">
        <v>28.0</v>
      </c>
      <c r="B36" s="24"/>
      <c r="C36" s="24"/>
      <c r="D36" s="23"/>
      <c r="E36" s="23"/>
      <c r="F36" s="23">
        <f>PLANTILLA!Radio*M36*1000</f>
        <v>0</v>
      </c>
      <c r="G36" s="23">
        <f>2*PLANTILLA!Radio*1000*SIN(F36/(2*PLANTILLA!Radio*1000))</f>
        <v>0</v>
      </c>
      <c r="H36" s="23">
        <f t="shared" si="1"/>
        <v>0</v>
      </c>
      <c r="I36" s="25">
        <f t="shared" si="2"/>
        <v>0</v>
      </c>
      <c r="J36" s="25">
        <f t="shared" si="3"/>
        <v>1.570796327</v>
      </c>
      <c r="K36" s="25">
        <f t="shared" si="4"/>
        <v>1.570796327</v>
      </c>
      <c r="L36" s="25">
        <f t="shared" si="5"/>
        <v>1</v>
      </c>
      <c r="M36" s="25">
        <f t="shared" si="6"/>
        <v>0</v>
      </c>
    </row>
    <row r="37">
      <c r="A37" s="20">
        <v>29.0</v>
      </c>
      <c r="B37" s="21"/>
      <c r="C37" s="21"/>
      <c r="D37" s="20"/>
      <c r="E37" s="20"/>
      <c r="F37" s="20">
        <f>PLANTILLA!Radio*M37*1000</f>
        <v>0</v>
      </c>
      <c r="G37" s="20">
        <f>2*PLANTILLA!Radio*1000*SIN(F37/(2*PLANTILLA!Radio*1000))</f>
        <v>0</v>
      </c>
      <c r="H37" s="20">
        <f t="shared" si="1"/>
        <v>0</v>
      </c>
      <c r="I37" s="22">
        <f t="shared" si="2"/>
        <v>0</v>
      </c>
      <c r="J37" s="22">
        <f t="shared" si="3"/>
        <v>1.570796327</v>
      </c>
      <c r="K37" s="22">
        <f t="shared" si="4"/>
        <v>1.570796327</v>
      </c>
      <c r="L37" s="22">
        <f t="shared" si="5"/>
        <v>1</v>
      </c>
      <c r="M37" s="22">
        <f t="shared" si="6"/>
        <v>0</v>
      </c>
    </row>
    <row r="38">
      <c r="A38" s="23">
        <v>30.0</v>
      </c>
      <c r="B38" s="24"/>
      <c r="C38" s="24"/>
      <c r="D38" s="23"/>
      <c r="E38" s="23"/>
      <c r="F38" s="23">
        <f>PLANTILLA!Radio*M38*1000</f>
        <v>0</v>
      </c>
      <c r="G38" s="23">
        <f>2*PLANTILLA!Radio*1000*SIN(F38/(2*PLANTILLA!Radio*1000))</f>
        <v>0</v>
      </c>
      <c r="H38" s="23">
        <f t="shared" si="1"/>
        <v>0</v>
      </c>
      <c r="I38" s="25">
        <f t="shared" si="2"/>
        <v>0</v>
      </c>
      <c r="J38" s="25">
        <f t="shared" si="3"/>
        <v>1.570796327</v>
      </c>
      <c r="K38" s="25">
        <f t="shared" si="4"/>
        <v>1.570796327</v>
      </c>
      <c r="L38" s="25">
        <f t="shared" si="5"/>
        <v>1</v>
      </c>
      <c r="M38" s="25">
        <f t="shared" si="6"/>
        <v>0</v>
      </c>
    </row>
    <row r="39">
      <c r="A39" s="20">
        <v>31.0</v>
      </c>
      <c r="B39" s="21"/>
      <c r="C39" s="21"/>
      <c r="D39" s="20"/>
      <c r="E39" s="20"/>
      <c r="F39" s="20">
        <f>PLANTILLA!Radio*M39*1000</f>
        <v>0</v>
      </c>
      <c r="G39" s="20">
        <f>2*PLANTILLA!Radio*1000*SIN(F39/(2*PLANTILLA!Radio*1000))</f>
        <v>0</v>
      </c>
      <c r="H39" s="20">
        <f t="shared" si="1"/>
        <v>0</v>
      </c>
      <c r="I39" s="22">
        <f t="shared" si="2"/>
        <v>0</v>
      </c>
      <c r="J39" s="22">
        <f t="shared" si="3"/>
        <v>1.570796327</v>
      </c>
      <c r="K39" s="22">
        <f t="shared" si="4"/>
        <v>1.570796327</v>
      </c>
      <c r="L39" s="22">
        <f t="shared" si="5"/>
        <v>1</v>
      </c>
      <c r="M39" s="22">
        <f t="shared" si="6"/>
        <v>0</v>
      </c>
    </row>
    <row r="40">
      <c r="A40" s="23">
        <v>32.0</v>
      </c>
      <c r="B40" s="24"/>
      <c r="C40" s="24"/>
      <c r="D40" s="23"/>
      <c r="E40" s="23"/>
      <c r="F40" s="23">
        <f>PLANTILLA!Radio*M40*1000</f>
        <v>0</v>
      </c>
      <c r="G40" s="23">
        <f>2*PLANTILLA!Radio*1000*SIN(F40/(2*PLANTILLA!Radio*1000))</f>
        <v>0</v>
      </c>
      <c r="H40" s="23">
        <f t="shared" si="1"/>
        <v>0</v>
      </c>
      <c r="I40" s="25">
        <f t="shared" si="2"/>
        <v>0</v>
      </c>
      <c r="J40" s="25">
        <f t="shared" si="3"/>
        <v>1.570796327</v>
      </c>
      <c r="K40" s="25">
        <f t="shared" si="4"/>
        <v>1.570796327</v>
      </c>
      <c r="L40" s="25">
        <f t="shared" si="5"/>
        <v>1</v>
      </c>
      <c r="M40" s="25">
        <f t="shared" si="6"/>
        <v>0</v>
      </c>
    </row>
    <row r="41">
      <c r="A41" s="20">
        <v>33.0</v>
      </c>
      <c r="B41" s="21"/>
      <c r="C41" s="21"/>
      <c r="D41" s="20"/>
      <c r="E41" s="20"/>
      <c r="F41" s="20">
        <f>PLANTILLA!Radio*M41*1000</f>
        <v>0</v>
      </c>
      <c r="G41" s="20">
        <f>2*PLANTILLA!Radio*1000*SIN(F41/(2*PLANTILLA!Radio*1000))</f>
        <v>0</v>
      </c>
      <c r="H41" s="20">
        <f t="shared" si="1"/>
        <v>0</v>
      </c>
      <c r="I41" s="22">
        <f t="shared" si="2"/>
        <v>0</v>
      </c>
      <c r="J41" s="22">
        <f t="shared" si="3"/>
        <v>1.570796327</v>
      </c>
      <c r="K41" s="22">
        <f t="shared" si="4"/>
        <v>1.570796327</v>
      </c>
      <c r="L41" s="22">
        <f t="shared" si="5"/>
        <v>1</v>
      </c>
      <c r="M41" s="22">
        <f t="shared" si="6"/>
        <v>0</v>
      </c>
    </row>
    <row r="42">
      <c r="A42" s="23">
        <v>34.0</v>
      </c>
      <c r="B42" s="24"/>
      <c r="C42" s="24"/>
      <c r="D42" s="23"/>
      <c r="E42" s="23"/>
      <c r="F42" s="23">
        <f>PLANTILLA!Radio*M42*1000</f>
        <v>0</v>
      </c>
      <c r="G42" s="23">
        <f>2*PLANTILLA!Radio*1000*SIN(F42/(2*PLANTILLA!Radio*1000))</f>
        <v>0</v>
      </c>
      <c r="H42" s="23">
        <f t="shared" si="1"/>
        <v>0</v>
      </c>
      <c r="I42" s="25">
        <f t="shared" si="2"/>
        <v>0</v>
      </c>
      <c r="J42" s="25">
        <f t="shared" si="3"/>
        <v>1.570796327</v>
      </c>
      <c r="K42" s="25">
        <f t="shared" si="4"/>
        <v>1.570796327</v>
      </c>
      <c r="L42" s="25">
        <f t="shared" si="5"/>
        <v>1</v>
      </c>
      <c r="M42" s="25">
        <f t="shared" si="6"/>
        <v>0</v>
      </c>
    </row>
    <row r="43">
      <c r="A43" s="20">
        <v>35.0</v>
      </c>
      <c r="B43" s="21"/>
      <c r="C43" s="21"/>
      <c r="D43" s="20"/>
      <c r="E43" s="20"/>
      <c r="F43" s="20">
        <f>PLANTILLA!Radio*M43*1000</f>
        <v>0</v>
      </c>
      <c r="G43" s="20">
        <f>2*PLANTILLA!Radio*1000*SIN(F43/(2*PLANTILLA!Radio*1000))</f>
        <v>0</v>
      </c>
      <c r="H43" s="20">
        <f t="shared" si="1"/>
        <v>0</v>
      </c>
      <c r="I43" s="22">
        <f t="shared" si="2"/>
        <v>0</v>
      </c>
      <c r="J43" s="22">
        <f t="shared" si="3"/>
        <v>1.570796327</v>
      </c>
      <c r="K43" s="22">
        <f t="shared" si="4"/>
        <v>1.570796327</v>
      </c>
      <c r="L43" s="22">
        <f t="shared" si="5"/>
        <v>1</v>
      </c>
      <c r="M43" s="22">
        <f t="shared" si="6"/>
        <v>0</v>
      </c>
    </row>
    <row r="44">
      <c r="A44" s="23">
        <v>36.0</v>
      </c>
      <c r="B44" s="24"/>
      <c r="C44" s="24"/>
      <c r="D44" s="23"/>
      <c r="E44" s="23"/>
      <c r="F44" s="23">
        <f>PLANTILLA!Radio*M44*1000</f>
        <v>0</v>
      </c>
      <c r="G44" s="23">
        <f>2*PLANTILLA!Radio*1000*SIN(F44/(2*PLANTILLA!Radio*1000))</f>
        <v>0</v>
      </c>
      <c r="H44" s="23">
        <f t="shared" si="1"/>
        <v>0</v>
      </c>
      <c r="I44" s="25">
        <f t="shared" si="2"/>
        <v>0</v>
      </c>
      <c r="J44" s="25">
        <f t="shared" si="3"/>
        <v>1.570796327</v>
      </c>
      <c r="K44" s="25">
        <f t="shared" si="4"/>
        <v>1.570796327</v>
      </c>
      <c r="L44" s="25">
        <f t="shared" si="5"/>
        <v>1</v>
      </c>
      <c r="M44" s="25">
        <f t="shared" si="6"/>
        <v>0</v>
      </c>
    </row>
    <row r="45">
      <c r="A45" s="20">
        <v>37.0</v>
      </c>
      <c r="B45" s="21"/>
      <c r="C45" s="21"/>
      <c r="D45" s="20"/>
      <c r="E45" s="20"/>
      <c r="F45" s="20">
        <f>PLANTILLA!Radio*M45*1000</f>
        <v>0</v>
      </c>
      <c r="G45" s="20">
        <f>2*PLANTILLA!Radio*1000*SIN(F45/(2*PLANTILLA!Radio*1000))</f>
        <v>0</v>
      </c>
      <c r="H45" s="20">
        <f t="shared" si="1"/>
        <v>0</v>
      </c>
      <c r="I45" s="22">
        <f t="shared" si="2"/>
        <v>0</v>
      </c>
      <c r="J45" s="22">
        <f t="shared" si="3"/>
        <v>1.570796327</v>
      </c>
      <c r="K45" s="22">
        <f t="shared" si="4"/>
        <v>1.570796327</v>
      </c>
      <c r="L45" s="22">
        <f t="shared" si="5"/>
        <v>1</v>
      </c>
      <c r="M45" s="22">
        <f t="shared" si="6"/>
        <v>0</v>
      </c>
    </row>
    <row r="46">
      <c r="A46" s="23">
        <v>38.0</v>
      </c>
      <c r="B46" s="24"/>
      <c r="C46" s="24"/>
      <c r="D46" s="23"/>
      <c r="E46" s="23"/>
      <c r="F46" s="23">
        <f>PLANTILLA!Radio*M46*1000</f>
        <v>0</v>
      </c>
      <c r="G46" s="23">
        <f>2*PLANTILLA!Radio*1000*SIN(F46/(2*PLANTILLA!Radio*1000))</f>
        <v>0</v>
      </c>
      <c r="H46" s="23">
        <f t="shared" si="1"/>
        <v>0</v>
      </c>
      <c r="I46" s="25">
        <f t="shared" si="2"/>
        <v>0</v>
      </c>
      <c r="J46" s="25">
        <f t="shared" si="3"/>
        <v>1.570796327</v>
      </c>
      <c r="K46" s="25">
        <f t="shared" si="4"/>
        <v>1.570796327</v>
      </c>
      <c r="L46" s="25">
        <f t="shared" si="5"/>
        <v>1</v>
      </c>
      <c r="M46" s="25">
        <f t="shared" si="6"/>
        <v>0</v>
      </c>
    </row>
    <row r="47">
      <c r="A47" s="20">
        <v>39.0</v>
      </c>
      <c r="B47" s="21"/>
      <c r="C47" s="21"/>
      <c r="D47" s="20"/>
      <c r="E47" s="20"/>
      <c r="F47" s="20">
        <f>PLANTILLA!Radio*M47*1000</f>
        <v>0</v>
      </c>
      <c r="G47" s="20">
        <f>2*PLANTILLA!Radio*1000*SIN(F47/(2*PLANTILLA!Radio*1000))</f>
        <v>0</v>
      </c>
      <c r="H47" s="20">
        <f t="shared" si="1"/>
        <v>0</v>
      </c>
      <c r="I47" s="22">
        <f t="shared" si="2"/>
        <v>0</v>
      </c>
      <c r="J47" s="22">
        <f t="shared" si="3"/>
        <v>1.570796327</v>
      </c>
      <c r="K47" s="22">
        <f t="shared" si="4"/>
        <v>1.570796327</v>
      </c>
      <c r="L47" s="22">
        <f t="shared" si="5"/>
        <v>1</v>
      </c>
      <c r="M47" s="22">
        <f t="shared" si="6"/>
        <v>0</v>
      </c>
    </row>
    <row r="48">
      <c r="A48" s="23">
        <v>40.0</v>
      </c>
      <c r="B48" s="24"/>
      <c r="C48" s="24"/>
      <c r="D48" s="23"/>
      <c r="E48" s="23"/>
      <c r="F48" s="23">
        <f>PLANTILLA!Radio*M48*1000</f>
        <v>0</v>
      </c>
      <c r="G48" s="23">
        <f>2*PLANTILLA!Radio*1000*SIN(F48/(2*PLANTILLA!Radio*1000))</f>
        <v>0</v>
      </c>
      <c r="H48" s="23">
        <f t="shared" si="1"/>
        <v>0</v>
      </c>
      <c r="I48" s="25">
        <f t="shared" si="2"/>
        <v>0</v>
      </c>
      <c r="J48" s="25">
        <f t="shared" si="3"/>
        <v>1.570796327</v>
      </c>
      <c r="K48" s="25">
        <f t="shared" si="4"/>
        <v>1.570796327</v>
      </c>
      <c r="L48" s="25">
        <f t="shared" si="5"/>
        <v>1</v>
      </c>
      <c r="M48" s="25">
        <f t="shared" si="6"/>
        <v>0</v>
      </c>
    </row>
    <row r="49">
      <c r="A49" s="20">
        <v>41.0</v>
      </c>
      <c r="B49" s="21"/>
      <c r="C49" s="21"/>
      <c r="D49" s="20"/>
      <c r="E49" s="20"/>
      <c r="F49" s="20">
        <f>PLANTILLA!Radio*M49*1000</f>
        <v>0</v>
      </c>
      <c r="G49" s="20">
        <f>2*PLANTILLA!Radio*1000*SIN(F49/(2*PLANTILLA!Radio*1000))</f>
        <v>0</v>
      </c>
      <c r="H49" s="20">
        <f t="shared" si="1"/>
        <v>0</v>
      </c>
      <c r="I49" s="22">
        <f t="shared" si="2"/>
        <v>0</v>
      </c>
      <c r="J49" s="22">
        <f t="shared" si="3"/>
        <v>1.570796327</v>
      </c>
      <c r="K49" s="22">
        <f t="shared" si="4"/>
        <v>1.570796327</v>
      </c>
      <c r="L49" s="22">
        <f t="shared" si="5"/>
        <v>1</v>
      </c>
      <c r="M49" s="22">
        <f t="shared" si="6"/>
        <v>0</v>
      </c>
    </row>
    <row r="50">
      <c r="A50" s="23">
        <v>42.0</v>
      </c>
      <c r="B50" s="24"/>
      <c r="C50" s="24"/>
      <c r="D50" s="23"/>
      <c r="E50" s="23"/>
      <c r="F50" s="23">
        <f>PLANTILLA!Radio*M50*1000</f>
        <v>0</v>
      </c>
      <c r="G50" s="23">
        <f>2*PLANTILLA!Radio*1000*SIN(F50/(2*PLANTILLA!Radio*1000))</f>
        <v>0</v>
      </c>
      <c r="H50" s="23">
        <f t="shared" si="1"/>
        <v>0</v>
      </c>
      <c r="I50" s="25">
        <f t="shared" si="2"/>
        <v>0</v>
      </c>
      <c r="J50" s="25">
        <f t="shared" si="3"/>
        <v>1.570796327</v>
      </c>
      <c r="K50" s="25">
        <f t="shared" si="4"/>
        <v>1.570796327</v>
      </c>
      <c r="L50" s="25">
        <f t="shared" si="5"/>
        <v>1</v>
      </c>
      <c r="M50" s="25">
        <f t="shared" si="6"/>
        <v>0</v>
      </c>
    </row>
    <row r="51">
      <c r="A51" s="20">
        <v>43.0</v>
      </c>
      <c r="B51" s="21"/>
      <c r="C51" s="21"/>
      <c r="D51" s="20"/>
      <c r="E51" s="20"/>
      <c r="F51" s="20">
        <f>PLANTILLA!Radio*M51*1000</f>
        <v>0</v>
      </c>
      <c r="G51" s="20">
        <f>2*PLANTILLA!Radio*1000*SIN(F51/(2*PLANTILLA!Radio*1000))</f>
        <v>0</v>
      </c>
      <c r="H51" s="20">
        <f t="shared" si="1"/>
        <v>0</v>
      </c>
      <c r="I51" s="22">
        <f t="shared" si="2"/>
        <v>0</v>
      </c>
      <c r="J51" s="22">
        <f t="shared" si="3"/>
        <v>1.570796327</v>
      </c>
      <c r="K51" s="22">
        <f t="shared" si="4"/>
        <v>1.570796327</v>
      </c>
      <c r="L51" s="22">
        <f t="shared" si="5"/>
        <v>1</v>
      </c>
      <c r="M51" s="22">
        <f t="shared" si="6"/>
        <v>0</v>
      </c>
    </row>
    <row r="52">
      <c r="A52" s="23">
        <v>44.0</v>
      </c>
      <c r="B52" s="24"/>
      <c r="C52" s="24"/>
      <c r="D52" s="23"/>
      <c r="E52" s="23"/>
      <c r="F52" s="23">
        <f>PLANTILLA!Radio*M52*1000</f>
        <v>0</v>
      </c>
      <c r="G52" s="23">
        <f>2*PLANTILLA!Radio*1000*SIN(F52/(2*PLANTILLA!Radio*1000))</f>
        <v>0</v>
      </c>
      <c r="H52" s="23">
        <f t="shared" si="1"/>
        <v>0</v>
      </c>
      <c r="I52" s="25">
        <f t="shared" si="2"/>
        <v>0</v>
      </c>
      <c r="J52" s="25">
        <f t="shared" si="3"/>
        <v>1.570796327</v>
      </c>
      <c r="K52" s="25">
        <f t="shared" si="4"/>
        <v>1.570796327</v>
      </c>
      <c r="L52" s="25">
        <f t="shared" si="5"/>
        <v>1</v>
      </c>
      <c r="M52" s="25">
        <f t="shared" si="6"/>
        <v>0</v>
      </c>
    </row>
    <row r="53">
      <c r="A53" s="20">
        <v>45.0</v>
      </c>
      <c r="B53" s="21"/>
      <c r="C53" s="21"/>
      <c r="D53" s="20"/>
      <c r="E53" s="20"/>
      <c r="F53" s="20">
        <f>PLANTILLA!Radio*M53*1000</f>
        <v>0</v>
      </c>
      <c r="G53" s="20">
        <f>2*PLANTILLA!Radio*1000*SIN(F53/(2*PLANTILLA!Radio*1000))</f>
        <v>0</v>
      </c>
      <c r="H53" s="20">
        <f t="shared" si="1"/>
        <v>0</v>
      </c>
      <c r="I53" s="22">
        <f t="shared" si="2"/>
        <v>0</v>
      </c>
      <c r="J53" s="22">
        <f t="shared" si="3"/>
        <v>1.570796327</v>
      </c>
      <c r="K53" s="22">
        <f t="shared" si="4"/>
        <v>1.570796327</v>
      </c>
      <c r="L53" s="22">
        <f t="shared" si="5"/>
        <v>1</v>
      </c>
      <c r="M53" s="22">
        <f t="shared" si="6"/>
        <v>0</v>
      </c>
    </row>
    <row r="54">
      <c r="A54" s="23">
        <v>46.0</v>
      </c>
      <c r="B54" s="24"/>
      <c r="C54" s="24"/>
      <c r="D54" s="23"/>
      <c r="E54" s="23"/>
      <c r="F54" s="23">
        <f>PLANTILLA!Radio*M54*1000</f>
        <v>0</v>
      </c>
      <c r="G54" s="23">
        <f>2*PLANTILLA!Radio*1000*SIN(F54/(2*PLANTILLA!Radio*1000))</f>
        <v>0</v>
      </c>
      <c r="H54" s="23">
        <f t="shared" si="1"/>
        <v>0</v>
      </c>
      <c r="I54" s="25">
        <f t="shared" si="2"/>
        <v>0</v>
      </c>
      <c r="J54" s="25">
        <f t="shared" si="3"/>
        <v>1.570796327</v>
      </c>
      <c r="K54" s="25">
        <f t="shared" si="4"/>
        <v>1.570796327</v>
      </c>
      <c r="L54" s="25">
        <f t="shared" si="5"/>
        <v>1</v>
      </c>
      <c r="M54" s="25">
        <f t="shared" si="6"/>
        <v>0</v>
      </c>
    </row>
    <row r="55">
      <c r="A55" s="20">
        <v>47.0</v>
      </c>
      <c r="B55" s="21"/>
      <c r="C55" s="21"/>
      <c r="D55" s="20"/>
      <c r="E55" s="20"/>
      <c r="F55" s="20">
        <f>PLANTILLA!Radio*M55*1000</f>
        <v>0</v>
      </c>
      <c r="G55" s="20">
        <f>2*PLANTILLA!Radio*1000*SIN(F55/(2*PLANTILLA!Radio*1000))</f>
        <v>0</v>
      </c>
      <c r="H55" s="20">
        <f t="shared" si="1"/>
        <v>0</v>
      </c>
      <c r="I55" s="22">
        <f t="shared" si="2"/>
        <v>0</v>
      </c>
      <c r="J55" s="22">
        <f t="shared" si="3"/>
        <v>1.570796327</v>
      </c>
      <c r="K55" s="22">
        <f t="shared" si="4"/>
        <v>1.570796327</v>
      </c>
      <c r="L55" s="22">
        <f t="shared" si="5"/>
        <v>1</v>
      </c>
      <c r="M55" s="22">
        <f t="shared" si="6"/>
        <v>0</v>
      </c>
    </row>
    <row r="56">
      <c r="A56" s="23">
        <v>48.0</v>
      </c>
      <c r="B56" s="24"/>
      <c r="C56" s="24"/>
      <c r="D56" s="23"/>
      <c r="E56" s="23"/>
      <c r="F56" s="23">
        <f>PLANTILLA!Radio*M56*1000</f>
        <v>0</v>
      </c>
      <c r="G56" s="23">
        <f>2*PLANTILLA!Radio*1000*SIN(F56/(2*PLANTILLA!Radio*1000))</f>
        <v>0</v>
      </c>
      <c r="H56" s="23">
        <f t="shared" si="1"/>
        <v>0</v>
      </c>
      <c r="I56" s="25">
        <f t="shared" si="2"/>
        <v>0</v>
      </c>
      <c r="J56" s="25">
        <f t="shared" si="3"/>
        <v>1.570796327</v>
      </c>
      <c r="K56" s="25">
        <f t="shared" si="4"/>
        <v>1.570796327</v>
      </c>
      <c r="L56" s="25">
        <f t="shared" si="5"/>
        <v>1</v>
      </c>
      <c r="M56" s="25">
        <f t="shared" si="6"/>
        <v>0</v>
      </c>
    </row>
    <row r="57">
      <c r="A57" s="20">
        <v>49.0</v>
      </c>
      <c r="B57" s="21"/>
      <c r="C57" s="21"/>
      <c r="D57" s="20"/>
      <c r="E57" s="20"/>
      <c r="F57" s="20">
        <f>PLANTILLA!Radio*M57*1000</f>
        <v>0</v>
      </c>
      <c r="G57" s="20">
        <f>2*PLANTILLA!Radio*1000*SIN(F57/(2*PLANTILLA!Radio*1000))</f>
        <v>0</v>
      </c>
      <c r="H57" s="20">
        <f t="shared" si="1"/>
        <v>0</v>
      </c>
      <c r="I57" s="22">
        <f t="shared" si="2"/>
        <v>0</v>
      </c>
      <c r="J57" s="22">
        <f t="shared" si="3"/>
        <v>1.570796327</v>
      </c>
      <c r="K57" s="22">
        <f t="shared" si="4"/>
        <v>1.570796327</v>
      </c>
      <c r="L57" s="22">
        <f t="shared" si="5"/>
        <v>1</v>
      </c>
      <c r="M57" s="22">
        <f t="shared" si="6"/>
        <v>0</v>
      </c>
    </row>
    <row r="58">
      <c r="A58" s="23">
        <v>50.0</v>
      </c>
      <c r="B58" s="24"/>
      <c r="C58" s="24"/>
      <c r="D58" s="23"/>
      <c r="E58" s="23"/>
      <c r="F58" s="23">
        <f>PLANTILLA!Radio*M58*1000</f>
        <v>0</v>
      </c>
      <c r="G58" s="23">
        <f>2*PLANTILLA!Radio*1000*SIN(F58/(2*PLANTILLA!Radio*1000))</f>
        <v>0</v>
      </c>
      <c r="H58" s="23">
        <f t="shared" si="1"/>
        <v>0</v>
      </c>
      <c r="I58" s="25">
        <f t="shared" si="2"/>
        <v>0</v>
      </c>
      <c r="J58" s="25">
        <f t="shared" si="3"/>
        <v>1.570796327</v>
      </c>
      <c r="K58" s="25">
        <f t="shared" si="4"/>
        <v>1.570796327</v>
      </c>
      <c r="L58" s="25">
        <f t="shared" si="5"/>
        <v>1</v>
      </c>
      <c r="M58" s="25">
        <f t="shared" si="6"/>
        <v>0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printOptions gridLines="1" horizontalCentered="1"/>
  <pageMargins bottom="0.75" footer="0.0" header="0.0" left="0.7" right="0.7" top="0.75"/>
  <pageSetup fitToHeight="0" paperSize="9" orientation="portrait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9.25"/>
  </cols>
  <sheetData>
    <row r="1">
      <c r="A1" s="26" t="s">
        <v>26</v>
      </c>
      <c r="B1" s="26" t="s">
        <v>27</v>
      </c>
      <c r="C1" s="26" t="s">
        <v>28</v>
      </c>
      <c r="D1" s="26" t="s">
        <v>29</v>
      </c>
      <c r="F1" s="27" t="s">
        <v>30</v>
      </c>
      <c r="H1" s="15" t="s">
        <v>31</v>
      </c>
      <c r="I1" s="15" t="s">
        <v>32</v>
      </c>
    </row>
    <row r="2">
      <c r="A2" s="28">
        <v>422.39550336203985</v>
      </c>
      <c r="B2" s="28">
        <v>90.0</v>
      </c>
      <c r="C2" s="28">
        <v>90.0</v>
      </c>
      <c r="D2" s="28">
        <v>90.0</v>
      </c>
      <c r="F2" s="27" t="s">
        <v>33</v>
      </c>
    </row>
    <row r="3">
      <c r="A3" s="28">
        <v>532.1880665774544</v>
      </c>
      <c r="B3" s="28">
        <v>115.0</v>
      </c>
      <c r="C3" s="28">
        <v>94.0</v>
      </c>
      <c r="D3" s="28">
        <v>112.0</v>
      </c>
      <c r="F3" s="27" t="s">
        <v>34</v>
      </c>
      <c r="H3" s="15" t="s">
        <v>35</v>
      </c>
      <c r="I3" s="15" t="s">
        <v>36</v>
      </c>
      <c r="J3" s="15" t="s">
        <v>37</v>
      </c>
    </row>
    <row r="4">
      <c r="A4" s="28">
        <v>616.8664023110878</v>
      </c>
      <c r="B4" s="28">
        <v>113.0</v>
      </c>
      <c r="C4" s="28">
        <v>101.0</v>
      </c>
      <c r="D4" s="28">
        <v>108.0</v>
      </c>
      <c r="H4" s="15">
        <v>1.0</v>
      </c>
      <c r="I4" s="15" t="s">
        <v>38</v>
      </c>
      <c r="J4" s="29" t="s">
        <v>39</v>
      </c>
    </row>
    <row r="5">
      <c r="A5" s="28">
        <v>725.921774028226</v>
      </c>
      <c r="B5" s="28">
        <v>120.0</v>
      </c>
      <c r="C5" s="28">
        <v>101.0</v>
      </c>
      <c r="D5" s="28">
        <v>106.0</v>
      </c>
      <c r="H5" s="15">
        <v>2.0</v>
      </c>
      <c r="I5" s="15" t="s">
        <v>40</v>
      </c>
      <c r="J5" s="29" t="s">
        <v>41</v>
      </c>
    </row>
    <row r="6">
      <c r="A6" s="28">
        <v>835.7348276895314</v>
      </c>
      <c r="B6" s="28">
        <v>120.0</v>
      </c>
      <c r="C6" s="28">
        <v>99.0</v>
      </c>
      <c r="D6" s="28"/>
      <c r="H6" s="15">
        <v>3.0</v>
      </c>
      <c r="I6" s="15" t="s">
        <v>42</v>
      </c>
      <c r="J6" s="15" t="s">
        <v>43</v>
      </c>
    </row>
    <row r="7">
      <c r="A7" s="28">
        <v>909.9225637391994</v>
      </c>
      <c r="B7" s="28">
        <v>115.0</v>
      </c>
      <c r="C7" s="28">
        <v>108.0</v>
      </c>
      <c r="D7" s="28">
        <v>108.0</v>
      </c>
    </row>
    <row r="8">
      <c r="A8" s="28">
        <v>969.5482159110227</v>
      </c>
      <c r="B8" s="28">
        <v>107.0</v>
      </c>
      <c r="C8" s="28">
        <v>106.0</v>
      </c>
      <c r="D8" s="28">
        <v>106.0</v>
      </c>
      <c r="H8" s="15" t="s">
        <v>44</v>
      </c>
    </row>
    <row r="9">
      <c r="A9" s="28">
        <v>1045.3237907142573</v>
      </c>
      <c r="B9" s="28">
        <v>120.0</v>
      </c>
      <c r="C9" s="28">
        <v>102.0</v>
      </c>
      <c r="D9" s="28">
        <v>111.0</v>
      </c>
    </row>
    <row r="10">
      <c r="A10" s="28">
        <v>1148.5603388893624</v>
      </c>
      <c r="B10" s="28">
        <v>120.0</v>
      </c>
      <c r="C10" s="28">
        <v>102.0</v>
      </c>
      <c r="D10" s="28">
        <v>111.0</v>
      </c>
    </row>
    <row r="11">
      <c r="A11" s="28">
        <v>1630.908942958307</v>
      </c>
      <c r="B11" s="28">
        <v>119.0</v>
      </c>
      <c r="C11" s="28"/>
      <c r="D11" s="28"/>
    </row>
    <row r="12">
      <c r="A12" s="28">
        <v>1502.1684717968324</v>
      </c>
      <c r="B12" s="28">
        <v>119.0</v>
      </c>
      <c r="C12" s="28"/>
      <c r="D12" s="28"/>
    </row>
    <row r="13">
      <c r="A13" s="28">
        <v>1263.3585409520695</v>
      </c>
      <c r="B13" s="28">
        <v>119.0</v>
      </c>
      <c r="C13" s="28"/>
      <c r="D13" s="28"/>
    </row>
    <row r="14">
      <c r="A14" s="28">
        <v>1070.2890257092727</v>
      </c>
      <c r="B14" s="28">
        <v>121.0</v>
      </c>
      <c r="C14" s="28"/>
      <c r="D14" s="28"/>
    </row>
    <row r="15">
      <c r="A15" s="28">
        <v>941.1780931966584</v>
      </c>
      <c r="B15" s="28">
        <v>109.0</v>
      </c>
      <c r="C15" s="28">
        <v>100.0</v>
      </c>
      <c r="D15" s="28">
        <v>109.0</v>
      </c>
    </row>
    <row r="16">
      <c r="A16" s="28">
        <v>840.6269727224688</v>
      </c>
      <c r="B16" s="28">
        <v>113.0</v>
      </c>
      <c r="C16" s="28">
        <v>102.0</v>
      </c>
      <c r="D16" s="28">
        <v>112.0</v>
      </c>
    </row>
    <row r="17">
      <c r="A17" s="28">
        <v>676.7330748022297</v>
      </c>
      <c r="B17" s="28">
        <v>111.0</v>
      </c>
      <c r="C17" s="28">
        <v>100.0</v>
      </c>
      <c r="D17" s="28">
        <v>106.0</v>
      </c>
    </row>
    <row r="18">
      <c r="A18" s="28">
        <v>521.3224182662117</v>
      </c>
      <c r="B18" s="28">
        <v>110.0</v>
      </c>
      <c r="C18" s="28">
        <v>98.0</v>
      </c>
      <c r="D18" s="28">
        <v>108.0</v>
      </c>
    </row>
    <row r="19">
      <c r="A19" s="28">
        <v>288.1037360426083</v>
      </c>
      <c r="B19" s="28">
        <v>113.0</v>
      </c>
      <c r="C19" s="28">
        <v>101.0</v>
      </c>
      <c r="D19" s="28">
        <v>108.0</v>
      </c>
    </row>
    <row r="20">
      <c r="A20" s="28">
        <v>218.9371974539567</v>
      </c>
      <c r="B20" s="28">
        <v>110.0</v>
      </c>
      <c r="C20" s="28">
        <v>96.0</v>
      </c>
      <c r="D20" s="28">
        <v>99.0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3.0"/>
  </cols>
  <sheetData>
    <row r="1">
      <c r="A1" s="26" t="s">
        <v>26</v>
      </c>
      <c r="B1" s="26" t="s">
        <v>27</v>
      </c>
      <c r="C1" s="26" t="s">
        <v>28</v>
      </c>
      <c r="D1" s="26" t="s">
        <v>29</v>
      </c>
      <c r="E1" s="30"/>
      <c r="F1" s="31" t="s">
        <v>45</v>
      </c>
    </row>
    <row r="2">
      <c r="A2" s="32">
        <v>33.44580113616096</v>
      </c>
      <c r="B2" s="32">
        <v>71.0</v>
      </c>
      <c r="C2" s="32">
        <v>75.0</v>
      </c>
      <c r="D2" s="32">
        <v>80.0</v>
      </c>
      <c r="E2" s="30"/>
      <c r="F2" s="31" t="s">
        <v>46</v>
      </c>
    </row>
    <row r="3">
      <c r="A3" s="32">
        <v>81.84545202294748</v>
      </c>
      <c r="B3" s="32">
        <v>89.0</v>
      </c>
      <c r="C3" s="32">
        <v>86.0</v>
      </c>
      <c r="D3" s="32">
        <v>101.0</v>
      </c>
      <c r="E3" s="30"/>
      <c r="F3" s="31" t="s">
        <v>47</v>
      </c>
    </row>
    <row r="4">
      <c r="A4" s="32">
        <v>142.69444661635646</v>
      </c>
      <c r="B4" s="32">
        <v>95.0</v>
      </c>
      <c r="C4" s="32">
        <v>97.0</v>
      </c>
      <c r="D4" s="32">
        <v>105.0</v>
      </c>
      <c r="E4" s="30"/>
      <c r="F4" s="30"/>
      <c r="G4" s="33"/>
    </row>
    <row r="5">
      <c r="A5" s="32">
        <v>268.60802950056103</v>
      </c>
      <c r="B5" s="32">
        <v>113.0</v>
      </c>
      <c r="C5" s="32">
        <v>109.0</v>
      </c>
      <c r="D5" s="32">
        <v>112.0</v>
      </c>
      <c r="E5" s="30"/>
      <c r="G5" s="34" t="s">
        <v>32</v>
      </c>
      <c r="H5" s="34" t="s">
        <v>48</v>
      </c>
      <c r="I5" s="35"/>
      <c r="J5" s="35"/>
      <c r="K5" s="35"/>
    </row>
    <row r="6">
      <c r="A6" s="32">
        <v>342.8659942306064</v>
      </c>
      <c r="B6" s="32">
        <v>120.0</v>
      </c>
      <c r="C6" s="32">
        <v>112.0</v>
      </c>
      <c r="D6" s="32">
        <v>120.0</v>
      </c>
      <c r="E6" s="30"/>
      <c r="F6" s="36"/>
      <c r="G6" s="37"/>
      <c r="H6" s="35"/>
      <c r="I6" s="35"/>
      <c r="J6" s="35"/>
      <c r="K6" s="35"/>
    </row>
    <row r="7">
      <c r="A7" s="32">
        <v>458.8749155778608</v>
      </c>
      <c r="B7" s="32">
        <v>120.0</v>
      </c>
      <c r="C7" s="32">
        <v>111.0</v>
      </c>
      <c r="D7" s="32">
        <v>120.0</v>
      </c>
      <c r="E7" s="30"/>
      <c r="F7" s="38" t="s">
        <v>35</v>
      </c>
      <c r="G7" s="34" t="s">
        <v>36</v>
      </c>
      <c r="H7" s="34" t="s">
        <v>37</v>
      </c>
      <c r="I7" s="35"/>
      <c r="J7" s="35"/>
      <c r="K7" s="35"/>
    </row>
    <row r="8">
      <c r="A8" s="32">
        <v>533.1133358969469</v>
      </c>
      <c r="B8" s="32">
        <v>120.0</v>
      </c>
      <c r="C8" s="28"/>
      <c r="D8" s="32">
        <v>120.0</v>
      </c>
      <c r="E8" s="30"/>
      <c r="F8" s="38">
        <v>1.0</v>
      </c>
      <c r="G8" s="34" t="s">
        <v>49</v>
      </c>
      <c r="H8" s="39">
        <v>-1841327.0</v>
      </c>
      <c r="I8" s="35"/>
      <c r="J8" s="35"/>
      <c r="K8" s="35"/>
    </row>
    <row r="9">
      <c r="A9" s="32">
        <v>584.0528399900513</v>
      </c>
      <c r="B9" s="32">
        <v>122.0</v>
      </c>
      <c r="C9" s="32">
        <v>103.0</v>
      </c>
      <c r="D9" s="32">
        <v>122.0</v>
      </c>
      <c r="E9" s="30"/>
      <c r="F9" s="38">
        <v>2.0</v>
      </c>
      <c r="G9" s="34" t="s">
        <v>50</v>
      </c>
      <c r="H9" s="34">
        <v>-1253.37</v>
      </c>
      <c r="I9" s="35"/>
      <c r="J9" s="34"/>
      <c r="K9" s="39"/>
    </row>
    <row r="10">
      <c r="A10" s="32">
        <v>508.71213194698896</v>
      </c>
      <c r="B10" s="32">
        <v>118.0</v>
      </c>
      <c r="C10" s="28">
        <v>105.0</v>
      </c>
      <c r="D10" s="32">
        <v>121.0</v>
      </c>
      <c r="E10" s="30"/>
      <c r="F10" s="38">
        <v>3.0</v>
      </c>
      <c r="G10" s="34" t="s">
        <v>51</v>
      </c>
      <c r="H10" s="39">
        <v>-1467105.0</v>
      </c>
      <c r="I10" s="35"/>
      <c r="J10" s="35"/>
      <c r="K10" s="35"/>
    </row>
    <row r="11">
      <c r="A11" s="28"/>
      <c r="B11" s="28"/>
      <c r="C11" s="28"/>
      <c r="D11" s="28"/>
      <c r="E11" s="30"/>
      <c r="F11" s="30"/>
      <c r="G11" s="33"/>
    </row>
    <row r="12">
      <c r="A12" s="28"/>
      <c r="B12" s="28"/>
      <c r="C12" s="28"/>
      <c r="D12" s="28"/>
      <c r="E12" s="30"/>
      <c r="F12" s="30"/>
      <c r="G12" s="33"/>
    </row>
    <row r="13">
      <c r="A13" s="28"/>
      <c r="B13" s="28"/>
      <c r="C13" s="28"/>
      <c r="D13" s="28"/>
      <c r="E13" s="30"/>
      <c r="F13" s="30"/>
      <c r="G13" s="33"/>
    </row>
    <row r="14">
      <c r="A14" s="28"/>
      <c r="B14" s="28"/>
      <c r="C14" s="28"/>
      <c r="D14" s="28"/>
      <c r="E14" s="30"/>
      <c r="F14" s="30"/>
      <c r="G14" s="33"/>
    </row>
    <row r="15">
      <c r="A15" s="28"/>
      <c r="B15" s="28"/>
      <c r="C15" s="28"/>
      <c r="D15" s="28"/>
      <c r="E15" s="30"/>
      <c r="F15" s="30"/>
      <c r="G15" s="33"/>
    </row>
    <row r="16">
      <c r="A16" s="28"/>
      <c r="B16" s="28"/>
      <c r="C16" s="28"/>
      <c r="D16" s="28"/>
      <c r="E16" s="30"/>
      <c r="F16" s="30"/>
      <c r="G16" s="33"/>
    </row>
    <row r="17">
      <c r="A17" s="28"/>
      <c r="B17" s="28"/>
      <c r="C17" s="28"/>
      <c r="D17" s="28"/>
      <c r="E17" s="30"/>
      <c r="F17" s="30"/>
      <c r="G17" s="33"/>
    </row>
    <row r="18">
      <c r="A18" s="28"/>
      <c r="B18" s="28"/>
      <c r="C18" s="28"/>
      <c r="D18" s="28"/>
      <c r="E18" s="30"/>
      <c r="F18" s="31" t="s">
        <v>52</v>
      </c>
    </row>
    <row r="19">
      <c r="A19" s="28"/>
      <c r="B19" s="28"/>
      <c r="C19" s="28"/>
      <c r="D19" s="28"/>
      <c r="E19" s="30"/>
      <c r="F19" s="31" t="s">
        <v>53</v>
      </c>
    </row>
    <row r="20">
      <c r="A20" s="28"/>
      <c r="B20" s="28"/>
      <c r="C20" s="28"/>
      <c r="D20" s="28"/>
      <c r="E20" s="30"/>
      <c r="F20" s="31" t="s">
        <v>54</v>
      </c>
    </row>
    <row r="21">
      <c r="E21" s="30"/>
      <c r="F21" s="30"/>
      <c r="G21" s="40"/>
    </row>
    <row r="22">
      <c r="E22" s="30"/>
      <c r="F22" s="30"/>
      <c r="G22" s="33"/>
      <c r="H22" s="41"/>
      <c r="I22" s="42"/>
    </row>
    <row r="23">
      <c r="E23" s="30"/>
      <c r="F23" s="30"/>
      <c r="G23" s="33"/>
      <c r="H23" s="41"/>
      <c r="I23" s="42"/>
    </row>
    <row r="24">
      <c r="E24" s="30"/>
      <c r="F24" s="30"/>
      <c r="G24" s="33"/>
      <c r="H24" s="41"/>
      <c r="I24" s="42"/>
    </row>
    <row r="25">
      <c r="E25" s="30"/>
      <c r="F25" s="30"/>
      <c r="G25" s="33"/>
      <c r="H25" s="41"/>
      <c r="I25" s="42"/>
    </row>
    <row r="26">
      <c r="E26" s="30"/>
      <c r="F26" s="30"/>
      <c r="G26" s="33"/>
      <c r="H26" s="41"/>
      <c r="I26" s="42"/>
    </row>
    <row r="27">
      <c r="E27" s="30"/>
      <c r="F27" s="30"/>
      <c r="G27" s="33"/>
      <c r="H27" s="41"/>
      <c r="I27" s="42"/>
    </row>
    <row r="28">
      <c r="E28" s="30"/>
      <c r="F28" s="30"/>
      <c r="G28" s="33"/>
      <c r="H28" s="41"/>
      <c r="I28" s="42"/>
    </row>
    <row r="29">
      <c r="E29" s="30"/>
      <c r="F29" s="30"/>
      <c r="G29" s="33"/>
      <c r="H29" s="41"/>
      <c r="I29" s="42"/>
    </row>
    <row r="30">
      <c r="E30" s="30"/>
      <c r="F30" s="30"/>
      <c r="G30" s="33"/>
      <c r="H30" s="41"/>
      <c r="I30" s="42"/>
    </row>
    <row r="31">
      <c r="E31" s="30"/>
      <c r="F31" s="30"/>
      <c r="G31" s="33"/>
      <c r="H31" s="41"/>
      <c r="I31" s="42"/>
    </row>
    <row r="32">
      <c r="E32" s="30"/>
      <c r="F32" s="30"/>
      <c r="G32" s="33"/>
    </row>
    <row r="33">
      <c r="E33" s="30"/>
      <c r="F33" s="30"/>
      <c r="G33" s="33"/>
    </row>
    <row r="34">
      <c r="F34" s="33"/>
    </row>
    <row r="35">
      <c r="F35" s="33"/>
    </row>
    <row r="36">
      <c r="F36" s="33"/>
    </row>
    <row r="37">
      <c r="F37" s="33"/>
    </row>
    <row r="38">
      <c r="F38" s="33"/>
    </row>
    <row r="39">
      <c r="F39" s="33"/>
    </row>
    <row r="40">
      <c r="F40" s="33"/>
    </row>
    <row r="41">
      <c r="F41" s="33"/>
    </row>
    <row r="42">
      <c r="F42" s="33"/>
    </row>
  </sheetData>
  <mergeCells count="6">
    <mergeCell ref="F1:K1"/>
    <mergeCell ref="F2:K2"/>
    <mergeCell ref="F3:K3"/>
    <mergeCell ref="F18:K18"/>
    <mergeCell ref="F19:K19"/>
    <mergeCell ref="F20:K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>
        <v>67.0</v>
      </c>
      <c r="E2" s="43">
        <v>36.669593</v>
      </c>
      <c r="F2" s="43">
        <v>-6.15469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44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1">
        <v>36.66589298</v>
      </c>
      <c r="C9" s="21">
        <v>-6.15362347</v>
      </c>
      <c r="D9" s="20">
        <v>57.0</v>
      </c>
      <c r="E9" s="20">
        <v>90.0</v>
      </c>
      <c r="F9" s="20">
        <f>Radio*M9*1000</f>
        <v>422.2771144</v>
      </c>
      <c r="G9" s="20">
        <f>2*Radio*1000*SIN(F9/(2*Radio*1000))</f>
        <v>422.2771143</v>
      </c>
      <c r="H9" s="20">
        <f t="shared" ref="H9:H27" si="1">SQRT(G9^2+(D9-$D$2)^2)</f>
        <v>422.3955034</v>
      </c>
      <c r="I9" s="22">
        <f t="shared" ref="I9:I27" si="2">RADIANS(C9-$F$2)</f>
        <v>0.00001861446007</v>
      </c>
      <c r="J9" s="22">
        <f t="shared" ref="J9:J27" si="3">RADIANS(90-$E$2)</f>
        <v>0.9307911936</v>
      </c>
      <c r="K9" s="22">
        <f t="shared" ref="K9:K27" si="4">RADIANS(90-B9)</f>
        <v>0.9308557711</v>
      </c>
      <c r="L9" s="22">
        <f t="shared" ref="L9:L27" si="5">cos(J9)*cos(K9)+SIN(J9)*SIN(K9)*cos(I9)</f>
        <v>0.9999999978</v>
      </c>
      <c r="M9" s="22">
        <f t="shared" ref="M9:M27" si="6">acos(L9)</f>
        <v>0.00006628113552</v>
      </c>
    </row>
    <row r="10">
      <c r="A10" s="23">
        <v>2.0</v>
      </c>
      <c r="B10" s="24">
        <v>36.66509683</v>
      </c>
      <c r="C10" s="24">
        <v>-6.15264563</v>
      </c>
      <c r="D10" s="23">
        <v>62.0</v>
      </c>
      <c r="E10" s="23">
        <v>115.0</v>
      </c>
      <c r="F10" s="23">
        <f>Radio*M10*1000</f>
        <v>532.1645783</v>
      </c>
      <c r="G10" s="23">
        <f>2*Radio*1000*SIN(F10/(2*Radio*1000))</f>
        <v>532.1645781</v>
      </c>
      <c r="H10" s="23">
        <f t="shared" si="1"/>
        <v>532.1880666</v>
      </c>
      <c r="I10" s="25">
        <f t="shared" si="2"/>
        <v>0.00003568098763</v>
      </c>
      <c r="J10" s="25">
        <f t="shared" si="3"/>
        <v>0.9307911936</v>
      </c>
      <c r="K10" s="25">
        <f t="shared" si="4"/>
        <v>0.9308696665</v>
      </c>
      <c r="L10" s="25">
        <f t="shared" si="5"/>
        <v>0.9999999965</v>
      </c>
      <c r="M10" s="25">
        <f t="shared" si="6"/>
        <v>0.00008352920708</v>
      </c>
    </row>
    <row r="11">
      <c r="A11" s="20">
        <v>3.0</v>
      </c>
      <c r="B11" s="21">
        <v>36.66418962</v>
      </c>
      <c r="C11" s="21">
        <v>-6.15312575</v>
      </c>
      <c r="D11" s="20">
        <v>59.0</v>
      </c>
      <c r="E11" s="20">
        <v>113.0</v>
      </c>
      <c r="F11" s="20">
        <f>Radio*M11*1000</f>
        <v>616.8145253</v>
      </c>
      <c r="G11" s="20">
        <f>2*Radio*1000*SIN(F11/(2*Radio*1000))</f>
        <v>616.814525</v>
      </c>
      <c r="H11" s="20">
        <f t="shared" si="1"/>
        <v>616.8664023</v>
      </c>
      <c r="I11" s="22">
        <f t="shared" si="2"/>
        <v>0.00002730131282</v>
      </c>
      <c r="J11" s="22">
        <f t="shared" si="3"/>
        <v>0.9307911936</v>
      </c>
      <c r="K11" s="22">
        <f t="shared" si="4"/>
        <v>0.9308855004</v>
      </c>
      <c r="L11" s="22">
        <f t="shared" si="5"/>
        <v>0.9999999953</v>
      </c>
      <c r="M11" s="22">
        <f t="shared" si="6"/>
        <v>0.00009681596693</v>
      </c>
    </row>
    <row r="12">
      <c r="A12" s="23">
        <v>4.0</v>
      </c>
      <c r="B12" s="24">
        <v>36.6633791</v>
      </c>
      <c r="C12" s="24">
        <v>-6.15219603</v>
      </c>
      <c r="D12" s="23">
        <v>59.0</v>
      </c>
      <c r="E12" s="23">
        <v>120.0</v>
      </c>
      <c r="F12" s="23">
        <f>Radio*M12*1000</f>
        <v>725.8776912</v>
      </c>
      <c r="G12" s="23">
        <f>2*Radio*1000*SIN(F12/(2*Radio*1000))</f>
        <v>725.8776908</v>
      </c>
      <c r="H12" s="23">
        <f t="shared" si="1"/>
        <v>725.921774</v>
      </c>
      <c r="I12" s="25">
        <f t="shared" si="2"/>
        <v>0.00004352798795</v>
      </c>
      <c r="J12" s="25">
        <f t="shared" si="3"/>
        <v>0.9307911936</v>
      </c>
      <c r="K12" s="25">
        <f t="shared" si="4"/>
        <v>0.9308996466</v>
      </c>
      <c r="L12" s="25">
        <f t="shared" si="5"/>
        <v>0.9999999935</v>
      </c>
      <c r="M12" s="25">
        <f t="shared" si="6"/>
        <v>0.0001139346557</v>
      </c>
    </row>
    <row r="13">
      <c r="A13" s="20">
        <v>5.0</v>
      </c>
      <c r="B13" s="21">
        <v>36.6625935</v>
      </c>
      <c r="C13" s="21">
        <v>-6.15127754</v>
      </c>
      <c r="D13" s="20">
        <v>60.0</v>
      </c>
      <c r="E13" s="20">
        <v>120.0</v>
      </c>
      <c r="F13" s="20">
        <f>Radio*M13*1000</f>
        <v>835.7055123</v>
      </c>
      <c r="G13" s="20">
        <f>2*Radio*1000*SIN(F13/(2*Radio*1000))</f>
        <v>835.7055117</v>
      </c>
      <c r="H13" s="20">
        <f t="shared" si="1"/>
        <v>835.7348277</v>
      </c>
      <c r="I13" s="22">
        <f t="shared" si="2"/>
        <v>0.00005955866259</v>
      </c>
      <c r="J13" s="22">
        <f t="shared" si="3"/>
        <v>0.9307911936</v>
      </c>
      <c r="K13" s="22">
        <f t="shared" si="4"/>
        <v>0.9309133579</v>
      </c>
      <c r="L13" s="22">
        <f t="shared" si="5"/>
        <v>0.9999999914</v>
      </c>
      <c r="M13" s="22">
        <f t="shared" si="6"/>
        <v>0.0001311733656</v>
      </c>
    </row>
    <row r="14">
      <c r="A14" s="23">
        <v>6.0</v>
      </c>
      <c r="B14" s="24">
        <v>36.66237166</v>
      </c>
      <c r="C14" s="24">
        <v>-6.14989294</v>
      </c>
      <c r="D14" s="23">
        <v>56.0</v>
      </c>
      <c r="E14" s="23">
        <v>115.0</v>
      </c>
      <c r="F14" s="23">
        <f>Radio*M14*1000</f>
        <v>909.8560729</v>
      </c>
      <c r="G14" s="23">
        <f>2*Radio*1000*SIN(F14/(2*Radio*1000))</f>
        <v>909.8560721</v>
      </c>
      <c r="H14" s="23">
        <f t="shared" si="1"/>
        <v>909.9225637</v>
      </c>
      <c r="I14" s="25">
        <f t="shared" si="2"/>
        <v>0.00008372449142</v>
      </c>
      <c r="J14" s="25">
        <f t="shared" si="3"/>
        <v>0.9307911936</v>
      </c>
      <c r="K14" s="25">
        <f t="shared" si="4"/>
        <v>0.9309172297</v>
      </c>
      <c r="L14" s="25">
        <f t="shared" si="5"/>
        <v>0.9999999898</v>
      </c>
      <c r="M14" s="25">
        <f t="shared" si="6"/>
        <v>0.0001428121289</v>
      </c>
    </row>
    <row r="15">
      <c r="A15" s="20">
        <v>7.0</v>
      </c>
      <c r="B15" s="21">
        <v>36.66317612</v>
      </c>
      <c r="C15" s="21">
        <v>-6.14733027</v>
      </c>
      <c r="D15" s="20">
        <v>65.0</v>
      </c>
      <c r="E15" s="20">
        <v>107.0</v>
      </c>
      <c r="F15" s="20">
        <f>Radio*M15*1000</f>
        <v>969.546154</v>
      </c>
      <c r="G15" s="20">
        <f>2*Radio*1000*SIN(F15/(2*Radio*1000))</f>
        <v>969.5461531</v>
      </c>
      <c r="H15" s="20">
        <f t="shared" si="1"/>
        <v>969.5482159</v>
      </c>
      <c r="I15" s="22">
        <f t="shared" si="2"/>
        <v>0.0001284515206</v>
      </c>
      <c r="J15" s="22">
        <f t="shared" si="3"/>
        <v>0.9307911936</v>
      </c>
      <c r="K15" s="22">
        <f t="shared" si="4"/>
        <v>0.9309031893</v>
      </c>
      <c r="L15" s="22">
        <f t="shared" si="5"/>
        <v>0.9999999884</v>
      </c>
      <c r="M15" s="22">
        <f t="shared" si="6"/>
        <v>0.0001521811574</v>
      </c>
    </row>
    <row r="16">
      <c r="A16" s="23">
        <v>8.0</v>
      </c>
      <c r="B16" s="24">
        <v>36.66368286</v>
      </c>
      <c r="C16" s="24">
        <v>-6.14557656</v>
      </c>
      <c r="D16" s="23">
        <v>57.0</v>
      </c>
      <c r="E16" s="23">
        <v>120.0</v>
      </c>
      <c r="F16" s="23">
        <f>Radio*M16*1000</f>
        <v>1045.275959</v>
      </c>
      <c r="G16" s="23">
        <f>2*Radio*1000*SIN(F16/(2*Radio*1000))</f>
        <v>1045.275958</v>
      </c>
      <c r="H16" s="23">
        <f t="shared" si="1"/>
        <v>1045.323791</v>
      </c>
      <c r="I16" s="25">
        <f t="shared" si="2"/>
        <v>0.0001590595342</v>
      </c>
      <c r="J16" s="25">
        <f t="shared" si="3"/>
        <v>0.9307911936</v>
      </c>
      <c r="K16" s="25">
        <f t="shared" si="4"/>
        <v>0.930894345</v>
      </c>
      <c r="L16" s="25">
        <f t="shared" si="5"/>
        <v>0.9999999865</v>
      </c>
      <c r="M16" s="25">
        <f t="shared" si="6"/>
        <v>0.0001640678008</v>
      </c>
    </row>
    <row r="17">
      <c r="A17" s="20">
        <v>9.0</v>
      </c>
      <c r="B17" s="21">
        <v>36.66391735</v>
      </c>
      <c r="C17" s="21">
        <v>-6.14393126</v>
      </c>
      <c r="D17" s="20">
        <v>58.0</v>
      </c>
      <c r="E17" s="20">
        <v>120.0</v>
      </c>
      <c r="F17" s="20">
        <f>Radio*M17*1000</f>
        <v>1148.525078</v>
      </c>
      <c r="G17" s="20">
        <f>2*Radio*1000*SIN(F17/(2*Radio*1000))</f>
        <v>1148.525077</v>
      </c>
      <c r="H17" s="20">
        <f t="shared" si="1"/>
        <v>1148.560339</v>
      </c>
      <c r="I17" s="22">
        <f t="shared" si="2"/>
        <v>0.0001877754364</v>
      </c>
      <c r="J17" s="22">
        <f t="shared" si="3"/>
        <v>0.9307911936</v>
      </c>
      <c r="K17" s="22">
        <f t="shared" si="4"/>
        <v>0.9308902524</v>
      </c>
      <c r="L17" s="22">
        <f t="shared" si="5"/>
        <v>0.9999999838</v>
      </c>
      <c r="M17" s="22">
        <f t="shared" si="6"/>
        <v>0.0001802739096</v>
      </c>
    </row>
    <row r="18">
      <c r="A18" s="23">
        <v>10.0</v>
      </c>
      <c r="B18" s="24">
        <v>36.66069273</v>
      </c>
      <c r="C18" s="24">
        <v>-6.14015644</v>
      </c>
      <c r="D18" s="23">
        <v>62.0</v>
      </c>
      <c r="E18" s="23">
        <v>119.0</v>
      </c>
      <c r="F18" s="23">
        <f>Radio*M18*1000</f>
        <v>1630.901283</v>
      </c>
      <c r="G18" s="23">
        <f>2*Radio*1000*SIN(F18/(2*Radio*1000))</f>
        <v>1630.901279</v>
      </c>
      <c r="H18" s="23">
        <f t="shared" si="1"/>
        <v>1630.908943</v>
      </c>
      <c r="I18" s="25">
        <f t="shared" si="2"/>
        <v>0.000253658474</v>
      </c>
      <c r="J18" s="25">
        <f t="shared" si="3"/>
        <v>0.9307911936</v>
      </c>
      <c r="K18" s="25">
        <f t="shared" si="4"/>
        <v>0.9309465326</v>
      </c>
      <c r="L18" s="25">
        <f t="shared" si="5"/>
        <v>0.9999999672</v>
      </c>
      <c r="M18" s="25">
        <f t="shared" si="6"/>
        <v>0.0002559882723</v>
      </c>
    </row>
    <row r="19">
      <c r="A19" s="20">
        <v>11.0</v>
      </c>
      <c r="B19" s="21">
        <v>36.66365187</v>
      </c>
      <c r="C19" s="21">
        <v>-6.13956475</v>
      </c>
      <c r="D19" s="20">
        <v>55.0</v>
      </c>
      <c r="E19" s="20">
        <v>119.0</v>
      </c>
      <c r="F19" s="20">
        <f>Radio*M19*1000</f>
        <v>1502.120544</v>
      </c>
      <c r="G19" s="20">
        <f>2*Radio*1000*SIN(F19/(2*Radio*1000))</f>
        <v>1502.12054</v>
      </c>
      <c r="H19" s="20">
        <f t="shared" si="1"/>
        <v>1502.168472</v>
      </c>
      <c r="I19" s="22">
        <f t="shared" si="2"/>
        <v>0.0002639854127</v>
      </c>
      <c r="J19" s="22">
        <f t="shared" si="3"/>
        <v>0.9307911936</v>
      </c>
      <c r="K19" s="22">
        <f t="shared" si="4"/>
        <v>0.9308948859</v>
      </c>
      <c r="L19" s="22">
        <f t="shared" si="5"/>
        <v>0.9999999722</v>
      </c>
      <c r="M19" s="22">
        <f t="shared" si="6"/>
        <v>0.000235774689</v>
      </c>
    </row>
    <row r="20">
      <c r="A20" s="23">
        <v>12.0</v>
      </c>
      <c r="B20" s="24">
        <v>36.6659288</v>
      </c>
      <c r="C20" s="24">
        <v>-6.14128285</v>
      </c>
      <c r="D20" s="23">
        <v>55.0</v>
      </c>
      <c r="E20" s="23">
        <v>119.0</v>
      </c>
      <c r="F20" s="23">
        <f>Radio*M20*1000</f>
        <v>1263.301551</v>
      </c>
      <c r="G20" s="23">
        <f>2*Radio*1000*SIN(F20/(2*Radio*1000))</f>
        <v>1263.301549</v>
      </c>
      <c r="H20" s="23">
        <f t="shared" si="1"/>
        <v>1263.358541</v>
      </c>
      <c r="I20" s="25">
        <f t="shared" si="2"/>
        <v>0.0002339989108</v>
      </c>
      <c r="J20" s="25">
        <f t="shared" si="3"/>
        <v>0.9307911936</v>
      </c>
      <c r="K20" s="25">
        <f t="shared" si="4"/>
        <v>0.9308551459</v>
      </c>
      <c r="L20" s="25">
        <f t="shared" si="5"/>
        <v>0.9999999803</v>
      </c>
      <c r="M20" s="25">
        <f t="shared" si="6"/>
        <v>0.000198289366</v>
      </c>
    </row>
    <row r="21">
      <c r="A21" s="20">
        <v>13.0</v>
      </c>
      <c r="B21" s="21">
        <v>36.66466486</v>
      </c>
      <c r="C21" s="21">
        <v>-6.14438343</v>
      </c>
      <c r="D21" s="20">
        <v>53.0</v>
      </c>
      <c r="E21" s="20">
        <v>121.0</v>
      </c>
      <c r="F21" s="20">
        <f>Radio*M21*1000</f>
        <v>1070.197459</v>
      </c>
      <c r="G21" s="20">
        <f>2*Radio*1000*SIN(F21/(2*Radio*1000))</f>
        <v>1070.197458</v>
      </c>
      <c r="H21" s="20">
        <f t="shared" si="1"/>
        <v>1070.289026</v>
      </c>
      <c r="I21" s="22">
        <f t="shared" si="2"/>
        <v>0.0001798835811</v>
      </c>
      <c r="J21" s="22">
        <f t="shared" si="3"/>
        <v>0.9307911936</v>
      </c>
      <c r="K21" s="22">
        <f t="shared" si="4"/>
        <v>0.9308772058</v>
      </c>
      <c r="L21" s="22">
        <f t="shared" si="5"/>
        <v>0.9999999859</v>
      </c>
      <c r="M21" s="22">
        <f t="shared" si="6"/>
        <v>0.0001679795101</v>
      </c>
    </row>
    <row r="22">
      <c r="A22" s="23">
        <v>14.0</v>
      </c>
      <c r="B22" s="24">
        <v>36.66406871</v>
      </c>
      <c r="C22" s="24">
        <v>-6.14669521</v>
      </c>
      <c r="D22" s="23">
        <v>63.0</v>
      </c>
      <c r="E22" s="23">
        <v>109.0</v>
      </c>
      <c r="F22" s="23">
        <f>Radio*M22*1000</f>
        <v>941.169594</v>
      </c>
      <c r="G22" s="23">
        <f>2*Radio*1000*SIN(F22/(2*Radio*1000))</f>
        <v>941.1695932</v>
      </c>
      <c r="H22" s="23">
        <f t="shared" si="1"/>
        <v>941.1780932</v>
      </c>
      <c r="I22" s="25">
        <f t="shared" si="2"/>
        <v>0.0001395354085</v>
      </c>
      <c r="J22" s="25">
        <f t="shared" si="3"/>
        <v>0.9307911936</v>
      </c>
      <c r="K22" s="25">
        <f t="shared" si="4"/>
        <v>0.9308876106</v>
      </c>
      <c r="L22" s="25">
        <f t="shared" si="5"/>
        <v>0.9999999891</v>
      </c>
      <c r="M22" s="25">
        <f t="shared" si="6"/>
        <v>0.0001477271377</v>
      </c>
    </row>
    <row r="23">
      <c r="A23" s="20">
        <v>15.0</v>
      </c>
      <c r="B23" s="21">
        <v>36.66405427</v>
      </c>
      <c r="C23" s="21">
        <v>-6.14827667</v>
      </c>
      <c r="D23" s="20">
        <v>55.0</v>
      </c>
      <c r="E23" s="20">
        <v>113.0</v>
      </c>
      <c r="F23" s="20">
        <f>Radio*M23*1000</f>
        <v>840.5413186</v>
      </c>
      <c r="G23" s="20">
        <f>2*Radio*1000*SIN(F23/(2*Radio*1000))</f>
        <v>840.541318</v>
      </c>
      <c r="H23" s="20">
        <f t="shared" si="1"/>
        <v>840.6269727</v>
      </c>
      <c r="I23" s="22">
        <f t="shared" si="2"/>
        <v>0.0001119337245</v>
      </c>
      <c r="J23" s="22">
        <f t="shared" si="3"/>
        <v>0.9307911936</v>
      </c>
      <c r="K23" s="22">
        <f t="shared" si="4"/>
        <v>0.9308878627</v>
      </c>
      <c r="L23" s="22">
        <f t="shared" si="5"/>
        <v>0.9999999913</v>
      </c>
      <c r="M23" s="22">
        <f t="shared" si="6"/>
        <v>0.0001319323997</v>
      </c>
    </row>
    <row r="24">
      <c r="A24" s="23">
        <v>16.0</v>
      </c>
      <c r="B24" s="24">
        <v>36.66503596</v>
      </c>
      <c r="C24" s="24">
        <v>-6.14966265</v>
      </c>
      <c r="D24" s="23">
        <v>55.0</v>
      </c>
      <c r="E24" s="23">
        <v>111.0</v>
      </c>
      <c r="F24" s="23">
        <f>Radio*M24*1000</f>
        <v>676.6266733</v>
      </c>
      <c r="G24" s="23">
        <f>2*Radio*1000*SIN(F24/(2*Radio*1000))</f>
        <v>676.6266729</v>
      </c>
      <c r="H24" s="23">
        <f t="shared" si="1"/>
        <v>676.7330748</v>
      </c>
      <c r="I24" s="25">
        <f t="shared" si="2"/>
        <v>0.00008774381015</v>
      </c>
      <c r="J24" s="25">
        <f t="shared" si="3"/>
        <v>0.9307911936</v>
      </c>
      <c r="K24" s="25">
        <f t="shared" si="4"/>
        <v>0.9308707289</v>
      </c>
      <c r="L24" s="25">
        <f t="shared" si="5"/>
        <v>0.9999999944</v>
      </c>
      <c r="M24" s="25">
        <f t="shared" si="6"/>
        <v>0.0001062041553</v>
      </c>
    </row>
    <row r="25">
      <c r="A25" s="20">
        <v>17.0</v>
      </c>
      <c r="B25" s="21">
        <v>36.66586173</v>
      </c>
      <c r="C25" s="21">
        <v>-6.15115308</v>
      </c>
      <c r="D25" s="20">
        <v>56.0</v>
      </c>
      <c r="E25" s="20">
        <v>110.0</v>
      </c>
      <c r="F25" s="20">
        <f>Radio*M25*1000</f>
        <v>521.2063545</v>
      </c>
      <c r="G25" s="20">
        <f>2*Radio*1000*SIN(F25/(2*Radio*1000))</f>
        <v>521.2063543</v>
      </c>
      <c r="H25" s="20">
        <f t="shared" si="1"/>
        <v>521.3224183</v>
      </c>
      <c r="I25" s="22">
        <f t="shared" si="2"/>
        <v>0.00006173089938</v>
      </c>
      <c r="J25" s="22">
        <f t="shared" si="3"/>
        <v>0.9307911936</v>
      </c>
      <c r="K25" s="22">
        <f t="shared" si="4"/>
        <v>0.9308563165</v>
      </c>
      <c r="L25" s="22">
        <f t="shared" si="5"/>
        <v>0.9999999967</v>
      </c>
      <c r="M25" s="22">
        <f t="shared" si="6"/>
        <v>0.00008180919078</v>
      </c>
    </row>
    <row r="26">
      <c r="A26" s="23">
        <v>18.0</v>
      </c>
      <c r="B26" s="24">
        <v>36.66732294</v>
      </c>
      <c r="C26" s="24">
        <v>-6.15313867</v>
      </c>
      <c r="D26" s="23">
        <v>55.0</v>
      </c>
      <c r="E26" s="23">
        <v>113.0</v>
      </c>
      <c r="F26" s="23">
        <f>Radio*M26*1000</f>
        <v>287.8537176</v>
      </c>
      <c r="G26" s="23">
        <f>2*Radio*1000*SIN(F26/(2*Radio*1000))</f>
        <v>287.8537176</v>
      </c>
      <c r="H26" s="23">
        <f t="shared" si="1"/>
        <v>288.103736</v>
      </c>
      <c r="I26" s="25">
        <f t="shared" si="2"/>
        <v>0.00002707581628</v>
      </c>
      <c r="J26" s="25">
        <f t="shared" si="3"/>
        <v>0.9307911936</v>
      </c>
      <c r="K26" s="25">
        <f t="shared" si="4"/>
        <v>0.9308308136</v>
      </c>
      <c r="L26" s="25">
        <f t="shared" si="5"/>
        <v>0.999999999</v>
      </c>
      <c r="M26" s="25">
        <f t="shared" si="6"/>
        <v>0.00004518187374</v>
      </c>
    </row>
    <row r="27">
      <c r="A27" s="20">
        <v>19.0</v>
      </c>
      <c r="B27" s="21">
        <v>36.66762745</v>
      </c>
      <c r="C27" s="21">
        <v>-6.15456904</v>
      </c>
      <c r="D27" s="20">
        <v>60.0</v>
      </c>
      <c r="E27" s="20">
        <v>110.0</v>
      </c>
      <c r="F27" s="20">
        <f>Radio*M27*1000</f>
        <v>218.8252646</v>
      </c>
      <c r="G27" s="20">
        <f>2*Radio*1000*SIN(F27/(2*Radio*1000))</f>
        <v>218.8252646</v>
      </c>
      <c r="H27" s="20">
        <f t="shared" si="1"/>
        <v>218.9371975</v>
      </c>
      <c r="I27" s="22">
        <f t="shared" si="2"/>
        <v>0.000002111150263</v>
      </c>
      <c r="J27" s="22">
        <f t="shared" si="3"/>
        <v>0.9307911936</v>
      </c>
      <c r="K27" s="22">
        <f t="shared" si="4"/>
        <v>0.9308254989</v>
      </c>
      <c r="L27" s="22">
        <f t="shared" si="5"/>
        <v>0.9999999994</v>
      </c>
      <c r="M27" s="22">
        <f t="shared" si="6"/>
        <v>0.00003434708282</v>
      </c>
    </row>
    <row r="28">
      <c r="A28" s="23">
        <v>20.0</v>
      </c>
      <c r="B28" s="24"/>
      <c r="C28" s="24"/>
      <c r="D28" s="23"/>
      <c r="E28" s="23"/>
      <c r="F28" s="23"/>
      <c r="G28" s="23"/>
      <c r="H28" s="23"/>
      <c r="I28" s="25"/>
      <c r="J28" s="25"/>
      <c r="K28" s="25"/>
      <c r="L28" s="25"/>
      <c r="M28" s="25"/>
    </row>
    <row r="29">
      <c r="A29" s="20">
        <v>21.0</v>
      </c>
      <c r="B29" s="21"/>
      <c r="C29" s="21"/>
      <c r="D29" s="20"/>
      <c r="E29" s="20"/>
      <c r="F29" s="20"/>
      <c r="G29" s="20"/>
      <c r="H29" s="20"/>
      <c r="I29" s="22"/>
      <c r="J29" s="22"/>
      <c r="K29" s="22"/>
      <c r="L29" s="22"/>
      <c r="M29" s="22"/>
    </row>
    <row r="30">
      <c r="A30" s="23">
        <v>22.0</v>
      </c>
      <c r="B30" s="24"/>
      <c r="C30" s="24"/>
      <c r="D30" s="23"/>
      <c r="E30" s="23"/>
      <c r="F30" s="23"/>
      <c r="G30" s="23"/>
      <c r="H30" s="23"/>
      <c r="I30" s="25"/>
      <c r="J30" s="25"/>
      <c r="K30" s="25"/>
      <c r="L30" s="25"/>
      <c r="M30" s="25"/>
    </row>
    <row r="31">
      <c r="A31" s="20">
        <v>23.0</v>
      </c>
      <c r="B31" s="21"/>
      <c r="C31" s="21"/>
      <c r="D31" s="20"/>
      <c r="E31" s="20"/>
      <c r="F31" s="20"/>
      <c r="G31" s="20"/>
      <c r="H31" s="20"/>
      <c r="I31" s="22"/>
      <c r="J31" s="22"/>
      <c r="K31" s="22"/>
      <c r="L31" s="22"/>
      <c r="M31" s="22"/>
    </row>
    <row r="32">
      <c r="A32" s="23">
        <v>24.0</v>
      </c>
      <c r="B32" s="24"/>
      <c r="C32" s="24"/>
      <c r="D32" s="23"/>
      <c r="E32" s="23"/>
      <c r="F32" s="23"/>
      <c r="G32" s="23"/>
      <c r="H32" s="23"/>
      <c r="I32" s="25"/>
      <c r="J32" s="25"/>
      <c r="K32" s="25"/>
      <c r="L32" s="25"/>
      <c r="M32" s="25"/>
    </row>
    <row r="33">
      <c r="A33" s="20">
        <v>25.0</v>
      </c>
      <c r="B33" s="21"/>
      <c r="C33" s="21"/>
      <c r="D33" s="20"/>
      <c r="E33" s="20"/>
      <c r="F33" s="20"/>
      <c r="G33" s="20"/>
      <c r="H33" s="20"/>
      <c r="I33" s="22"/>
      <c r="J33" s="22"/>
      <c r="K33" s="22"/>
      <c r="L33" s="22"/>
      <c r="M33" s="22"/>
    </row>
    <row r="34">
      <c r="A34" s="23">
        <v>26.0</v>
      </c>
      <c r="B34" s="24"/>
      <c r="C34" s="24"/>
      <c r="D34" s="23"/>
      <c r="E34" s="23"/>
      <c r="F34" s="23"/>
      <c r="G34" s="23"/>
      <c r="H34" s="23"/>
      <c r="I34" s="25"/>
      <c r="J34" s="25"/>
      <c r="K34" s="25"/>
      <c r="L34" s="25"/>
      <c r="M34" s="25"/>
    </row>
    <row r="35">
      <c r="A35" s="20">
        <v>27.0</v>
      </c>
      <c r="B35" s="21"/>
      <c r="C35" s="21"/>
      <c r="D35" s="20"/>
      <c r="E35" s="20"/>
      <c r="F35" s="20"/>
      <c r="G35" s="20"/>
      <c r="H35" s="20"/>
      <c r="I35" s="22"/>
      <c r="J35" s="22"/>
      <c r="K35" s="22"/>
      <c r="L35" s="22"/>
      <c r="M35" s="22"/>
    </row>
    <row r="36">
      <c r="A36" s="23">
        <v>28.0</v>
      </c>
      <c r="B36" s="24"/>
      <c r="C36" s="24"/>
      <c r="D36" s="23"/>
      <c r="E36" s="23"/>
      <c r="F36" s="23"/>
      <c r="G36" s="23"/>
      <c r="H36" s="23"/>
      <c r="I36" s="25"/>
      <c r="J36" s="25"/>
      <c r="K36" s="25"/>
      <c r="L36" s="25"/>
      <c r="M36" s="25"/>
    </row>
    <row r="37">
      <c r="A37" s="20">
        <v>29.0</v>
      </c>
      <c r="B37" s="21"/>
      <c r="C37" s="21"/>
      <c r="D37" s="20"/>
      <c r="E37" s="20"/>
      <c r="F37" s="20"/>
      <c r="G37" s="20"/>
      <c r="H37" s="20"/>
      <c r="I37" s="22"/>
      <c r="J37" s="22"/>
      <c r="K37" s="22"/>
      <c r="L37" s="22"/>
      <c r="M37" s="22"/>
    </row>
    <row r="38">
      <c r="A38" s="23">
        <v>30.0</v>
      </c>
      <c r="B38" s="24"/>
      <c r="C38" s="24"/>
      <c r="D38" s="23"/>
      <c r="E38" s="23"/>
      <c r="F38" s="23"/>
      <c r="G38" s="23"/>
      <c r="H38" s="23"/>
      <c r="I38" s="25"/>
      <c r="J38" s="25"/>
      <c r="K38" s="25"/>
      <c r="L38" s="25"/>
      <c r="M38" s="25"/>
    </row>
    <row r="39">
      <c r="A39" s="20">
        <v>31.0</v>
      </c>
      <c r="B39" s="21"/>
      <c r="C39" s="21"/>
      <c r="D39" s="20"/>
      <c r="E39" s="20"/>
      <c r="F39" s="20"/>
      <c r="G39" s="20"/>
      <c r="H39" s="20"/>
      <c r="I39" s="22"/>
      <c r="J39" s="22"/>
      <c r="K39" s="22"/>
      <c r="L39" s="22"/>
      <c r="M39" s="22"/>
    </row>
    <row r="40">
      <c r="A40" s="23">
        <v>32.0</v>
      </c>
      <c r="B40" s="24"/>
      <c r="C40" s="24"/>
      <c r="D40" s="23"/>
      <c r="E40" s="23"/>
      <c r="F40" s="23"/>
      <c r="G40" s="23"/>
      <c r="H40" s="23"/>
      <c r="I40" s="25"/>
      <c r="J40" s="25"/>
      <c r="K40" s="25"/>
      <c r="L40" s="25"/>
      <c r="M40" s="25"/>
    </row>
    <row r="41">
      <c r="A41" s="20">
        <v>33.0</v>
      </c>
      <c r="B41" s="21"/>
      <c r="C41" s="21"/>
      <c r="D41" s="20"/>
      <c r="E41" s="20"/>
      <c r="F41" s="20"/>
      <c r="G41" s="20"/>
      <c r="H41" s="20"/>
      <c r="I41" s="22"/>
      <c r="J41" s="22"/>
      <c r="K41" s="22"/>
      <c r="L41" s="22"/>
      <c r="M41" s="22"/>
    </row>
    <row r="42">
      <c r="A42" s="23">
        <v>34.0</v>
      </c>
      <c r="B42" s="24"/>
      <c r="C42" s="24"/>
      <c r="D42" s="23"/>
      <c r="E42" s="23"/>
      <c r="F42" s="23"/>
      <c r="G42" s="23"/>
      <c r="H42" s="23"/>
      <c r="I42" s="25"/>
      <c r="J42" s="25"/>
      <c r="K42" s="25"/>
      <c r="L42" s="25"/>
      <c r="M42" s="25"/>
    </row>
    <row r="43">
      <c r="A43" s="20">
        <v>35.0</v>
      </c>
      <c r="B43" s="21"/>
      <c r="C43" s="21"/>
      <c r="D43" s="20"/>
      <c r="E43" s="20"/>
      <c r="F43" s="20"/>
      <c r="G43" s="20"/>
      <c r="H43" s="20"/>
      <c r="I43" s="22"/>
      <c r="J43" s="22"/>
      <c r="K43" s="22"/>
      <c r="L43" s="22"/>
      <c r="M43" s="22"/>
    </row>
    <row r="44">
      <c r="A44" s="23">
        <v>36.0</v>
      </c>
      <c r="B44" s="24"/>
      <c r="C44" s="24"/>
      <c r="D44" s="23"/>
      <c r="E44" s="23"/>
      <c r="F44" s="23"/>
      <c r="G44" s="23"/>
      <c r="H44" s="23"/>
      <c r="I44" s="25"/>
      <c r="J44" s="25"/>
      <c r="K44" s="25"/>
      <c r="L44" s="25"/>
      <c r="M44" s="25"/>
    </row>
    <row r="45">
      <c r="A45" s="20">
        <v>37.0</v>
      </c>
      <c r="B45" s="21"/>
      <c r="C45" s="21"/>
      <c r="D45" s="20"/>
      <c r="E45" s="20"/>
      <c r="F45" s="20"/>
      <c r="G45" s="20"/>
      <c r="H45" s="20"/>
      <c r="I45" s="22"/>
      <c r="J45" s="22"/>
      <c r="K45" s="22"/>
      <c r="L45" s="22"/>
      <c r="M45" s="22"/>
    </row>
    <row r="46">
      <c r="A46" s="23">
        <v>38.0</v>
      </c>
      <c r="B46" s="24"/>
      <c r="C46" s="24"/>
      <c r="D46" s="23"/>
      <c r="E46" s="23"/>
      <c r="F46" s="23"/>
      <c r="G46" s="23"/>
      <c r="H46" s="23"/>
      <c r="I46" s="25"/>
      <c r="J46" s="25"/>
      <c r="K46" s="25"/>
      <c r="L46" s="25"/>
      <c r="M46" s="25"/>
    </row>
    <row r="47">
      <c r="A47" s="20">
        <v>39.0</v>
      </c>
      <c r="B47" s="21"/>
      <c r="C47" s="21"/>
      <c r="D47" s="20"/>
      <c r="E47" s="20"/>
      <c r="F47" s="20"/>
      <c r="G47" s="20"/>
      <c r="H47" s="20"/>
      <c r="I47" s="22"/>
      <c r="J47" s="22"/>
      <c r="K47" s="22"/>
      <c r="L47" s="22"/>
      <c r="M47" s="22"/>
    </row>
    <row r="48">
      <c r="A48" s="23">
        <v>40.0</v>
      </c>
      <c r="B48" s="24"/>
      <c r="C48" s="24"/>
      <c r="D48" s="23"/>
      <c r="E48" s="23"/>
      <c r="F48" s="23"/>
      <c r="G48" s="23"/>
      <c r="H48" s="23"/>
      <c r="I48" s="25"/>
      <c r="J48" s="25"/>
      <c r="K48" s="25"/>
      <c r="L48" s="25"/>
      <c r="M48" s="25"/>
    </row>
    <row r="49">
      <c r="A49" s="20">
        <v>41.0</v>
      </c>
      <c r="B49" s="21"/>
      <c r="C49" s="21"/>
      <c r="D49" s="20"/>
      <c r="E49" s="20"/>
      <c r="F49" s="20"/>
      <c r="G49" s="20"/>
      <c r="H49" s="20"/>
      <c r="I49" s="22"/>
      <c r="J49" s="22"/>
      <c r="K49" s="22"/>
      <c r="L49" s="22"/>
      <c r="M49" s="22"/>
    </row>
    <row r="50">
      <c r="A50" s="23">
        <v>42.0</v>
      </c>
      <c r="B50" s="24"/>
      <c r="C50" s="24"/>
      <c r="D50" s="23"/>
      <c r="E50" s="23"/>
      <c r="F50" s="23"/>
      <c r="G50" s="23"/>
      <c r="H50" s="23"/>
      <c r="I50" s="25"/>
      <c r="J50" s="25"/>
      <c r="K50" s="25"/>
      <c r="L50" s="25"/>
      <c r="M50" s="25"/>
    </row>
    <row r="51">
      <c r="A51" s="20">
        <v>43.0</v>
      </c>
      <c r="B51" s="21"/>
      <c r="C51" s="21"/>
      <c r="D51" s="20"/>
      <c r="E51" s="20"/>
      <c r="F51" s="20"/>
      <c r="G51" s="20"/>
      <c r="H51" s="20"/>
      <c r="I51" s="22"/>
      <c r="J51" s="22"/>
      <c r="K51" s="22"/>
      <c r="L51" s="22"/>
      <c r="M51" s="22"/>
    </row>
    <row r="52">
      <c r="A52" s="23">
        <v>44.0</v>
      </c>
      <c r="B52" s="24"/>
      <c r="C52" s="24"/>
      <c r="D52" s="23"/>
      <c r="E52" s="23"/>
      <c r="F52" s="23"/>
      <c r="G52" s="23"/>
      <c r="H52" s="23"/>
      <c r="I52" s="25"/>
      <c r="J52" s="25"/>
      <c r="K52" s="25"/>
      <c r="L52" s="25"/>
      <c r="M52" s="25"/>
    </row>
    <row r="53">
      <c r="A53" s="20">
        <v>45.0</v>
      </c>
      <c r="B53" s="21"/>
      <c r="C53" s="21"/>
      <c r="D53" s="20"/>
      <c r="E53" s="20"/>
      <c r="F53" s="20"/>
      <c r="G53" s="20"/>
      <c r="H53" s="20"/>
      <c r="I53" s="22"/>
      <c r="J53" s="22"/>
      <c r="K53" s="22"/>
      <c r="L53" s="22"/>
      <c r="M53" s="22"/>
    </row>
    <row r="54">
      <c r="A54" s="23">
        <v>46.0</v>
      </c>
      <c r="B54" s="24"/>
      <c r="C54" s="24"/>
      <c r="D54" s="23"/>
      <c r="E54" s="23"/>
      <c r="F54" s="23"/>
      <c r="G54" s="23"/>
      <c r="H54" s="23"/>
      <c r="I54" s="25"/>
      <c r="J54" s="25"/>
      <c r="K54" s="25"/>
      <c r="L54" s="25"/>
      <c r="M54" s="25"/>
    </row>
    <row r="55">
      <c r="A55" s="20">
        <v>47.0</v>
      </c>
      <c r="B55" s="21"/>
      <c r="C55" s="21"/>
      <c r="D55" s="20"/>
      <c r="E55" s="20"/>
      <c r="F55" s="20"/>
      <c r="G55" s="20"/>
      <c r="H55" s="20"/>
      <c r="I55" s="22"/>
      <c r="J55" s="22"/>
      <c r="K55" s="22"/>
      <c r="L55" s="22"/>
      <c r="M55" s="22"/>
    </row>
    <row r="56">
      <c r="A56" s="23">
        <v>48.0</v>
      </c>
      <c r="B56" s="24"/>
      <c r="C56" s="24"/>
      <c r="D56" s="23"/>
      <c r="E56" s="23"/>
      <c r="F56" s="23"/>
      <c r="G56" s="23"/>
      <c r="H56" s="23"/>
      <c r="I56" s="25"/>
      <c r="J56" s="25"/>
      <c r="K56" s="25"/>
      <c r="L56" s="25"/>
      <c r="M56" s="25"/>
    </row>
    <row r="57">
      <c r="A57" s="20">
        <v>49.0</v>
      </c>
      <c r="B57" s="21"/>
      <c r="C57" s="21"/>
      <c r="D57" s="20"/>
      <c r="E57" s="20"/>
      <c r="F57" s="20"/>
      <c r="G57" s="20"/>
      <c r="H57" s="20"/>
      <c r="I57" s="22"/>
      <c r="J57" s="22"/>
      <c r="K57" s="22"/>
      <c r="L57" s="22"/>
      <c r="M57" s="22"/>
    </row>
    <row r="58">
      <c r="A58" s="23">
        <v>50.0</v>
      </c>
      <c r="B58" s="24"/>
      <c r="C58" s="24"/>
      <c r="D58" s="23"/>
      <c r="E58" s="23"/>
      <c r="F58" s="23"/>
      <c r="G58" s="23"/>
      <c r="H58" s="23"/>
      <c r="I58" s="25"/>
      <c r="J58" s="25"/>
      <c r="K58" s="25"/>
      <c r="L58" s="25"/>
      <c r="M58" s="25"/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>
        <f>'Calibración Antena 1'!D2</f>
        <v>67</v>
      </c>
      <c r="E2" s="45">
        <f>'Calibración Antena 1'!E2</f>
        <v>36.669593</v>
      </c>
      <c r="F2" s="45">
        <f>'Calibración Antena 1'!F2</f>
        <v>-6.15469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1">
        <f>'Calibración Antena 1'!B9</f>
        <v>36.66589298</v>
      </c>
      <c r="C9" s="21">
        <f>'Calibración Antena 1'!C9</f>
        <v>-6.15362347</v>
      </c>
      <c r="D9" s="20">
        <f>'Calibración Antena 1'!D9</f>
        <v>57</v>
      </c>
      <c r="E9" s="20">
        <v>90.0</v>
      </c>
      <c r="F9" s="20">
        <f>'Calibración Antena 2'!Radio*M9*1000</f>
        <v>422.2771144</v>
      </c>
      <c r="G9" s="20">
        <f>2*'Calibración Antena 2'!Radio*1000*SIN(F9/(2*'Calibración Antena 2'!Radio*1000))</f>
        <v>422.2771143</v>
      </c>
      <c r="H9" s="20">
        <f t="shared" ref="H9:H58" si="1">SQRT(G9^2+(D9-$D$2)^2)</f>
        <v>422.3955034</v>
      </c>
      <c r="I9" s="22">
        <f t="shared" ref="I9:I58" si="2">RADIANS(C9-$F$2)</f>
        <v>0.00001861446007</v>
      </c>
      <c r="J9" s="22">
        <f t="shared" ref="J9:J58" si="3">RADIANS(90-$E$2)</f>
        <v>0.9307911936</v>
      </c>
      <c r="K9" s="22">
        <f t="shared" ref="K9:K58" si="4">RADIANS(90-B9)</f>
        <v>0.9308557711</v>
      </c>
      <c r="L9" s="22">
        <f t="shared" ref="L9:L58" si="5">cos(J9)*cos(K9)+SIN(J9)*SIN(K9)*cos(I9)</f>
        <v>0.9999999978</v>
      </c>
      <c r="M9" s="22">
        <f t="shared" ref="M9:M58" si="6">acos(L9)</f>
        <v>0.00006628113552</v>
      </c>
    </row>
    <row r="10">
      <c r="A10" s="23">
        <v>2.0</v>
      </c>
      <c r="B10" s="24">
        <f>'Calibración Antena 1'!B10</f>
        <v>36.66509683</v>
      </c>
      <c r="C10" s="24">
        <f>'Calibración Antena 1'!C10</f>
        <v>-6.15264563</v>
      </c>
      <c r="D10" s="23">
        <f>'Calibración Antena 1'!D10</f>
        <v>62</v>
      </c>
      <c r="E10" s="23">
        <v>94.0</v>
      </c>
      <c r="F10" s="23">
        <f>'Calibración Antena 2'!Radio*M10*1000</f>
        <v>532.1645783</v>
      </c>
      <c r="G10" s="23">
        <f>2*'Calibración Antena 2'!Radio*1000*SIN(F10/(2*'Calibración Antena 2'!Radio*1000))</f>
        <v>532.1645781</v>
      </c>
      <c r="H10" s="23">
        <f t="shared" si="1"/>
        <v>532.1880666</v>
      </c>
      <c r="I10" s="25">
        <f t="shared" si="2"/>
        <v>0.00003568098763</v>
      </c>
      <c r="J10" s="25">
        <f t="shared" si="3"/>
        <v>0.9307911936</v>
      </c>
      <c r="K10" s="25">
        <f t="shared" si="4"/>
        <v>0.9308696665</v>
      </c>
      <c r="L10" s="25">
        <f t="shared" si="5"/>
        <v>0.9999999965</v>
      </c>
      <c r="M10" s="25">
        <f t="shared" si="6"/>
        <v>0.00008352920708</v>
      </c>
    </row>
    <row r="11">
      <c r="A11" s="20">
        <v>3.0</v>
      </c>
      <c r="B11" s="21">
        <f>'Calibración Antena 1'!B11</f>
        <v>36.66418962</v>
      </c>
      <c r="C11" s="21">
        <f>'Calibración Antena 1'!C11</f>
        <v>-6.15312575</v>
      </c>
      <c r="D11" s="20">
        <f>'Calibración Antena 1'!D11</f>
        <v>59</v>
      </c>
      <c r="E11" s="20">
        <v>101.0</v>
      </c>
      <c r="F11" s="20">
        <f>'Calibración Antena 2'!Radio*M11*1000</f>
        <v>616.8145253</v>
      </c>
      <c r="G11" s="20">
        <f>2*'Calibración Antena 2'!Radio*1000*SIN(F11/(2*'Calibración Antena 2'!Radio*1000))</f>
        <v>616.814525</v>
      </c>
      <c r="H11" s="20">
        <f t="shared" si="1"/>
        <v>616.8664023</v>
      </c>
      <c r="I11" s="22">
        <f t="shared" si="2"/>
        <v>0.00002730131282</v>
      </c>
      <c r="J11" s="22">
        <f t="shared" si="3"/>
        <v>0.9307911936</v>
      </c>
      <c r="K11" s="22">
        <f t="shared" si="4"/>
        <v>0.9308855004</v>
      </c>
      <c r="L11" s="22">
        <f t="shared" si="5"/>
        <v>0.9999999953</v>
      </c>
      <c r="M11" s="22">
        <f t="shared" si="6"/>
        <v>0.00009681596693</v>
      </c>
    </row>
    <row r="12">
      <c r="A12" s="23">
        <v>4.0</v>
      </c>
      <c r="B12" s="24">
        <f>'Calibración Antena 1'!B12</f>
        <v>36.6633791</v>
      </c>
      <c r="C12" s="24">
        <f>'Calibración Antena 1'!C12</f>
        <v>-6.15219603</v>
      </c>
      <c r="D12" s="23">
        <f>'Calibración Antena 1'!D12</f>
        <v>59</v>
      </c>
      <c r="E12" s="23">
        <v>101.0</v>
      </c>
      <c r="F12" s="23">
        <f>'Calibración Antena 2'!Radio*M12*1000</f>
        <v>725.8776912</v>
      </c>
      <c r="G12" s="23">
        <f>2*'Calibración Antena 2'!Radio*1000*SIN(F12/(2*'Calibración Antena 2'!Radio*1000))</f>
        <v>725.8776908</v>
      </c>
      <c r="H12" s="23">
        <f t="shared" si="1"/>
        <v>725.921774</v>
      </c>
      <c r="I12" s="25">
        <f t="shared" si="2"/>
        <v>0.00004352798795</v>
      </c>
      <c r="J12" s="25">
        <f t="shared" si="3"/>
        <v>0.9307911936</v>
      </c>
      <c r="K12" s="25">
        <f t="shared" si="4"/>
        <v>0.9308996466</v>
      </c>
      <c r="L12" s="25">
        <f t="shared" si="5"/>
        <v>0.9999999935</v>
      </c>
      <c r="M12" s="25">
        <f t="shared" si="6"/>
        <v>0.0001139346557</v>
      </c>
    </row>
    <row r="13">
      <c r="A13" s="20">
        <v>5.0</v>
      </c>
      <c r="B13" s="21">
        <f>'Calibración Antena 1'!B13</f>
        <v>36.6625935</v>
      </c>
      <c r="C13" s="21">
        <f>'Calibración Antena 1'!C13</f>
        <v>-6.15127754</v>
      </c>
      <c r="D13" s="20">
        <f>'Calibración Antena 1'!D13</f>
        <v>60</v>
      </c>
      <c r="E13" s="20">
        <v>99.0</v>
      </c>
      <c r="F13" s="20">
        <f>'Calibración Antena 2'!Radio*M13*1000</f>
        <v>835.7055123</v>
      </c>
      <c r="G13" s="20">
        <f>2*'Calibración Antena 2'!Radio*1000*SIN(F13/(2*'Calibración Antena 2'!Radio*1000))</f>
        <v>835.7055117</v>
      </c>
      <c r="H13" s="20">
        <f t="shared" si="1"/>
        <v>835.7348277</v>
      </c>
      <c r="I13" s="22">
        <f t="shared" si="2"/>
        <v>0.00005955866259</v>
      </c>
      <c r="J13" s="22">
        <f t="shared" si="3"/>
        <v>0.9307911936</v>
      </c>
      <c r="K13" s="22">
        <f t="shared" si="4"/>
        <v>0.9309133579</v>
      </c>
      <c r="L13" s="22">
        <f t="shared" si="5"/>
        <v>0.9999999914</v>
      </c>
      <c r="M13" s="22">
        <f t="shared" si="6"/>
        <v>0.0001311733656</v>
      </c>
    </row>
    <row r="14">
      <c r="A14" s="23">
        <v>6.0</v>
      </c>
      <c r="B14" s="24">
        <f>'Calibración Antena 1'!B14</f>
        <v>36.66237166</v>
      </c>
      <c r="C14" s="24">
        <f>'Calibración Antena 1'!C14</f>
        <v>-6.14989294</v>
      </c>
      <c r="D14" s="23">
        <f>'Calibración Antena 1'!D14</f>
        <v>56</v>
      </c>
      <c r="E14" s="23">
        <v>108.0</v>
      </c>
      <c r="F14" s="23">
        <f>'Calibración Antena 2'!Radio*M14*1000</f>
        <v>909.8560729</v>
      </c>
      <c r="G14" s="23">
        <f>2*'Calibración Antena 2'!Radio*1000*SIN(F14/(2*'Calibración Antena 2'!Radio*1000))</f>
        <v>909.8560721</v>
      </c>
      <c r="H14" s="23">
        <f t="shared" si="1"/>
        <v>909.9225637</v>
      </c>
      <c r="I14" s="25">
        <f t="shared" si="2"/>
        <v>0.00008372449142</v>
      </c>
      <c r="J14" s="25">
        <f t="shared" si="3"/>
        <v>0.9307911936</v>
      </c>
      <c r="K14" s="25">
        <f t="shared" si="4"/>
        <v>0.9309172297</v>
      </c>
      <c r="L14" s="25">
        <f t="shared" si="5"/>
        <v>0.9999999898</v>
      </c>
      <c r="M14" s="25">
        <f t="shared" si="6"/>
        <v>0.0001428121289</v>
      </c>
    </row>
    <row r="15">
      <c r="A15" s="20">
        <v>7.0</v>
      </c>
      <c r="B15" s="21">
        <f>'Calibración Antena 1'!B15</f>
        <v>36.66317612</v>
      </c>
      <c r="C15" s="21">
        <f>'Calibración Antena 1'!C15</f>
        <v>-6.14733027</v>
      </c>
      <c r="D15" s="20">
        <f>'Calibración Antena 1'!D15</f>
        <v>65</v>
      </c>
      <c r="E15" s="20">
        <v>106.0</v>
      </c>
      <c r="F15" s="20">
        <f>'Calibración Antena 2'!Radio*M15*1000</f>
        <v>969.546154</v>
      </c>
      <c r="G15" s="20">
        <f>2*'Calibración Antena 2'!Radio*1000*SIN(F15/(2*'Calibración Antena 2'!Radio*1000))</f>
        <v>969.5461531</v>
      </c>
      <c r="H15" s="20">
        <f t="shared" si="1"/>
        <v>969.5482159</v>
      </c>
      <c r="I15" s="22">
        <f t="shared" si="2"/>
        <v>0.0001284515206</v>
      </c>
      <c r="J15" s="22">
        <f t="shared" si="3"/>
        <v>0.9307911936</v>
      </c>
      <c r="K15" s="22">
        <f t="shared" si="4"/>
        <v>0.9309031893</v>
      </c>
      <c r="L15" s="22">
        <f t="shared" si="5"/>
        <v>0.9999999884</v>
      </c>
      <c r="M15" s="22">
        <f t="shared" si="6"/>
        <v>0.0001521811574</v>
      </c>
    </row>
    <row r="16">
      <c r="A16" s="23">
        <v>8.0</v>
      </c>
      <c r="B16" s="24">
        <f>'Calibración Antena 1'!B16</f>
        <v>36.66368286</v>
      </c>
      <c r="C16" s="24">
        <f>'Calibración Antena 1'!C16</f>
        <v>-6.14557656</v>
      </c>
      <c r="D16" s="23">
        <f>'Calibración Antena 1'!D16</f>
        <v>57</v>
      </c>
      <c r="E16" s="23">
        <v>102.0</v>
      </c>
      <c r="F16" s="23">
        <f>'Calibración Antena 2'!Radio*M16*1000</f>
        <v>1045.275959</v>
      </c>
      <c r="G16" s="23">
        <f>2*'Calibración Antena 2'!Radio*1000*SIN(F16/(2*'Calibración Antena 2'!Radio*1000))</f>
        <v>1045.275958</v>
      </c>
      <c r="H16" s="23">
        <f t="shared" si="1"/>
        <v>1045.323791</v>
      </c>
      <c r="I16" s="25">
        <f t="shared" si="2"/>
        <v>0.0001590595342</v>
      </c>
      <c r="J16" s="25">
        <f t="shared" si="3"/>
        <v>0.9307911936</v>
      </c>
      <c r="K16" s="25">
        <f t="shared" si="4"/>
        <v>0.930894345</v>
      </c>
      <c r="L16" s="25">
        <f t="shared" si="5"/>
        <v>0.9999999865</v>
      </c>
      <c r="M16" s="25">
        <f t="shared" si="6"/>
        <v>0.0001640678008</v>
      </c>
    </row>
    <row r="17">
      <c r="A17" s="20">
        <v>9.0</v>
      </c>
      <c r="B17" s="21">
        <f>'Calibración Antena 1'!B17</f>
        <v>36.66391735</v>
      </c>
      <c r="C17" s="21">
        <f>'Calibración Antena 1'!C17</f>
        <v>-6.14393126</v>
      </c>
      <c r="D17" s="20">
        <f>'Calibración Antena 1'!D17</f>
        <v>58</v>
      </c>
      <c r="E17" s="20">
        <v>102.0</v>
      </c>
      <c r="F17" s="20">
        <f>'Calibración Antena 2'!Radio*M17*1000</f>
        <v>1148.525078</v>
      </c>
      <c r="G17" s="20">
        <f>2*'Calibración Antena 2'!Radio*1000*SIN(F17/(2*'Calibración Antena 2'!Radio*1000))</f>
        <v>1148.525077</v>
      </c>
      <c r="H17" s="20">
        <f t="shared" si="1"/>
        <v>1148.560339</v>
      </c>
      <c r="I17" s="22">
        <f t="shared" si="2"/>
        <v>0.0001877754364</v>
      </c>
      <c r="J17" s="22">
        <f t="shared" si="3"/>
        <v>0.9307911936</v>
      </c>
      <c r="K17" s="22">
        <f t="shared" si="4"/>
        <v>0.9308902524</v>
      </c>
      <c r="L17" s="22">
        <f t="shared" si="5"/>
        <v>0.9999999838</v>
      </c>
      <c r="M17" s="22">
        <f t="shared" si="6"/>
        <v>0.0001802739096</v>
      </c>
    </row>
    <row r="18">
      <c r="A18" s="23">
        <v>10.0</v>
      </c>
      <c r="B18" s="24"/>
      <c r="C18" s="24"/>
      <c r="D18" s="23"/>
      <c r="E18" s="23"/>
      <c r="F18" s="23">
        <f>'Calibración Antena 2'!Radio*M18*1000</f>
        <v>4126540.439</v>
      </c>
      <c r="G18" s="23">
        <f>2*'Calibración Antena 2'!Radio*1000*SIN(F18/(2*'Calibración Antena 2'!Radio*1000))</f>
        <v>4054785.117</v>
      </c>
      <c r="H18" s="23">
        <f t="shared" si="1"/>
        <v>4054785.118</v>
      </c>
      <c r="I18" s="25">
        <f t="shared" si="2"/>
        <v>0.1074196049</v>
      </c>
      <c r="J18" s="25">
        <f t="shared" si="3"/>
        <v>0.9307911936</v>
      </c>
      <c r="K18" s="25">
        <f t="shared" si="4"/>
        <v>1.570796327</v>
      </c>
      <c r="L18" s="25">
        <f t="shared" si="5"/>
        <v>0.7974694781</v>
      </c>
      <c r="M18" s="25">
        <f t="shared" si="6"/>
        <v>0.6477068654</v>
      </c>
    </row>
    <row r="19">
      <c r="A19" s="20">
        <v>11.0</v>
      </c>
      <c r="B19" s="21"/>
      <c r="C19" s="21"/>
      <c r="D19" s="20"/>
      <c r="E19" s="20"/>
      <c r="F19" s="20">
        <f>'Calibración Antena 2'!Radio*M19*1000</f>
        <v>4126540.439</v>
      </c>
      <c r="G19" s="20">
        <f>2*'Calibración Antena 2'!Radio*1000*SIN(F19/(2*'Calibración Antena 2'!Radio*1000))</f>
        <v>4054785.117</v>
      </c>
      <c r="H19" s="20">
        <f t="shared" si="1"/>
        <v>4054785.118</v>
      </c>
      <c r="I19" s="22">
        <f t="shared" si="2"/>
        <v>0.1074196049</v>
      </c>
      <c r="J19" s="22">
        <f t="shared" si="3"/>
        <v>0.9307911936</v>
      </c>
      <c r="K19" s="22">
        <f t="shared" si="4"/>
        <v>1.570796327</v>
      </c>
      <c r="L19" s="22">
        <f t="shared" si="5"/>
        <v>0.7974694781</v>
      </c>
      <c r="M19" s="22">
        <f t="shared" si="6"/>
        <v>0.6477068654</v>
      </c>
    </row>
    <row r="20">
      <c r="A20" s="23">
        <v>12.0</v>
      </c>
      <c r="B20" s="24"/>
      <c r="C20" s="24"/>
      <c r="D20" s="23"/>
      <c r="E20" s="23"/>
      <c r="F20" s="23">
        <f>'Calibración Antena 2'!Radio*M20*1000</f>
        <v>4126540.439</v>
      </c>
      <c r="G20" s="23">
        <f>2*'Calibración Antena 2'!Radio*1000*SIN(F20/(2*'Calibración Antena 2'!Radio*1000))</f>
        <v>4054785.117</v>
      </c>
      <c r="H20" s="23">
        <f t="shared" si="1"/>
        <v>4054785.118</v>
      </c>
      <c r="I20" s="25">
        <f t="shared" si="2"/>
        <v>0.1074196049</v>
      </c>
      <c r="J20" s="25">
        <f t="shared" si="3"/>
        <v>0.9307911936</v>
      </c>
      <c r="K20" s="25">
        <f t="shared" si="4"/>
        <v>1.570796327</v>
      </c>
      <c r="L20" s="25">
        <f t="shared" si="5"/>
        <v>0.7974694781</v>
      </c>
      <c r="M20" s="25">
        <f t="shared" si="6"/>
        <v>0.6477068654</v>
      </c>
    </row>
    <row r="21">
      <c r="A21" s="20">
        <v>13.0</v>
      </c>
      <c r="B21" s="21"/>
      <c r="C21" s="21"/>
      <c r="D21" s="20"/>
      <c r="E21" s="20"/>
      <c r="F21" s="20">
        <f>'Calibración Antena 2'!Radio*M21*1000</f>
        <v>4126540.439</v>
      </c>
      <c r="G21" s="20">
        <f>2*'Calibración Antena 2'!Radio*1000*SIN(F21/(2*'Calibración Antena 2'!Radio*1000))</f>
        <v>4054785.117</v>
      </c>
      <c r="H21" s="20">
        <f t="shared" si="1"/>
        <v>4054785.118</v>
      </c>
      <c r="I21" s="22">
        <f t="shared" si="2"/>
        <v>0.1074196049</v>
      </c>
      <c r="J21" s="22">
        <f t="shared" si="3"/>
        <v>0.9307911936</v>
      </c>
      <c r="K21" s="22">
        <f t="shared" si="4"/>
        <v>1.570796327</v>
      </c>
      <c r="L21" s="22">
        <f t="shared" si="5"/>
        <v>0.7974694781</v>
      </c>
      <c r="M21" s="22">
        <f t="shared" si="6"/>
        <v>0.6477068654</v>
      </c>
    </row>
    <row r="22">
      <c r="A22" s="23">
        <v>14.0</v>
      </c>
      <c r="B22" s="24">
        <f>'Calibración Antena 1'!B22</f>
        <v>36.66406871</v>
      </c>
      <c r="C22" s="24">
        <f>'Calibración Antena 1'!C22</f>
        <v>-6.14669521</v>
      </c>
      <c r="D22" s="23">
        <f>'Calibración Antena 1'!D22</f>
        <v>63</v>
      </c>
      <c r="E22" s="23">
        <v>100.0</v>
      </c>
      <c r="F22" s="23">
        <f>'Calibración Antena 2'!Radio*M22*1000</f>
        <v>941.169594</v>
      </c>
      <c r="G22" s="23">
        <f>2*'Calibración Antena 2'!Radio*1000*SIN(F22/(2*'Calibración Antena 2'!Radio*1000))</f>
        <v>941.1695932</v>
      </c>
      <c r="H22" s="23">
        <f t="shared" si="1"/>
        <v>941.1780932</v>
      </c>
      <c r="I22" s="25">
        <f t="shared" si="2"/>
        <v>0.0001395354085</v>
      </c>
      <c r="J22" s="25">
        <f t="shared" si="3"/>
        <v>0.9307911936</v>
      </c>
      <c r="K22" s="25">
        <f t="shared" si="4"/>
        <v>0.9308876106</v>
      </c>
      <c r="L22" s="25">
        <f t="shared" si="5"/>
        <v>0.9999999891</v>
      </c>
      <c r="M22" s="25">
        <f t="shared" si="6"/>
        <v>0.0001477271377</v>
      </c>
    </row>
    <row r="23">
      <c r="A23" s="20">
        <v>15.0</v>
      </c>
      <c r="B23" s="21">
        <f>'Calibración Antena 1'!B23</f>
        <v>36.66405427</v>
      </c>
      <c r="C23" s="21">
        <f>'Calibración Antena 1'!C23</f>
        <v>-6.14827667</v>
      </c>
      <c r="D23" s="20">
        <f>'Calibración Antena 1'!D23</f>
        <v>55</v>
      </c>
      <c r="E23" s="20">
        <v>102.0</v>
      </c>
      <c r="F23" s="20">
        <f>'Calibración Antena 2'!Radio*M23*1000</f>
        <v>840.5413186</v>
      </c>
      <c r="G23" s="20">
        <f>2*'Calibración Antena 2'!Radio*1000*SIN(F23/(2*'Calibración Antena 2'!Radio*1000))</f>
        <v>840.541318</v>
      </c>
      <c r="H23" s="20">
        <f t="shared" si="1"/>
        <v>840.6269727</v>
      </c>
      <c r="I23" s="22">
        <f t="shared" si="2"/>
        <v>0.0001119337245</v>
      </c>
      <c r="J23" s="22">
        <f t="shared" si="3"/>
        <v>0.9307911936</v>
      </c>
      <c r="K23" s="22">
        <f t="shared" si="4"/>
        <v>0.9308878627</v>
      </c>
      <c r="L23" s="22">
        <f t="shared" si="5"/>
        <v>0.9999999913</v>
      </c>
      <c r="M23" s="22">
        <f t="shared" si="6"/>
        <v>0.0001319323997</v>
      </c>
    </row>
    <row r="24">
      <c r="A24" s="23">
        <v>16.0</v>
      </c>
      <c r="B24" s="24">
        <f>'Calibración Antena 1'!B24</f>
        <v>36.66503596</v>
      </c>
      <c r="C24" s="24">
        <f>'Calibración Antena 1'!C24</f>
        <v>-6.14966265</v>
      </c>
      <c r="D24" s="23">
        <f>'Calibración Antena 1'!D24</f>
        <v>55</v>
      </c>
      <c r="E24" s="23">
        <v>100.0</v>
      </c>
      <c r="F24" s="23">
        <f>'Calibración Antena 2'!Radio*M24*1000</f>
        <v>676.6266733</v>
      </c>
      <c r="G24" s="23">
        <f>2*'Calibración Antena 2'!Radio*1000*SIN(F24/(2*'Calibración Antena 2'!Radio*1000))</f>
        <v>676.6266729</v>
      </c>
      <c r="H24" s="23">
        <f t="shared" si="1"/>
        <v>676.7330748</v>
      </c>
      <c r="I24" s="25">
        <f t="shared" si="2"/>
        <v>0.00008774381015</v>
      </c>
      <c r="J24" s="25">
        <f t="shared" si="3"/>
        <v>0.9307911936</v>
      </c>
      <c r="K24" s="25">
        <f t="shared" si="4"/>
        <v>0.9308707289</v>
      </c>
      <c r="L24" s="25">
        <f t="shared" si="5"/>
        <v>0.9999999944</v>
      </c>
      <c r="M24" s="25">
        <f t="shared" si="6"/>
        <v>0.0001062041553</v>
      </c>
    </row>
    <row r="25">
      <c r="A25" s="20">
        <v>17.0</v>
      </c>
      <c r="B25" s="21">
        <f>'Calibración Antena 1'!B25</f>
        <v>36.66586173</v>
      </c>
      <c r="C25" s="21">
        <f>'Calibración Antena 1'!C25</f>
        <v>-6.15115308</v>
      </c>
      <c r="D25" s="20">
        <f>'Calibración Antena 1'!D25</f>
        <v>56</v>
      </c>
      <c r="E25" s="20">
        <v>98.0</v>
      </c>
      <c r="F25" s="20">
        <f>'Calibración Antena 2'!Radio*M25*1000</f>
        <v>521.2063545</v>
      </c>
      <c r="G25" s="20">
        <f>2*'Calibración Antena 2'!Radio*1000*SIN(F25/(2*'Calibración Antena 2'!Radio*1000))</f>
        <v>521.2063543</v>
      </c>
      <c r="H25" s="20">
        <f t="shared" si="1"/>
        <v>521.3224183</v>
      </c>
      <c r="I25" s="22">
        <f t="shared" si="2"/>
        <v>0.00006173089938</v>
      </c>
      <c r="J25" s="22">
        <f t="shared" si="3"/>
        <v>0.9307911936</v>
      </c>
      <c r="K25" s="22">
        <f t="shared" si="4"/>
        <v>0.9308563165</v>
      </c>
      <c r="L25" s="22">
        <f t="shared" si="5"/>
        <v>0.9999999967</v>
      </c>
      <c r="M25" s="22">
        <f t="shared" si="6"/>
        <v>0.00008180919078</v>
      </c>
    </row>
    <row r="26">
      <c r="A26" s="23">
        <v>18.0</v>
      </c>
      <c r="B26" s="24">
        <f>'Calibración Antena 1'!B26</f>
        <v>36.66732294</v>
      </c>
      <c r="C26" s="24">
        <f>'Calibración Antena 1'!C26</f>
        <v>-6.15313867</v>
      </c>
      <c r="D26" s="23">
        <f>'Calibración Antena 1'!D26</f>
        <v>55</v>
      </c>
      <c r="E26" s="23">
        <v>101.0</v>
      </c>
      <c r="F26" s="23">
        <f>'Calibración Antena 2'!Radio*M26*1000</f>
        <v>287.8537176</v>
      </c>
      <c r="G26" s="23">
        <f>2*'Calibración Antena 2'!Radio*1000*SIN(F26/(2*'Calibración Antena 2'!Radio*1000))</f>
        <v>287.8537176</v>
      </c>
      <c r="H26" s="23">
        <f t="shared" si="1"/>
        <v>288.103736</v>
      </c>
      <c r="I26" s="25">
        <f t="shared" si="2"/>
        <v>0.00002707581628</v>
      </c>
      <c r="J26" s="25">
        <f t="shared" si="3"/>
        <v>0.9307911936</v>
      </c>
      <c r="K26" s="25">
        <f t="shared" si="4"/>
        <v>0.9308308136</v>
      </c>
      <c r="L26" s="25">
        <f t="shared" si="5"/>
        <v>0.999999999</v>
      </c>
      <c r="M26" s="25">
        <f t="shared" si="6"/>
        <v>0.00004518187374</v>
      </c>
    </row>
    <row r="27">
      <c r="A27" s="20">
        <v>19.0</v>
      </c>
      <c r="B27" s="21">
        <f>'Calibración Antena 1'!B27</f>
        <v>36.66762745</v>
      </c>
      <c r="C27" s="21">
        <f>'Calibración Antena 1'!C27</f>
        <v>-6.15456904</v>
      </c>
      <c r="D27" s="20">
        <f>'Calibración Antena 1'!D27</f>
        <v>60</v>
      </c>
      <c r="E27" s="20">
        <v>96.0</v>
      </c>
      <c r="F27" s="20">
        <f>'Calibración Antena 2'!Radio*M27*1000</f>
        <v>218.8252646</v>
      </c>
      <c r="G27" s="20">
        <f>2*'Calibración Antena 2'!Radio*1000*SIN(F27/(2*'Calibración Antena 2'!Radio*1000))</f>
        <v>218.8252646</v>
      </c>
      <c r="H27" s="20">
        <f t="shared" si="1"/>
        <v>218.9371975</v>
      </c>
      <c r="I27" s="22">
        <f t="shared" si="2"/>
        <v>0.000002111150263</v>
      </c>
      <c r="J27" s="22">
        <f t="shared" si="3"/>
        <v>0.9307911936</v>
      </c>
      <c r="K27" s="22">
        <f t="shared" si="4"/>
        <v>0.9308254989</v>
      </c>
      <c r="L27" s="22">
        <f t="shared" si="5"/>
        <v>0.9999999994</v>
      </c>
      <c r="M27" s="22">
        <f t="shared" si="6"/>
        <v>0.00003434708282</v>
      </c>
    </row>
    <row r="28">
      <c r="A28" s="23">
        <v>20.0</v>
      </c>
      <c r="B28" s="24" t="str">
        <f>'Calibración Antena 1'!B28</f>
        <v/>
      </c>
      <c r="C28" s="24" t="str">
        <f>'Calibración Antena 1'!C28</f>
        <v/>
      </c>
      <c r="D28" s="23" t="str">
        <f>'Calibración Antena 1'!D28</f>
        <v/>
      </c>
      <c r="E28" s="23"/>
      <c r="F28" s="23">
        <f>'Calibración Antena 2'!Radio*M28*1000</f>
        <v>4126540.439</v>
      </c>
      <c r="G28" s="23">
        <f>2*'Calibración Antena 2'!Radio*1000*SIN(F28/(2*'Calibración Antena 2'!Radio*1000))</f>
        <v>4054785.117</v>
      </c>
      <c r="H28" s="23">
        <f t="shared" si="1"/>
        <v>4054785.118</v>
      </c>
      <c r="I28" s="25">
        <f t="shared" si="2"/>
        <v>0.1074196049</v>
      </c>
      <c r="J28" s="25">
        <f t="shared" si="3"/>
        <v>0.9307911936</v>
      </c>
      <c r="K28" s="25">
        <f t="shared" si="4"/>
        <v>1.570796327</v>
      </c>
      <c r="L28" s="25">
        <f t="shared" si="5"/>
        <v>0.7974694781</v>
      </c>
      <c r="M28" s="25">
        <f t="shared" si="6"/>
        <v>0.6477068654</v>
      </c>
    </row>
    <row r="29">
      <c r="A29" s="20">
        <v>21.0</v>
      </c>
      <c r="B29" s="21"/>
      <c r="C29" s="21"/>
      <c r="D29" s="20"/>
      <c r="E29" s="20"/>
      <c r="F29" s="20">
        <f>'Calibración Antena 2'!Radio*M29*1000</f>
        <v>4126540.439</v>
      </c>
      <c r="G29" s="20">
        <f>2*'Calibración Antena 2'!Radio*1000*SIN(F29/(2*'Calibración Antena 2'!Radio*1000))</f>
        <v>4054785.117</v>
      </c>
      <c r="H29" s="20">
        <f t="shared" si="1"/>
        <v>4054785.118</v>
      </c>
      <c r="I29" s="22">
        <f t="shared" si="2"/>
        <v>0.1074196049</v>
      </c>
      <c r="J29" s="22">
        <f t="shared" si="3"/>
        <v>0.9307911936</v>
      </c>
      <c r="K29" s="22">
        <f t="shared" si="4"/>
        <v>1.570796327</v>
      </c>
      <c r="L29" s="22">
        <f t="shared" si="5"/>
        <v>0.7974694781</v>
      </c>
      <c r="M29" s="22">
        <f t="shared" si="6"/>
        <v>0.6477068654</v>
      </c>
    </row>
    <row r="30">
      <c r="A30" s="23">
        <v>22.0</v>
      </c>
      <c r="B30" s="24"/>
      <c r="C30" s="24"/>
      <c r="D30" s="23"/>
      <c r="E30" s="23"/>
      <c r="F30" s="23">
        <f>'Calibración Antena 2'!Radio*M30*1000</f>
        <v>4126540.439</v>
      </c>
      <c r="G30" s="23">
        <f>2*'Calibración Antena 2'!Radio*1000*SIN(F30/(2*'Calibración Antena 2'!Radio*1000))</f>
        <v>4054785.117</v>
      </c>
      <c r="H30" s="23">
        <f t="shared" si="1"/>
        <v>4054785.118</v>
      </c>
      <c r="I30" s="25">
        <f t="shared" si="2"/>
        <v>0.1074196049</v>
      </c>
      <c r="J30" s="25">
        <f t="shared" si="3"/>
        <v>0.9307911936</v>
      </c>
      <c r="K30" s="25">
        <f t="shared" si="4"/>
        <v>1.570796327</v>
      </c>
      <c r="L30" s="25">
        <f t="shared" si="5"/>
        <v>0.7974694781</v>
      </c>
      <c r="M30" s="25">
        <f t="shared" si="6"/>
        <v>0.6477068654</v>
      </c>
    </row>
    <row r="31">
      <c r="A31" s="20">
        <v>23.0</v>
      </c>
      <c r="B31" s="21"/>
      <c r="C31" s="21"/>
      <c r="D31" s="20"/>
      <c r="E31" s="20"/>
      <c r="F31" s="20">
        <f>'Calibración Antena 2'!Radio*M31*1000</f>
        <v>4126540.439</v>
      </c>
      <c r="G31" s="20">
        <f>2*'Calibración Antena 2'!Radio*1000*SIN(F31/(2*'Calibración Antena 2'!Radio*1000))</f>
        <v>4054785.117</v>
      </c>
      <c r="H31" s="20">
        <f t="shared" si="1"/>
        <v>4054785.118</v>
      </c>
      <c r="I31" s="22">
        <f t="shared" si="2"/>
        <v>0.1074196049</v>
      </c>
      <c r="J31" s="22">
        <f t="shared" si="3"/>
        <v>0.9307911936</v>
      </c>
      <c r="K31" s="22">
        <f t="shared" si="4"/>
        <v>1.570796327</v>
      </c>
      <c r="L31" s="22">
        <f t="shared" si="5"/>
        <v>0.7974694781</v>
      </c>
      <c r="M31" s="22">
        <f t="shared" si="6"/>
        <v>0.6477068654</v>
      </c>
    </row>
    <row r="32">
      <c r="A32" s="23">
        <v>24.0</v>
      </c>
      <c r="B32" s="24"/>
      <c r="C32" s="24"/>
      <c r="D32" s="23"/>
      <c r="E32" s="23"/>
      <c r="F32" s="23">
        <f>'Calibración Antena 2'!Radio*M32*1000</f>
        <v>4126540.439</v>
      </c>
      <c r="G32" s="23">
        <f>2*'Calibración Antena 2'!Radio*1000*SIN(F32/(2*'Calibración Antena 2'!Radio*1000))</f>
        <v>4054785.117</v>
      </c>
      <c r="H32" s="23">
        <f t="shared" si="1"/>
        <v>4054785.118</v>
      </c>
      <c r="I32" s="25">
        <f t="shared" si="2"/>
        <v>0.1074196049</v>
      </c>
      <c r="J32" s="25">
        <f t="shared" si="3"/>
        <v>0.9307911936</v>
      </c>
      <c r="K32" s="25">
        <f t="shared" si="4"/>
        <v>1.570796327</v>
      </c>
      <c r="L32" s="25">
        <f t="shared" si="5"/>
        <v>0.7974694781</v>
      </c>
      <c r="M32" s="25">
        <f t="shared" si="6"/>
        <v>0.6477068654</v>
      </c>
    </row>
    <row r="33">
      <c r="A33" s="20">
        <v>25.0</v>
      </c>
      <c r="B33" s="21"/>
      <c r="C33" s="21"/>
      <c r="D33" s="20"/>
      <c r="E33" s="20"/>
      <c r="F33" s="20">
        <f>'Calibración Antena 2'!Radio*M33*1000</f>
        <v>4126540.439</v>
      </c>
      <c r="G33" s="20">
        <f>2*'Calibración Antena 2'!Radio*1000*SIN(F33/(2*'Calibración Antena 2'!Radio*1000))</f>
        <v>4054785.117</v>
      </c>
      <c r="H33" s="20">
        <f t="shared" si="1"/>
        <v>4054785.118</v>
      </c>
      <c r="I33" s="22">
        <f t="shared" si="2"/>
        <v>0.1074196049</v>
      </c>
      <c r="J33" s="22">
        <f t="shared" si="3"/>
        <v>0.9307911936</v>
      </c>
      <c r="K33" s="22">
        <f t="shared" si="4"/>
        <v>1.570796327</v>
      </c>
      <c r="L33" s="22">
        <f t="shared" si="5"/>
        <v>0.7974694781</v>
      </c>
      <c r="M33" s="22">
        <f t="shared" si="6"/>
        <v>0.6477068654</v>
      </c>
    </row>
    <row r="34">
      <c r="A34" s="23">
        <v>26.0</v>
      </c>
      <c r="B34" s="24"/>
      <c r="C34" s="24"/>
      <c r="D34" s="23"/>
      <c r="E34" s="23"/>
      <c r="F34" s="23">
        <f>'Calibración Antena 2'!Radio*M34*1000</f>
        <v>4126540.439</v>
      </c>
      <c r="G34" s="23">
        <f>2*'Calibración Antena 2'!Radio*1000*SIN(F34/(2*'Calibración Antena 2'!Radio*1000))</f>
        <v>4054785.117</v>
      </c>
      <c r="H34" s="23">
        <f t="shared" si="1"/>
        <v>4054785.118</v>
      </c>
      <c r="I34" s="25">
        <f t="shared" si="2"/>
        <v>0.1074196049</v>
      </c>
      <c r="J34" s="25">
        <f t="shared" si="3"/>
        <v>0.9307911936</v>
      </c>
      <c r="K34" s="25">
        <f t="shared" si="4"/>
        <v>1.570796327</v>
      </c>
      <c r="L34" s="25">
        <f t="shared" si="5"/>
        <v>0.7974694781</v>
      </c>
      <c r="M34" s="25">
        <f t="shared" si="6"/>
        <v>0.6477068654</v>
      </c>
    </row>
    <row r="35">
      <c r="A35" s="20">
        <v>27.0</v>
      </c>
      <c r="B35" s="21"/>
      <c r="C35" s="21"/>
      <c r="D35" s="20"/>
      <c r="E35" s="20"/>
      <c r="F35" s="20">
        <f>'Calibración Antena 2'!Radio*M35*1000</f>
        <v>4126540.439</v>
      </c>
      <c r="G35" s="20">
        <f>2*'Calibración Antena 2'!Radio*1000*SIN(F35/(2*'Calibración Antena 2'!Radio*1000))</f>
        <v>4054785.117</v>
      </c>
      <c r="H35" s="20">
        <f t="shared" si="1"/>
        <v>4054785.118</v>
      </c>
      <c r="I35" s="22">
        <f t="shared" si="2"/>
        <v>0.1074196049</v>
      </c>
      <c r="J35" s="22">
        <f t="shared" si="3"/>
        <v>0.9307911936</v>
      </c>
      <c r="K35" s="22">
        <f t="shared" si="4"/>
        <v>1.570796327</v>
      </c>
      <c r="L35" s="22">
        <f t="shared" si="5"/>
        <v>0.7974694781</v>
      </c>
      <c r="M35" s="22">
        <f t="shared" si="6"/>
        <v>0.6477068654</v>
      </c>
    </row>
    <row r="36">
      <c r="A36" s="23">
        <v>28.0</v>
      </c>
      <c r="B36" s="24"/>
      <c r="C36" s="24"/>
      <c r="D36" s="23"/>
      <c r="E36" s="23"/>
      <c r="F36" s="23">
        <f>'Calibración Antena 2'!Radio*M36*1000</f>
        <v>4126540.439</v>
      </c>
      <c r="G36" s="23">
        <f>2*'Calibración Antena 2'!Radio*1000*SIN(F36/(2*'Calibración Antena 2'!Radio*1000))</f>
        <v>4054785.117</v>
      </c>
      <c r="H36" s="23">
        <f t="shared" si="1"/>
        <v>4054785.118</v>
      </c>
      <c r="I36" s="25">
        <f t="shared" si="2"/>
        <v>0.1074196049</v>
      </c>
      <c r="J36" s="25">
        <f t="shared" si="3"/>
        <v>0.9307911936</v>
      </c>
      <c r="K36" s="25">
        <f t="shared" si="4"/>
        <v>1.570796327</v>
      </c>
      <c r="L36" s="25">
        <f t="shared" si="5"/>
        <v>0.7974694781</v>
      </c>
      <c r="M36" s="25">
        <f t="shared" si="6"/>
        <v>0.6477068654</v>
      </c>
    </row>
    <row r="37">
      <c r="A37" s="20">
        <v>29.0</v>
      </c>
      <c r="B37" s="21"/>
      <c r="C37" s="21"/>
      <c r="D37" s="20"/>
      <c r="E37" s="20"/>
      <c r="F37" s="20">
        <f>'Calibración Antena 2'!Radio*M37*1000</f>
        <v>4126540.439</v>
      </c>
      <c r="G37" s="20">
        <f>2*'Calibración Antena 2'!Radio*1000*SIN(F37/(2*'Calibración Antena 2'!Radio*1000))</f>
        <v>4054785.117</v>
      </c>
      <c r="H37" s="20">
        <f t="shared" si="1"/>
        <v>4054785.118</v>
      </c>
      <c r="I37" s="22">
        <f t="shared" si="2"/>
        <v>0.1074196049</v>
      </c>
      <c r="J37" s="22">
        <f t="shared" si="3"/>
        <v>0.9307911936</v>
      </c>
      <c r="K37" s="22">
        <f t="shared" si="4"/>
        <v>1.570796327</v>
      </c>
      <c r="L37" s="22">
        <f t="shared" si="5"/>
        <v>0.7974694781</v>
      </c>
      <c r="M37" s="22">
        <f t="shared" si="6"/>
        <v>0.6477068654</v>
      </c>
    </row>
    <row r="38">
      <c r="A38" s="23">
        <v>30.0</v>
      </c>
      <c r="B38" s="24"/>
      <c r="C38" s="24"/>
      <c r="D38" s="23"/>
      <c r="E38" s="23"/>
      <c r="F38" s="23">
        <f>'Calibración Antena 2'!Radio*M38*1000</f>
        <v>4126540.439</v>
      </c>
      <c r="G38" s="23">
        <f>2*'Calibración Antena 2'!Radio*1000*SIN(F38/(2*'Calibración Antena 2'!Radio*1000))</f>
        <v>4054785.117</v>
      </c>
      <c r="H38" s="23">
        <f t="shared" si="1"/>
        <v>4054785.118</v>
      </c>
      <c r="I38" s="25">
        <f t="shared" si="2"/>
        <v>0.1074196049</v>
      </c>
      <c r="J38" s="25">
        <f t="shared" si="3"/>
        <v>0.9307911936</v>
      </c>
      <c r="K38" s="25">
        <f t="shared" si="4"/>
        <v>1.570796327</v>
      </c>
      <c r="L38" s="25">
        <f t="shared" si="5"/>
        <v>0.7974694781</v>
      </c>
      <c r="M38" s="25">
        <f t="shared" si="6"/>
        <v>0.6477068654</v>
      </c>
    </row>
    <row r="39">
      <c r="A39" s="20">
        <v>31.0</v>
      </c>
      <c r="B39" s="21"/>
      <c r="C39" s="21"/>
      <c r="D39" s="20"/>
      <c r="E39" s="20"/>
      <c r="F39" s="20">
        <f>'Calibración Antena 2'!Radio*M39*1000</f>
        <v>4126540.439</v>
      </c>
      <c r="G39" s="20">
        <f>2*'Calibración Antena 2'!Radio*1000*SIN(F39/(2*'Calibración Antena 2'!Radio*1000))</f>
        <v>4054785.117</v>
      </c>
      <c r="H39" s="20">
        <f t="shared" si="1"/>
        <v>4054785.118</v>
      </c>
      <c r="I39" s="22">
        <f t="shared" si="2"/>
        <v>0.1074196049</v>
      </c>
      <c r="J39" s="22">
        <f t="shared" si="3"/>
        <v>0.9307911936</v>
      </c>
      <c r="K39" s="22">
        <f t="shared" si="4"/>
        <v>1.570796327</v>
      </c>
      <c r="L39" s="22">
        <f t="shared" si="5"/>
        <v>0.7974694781</v>
      </c>
      <c r="M39" s="22">
        <f t="shared" si="6"/>
        <v>0.6477068654</v>
      </c>
    </row>
    <row r="40">
      <c r="A40" s="23">
        <v>32.0</v>
      </c>
      <c r="B40" s="24"/>
      <c r="C40" s="24"/>
      <c r="D40" s="23"/>
      <c r="E40" s="23"/>
      <c r="F40" s="23">
        <f>'Calibración Antena 2'!Radio*M40*1000</f>
        <v>4126540.439</v>
      </c>
      <c r="G40" s="23">
        <f>2*'Calibración Antena 2'!Radio*1000*SIN(F40/(2*'Calibración Antena 2'!Radio*1000))</f>
        <v>4054785.117</v>
      </c>
      <c r="H40" s="23">
        <f t="shared" si="1"/>
        <v>4054785.118</v>
      </c>
      <c r="I40" s="25">
        <f t="shared" si="2"/>
        <v>0.1074196049</v>
      </c>
      <c r="J40" s="25">
        <f t="shared" si="3"/>
        <v>0.9307911936</v>
      </c>
      <c r="K40" s="25">
        <f t="shared" si="4"/>
        <v>1.570796327</v>
      </c>
      <c r="L40" s="25">
        <f t="shared" si="5"/>
        <v>0.7974694781</v>
      </c>
      <c r="M40" s="25">
        <f t="shared" si="6"/>
        <v>0.6477068654</v>
      </c>
    </row>
    <row r="41">
      <c r="A41" s="20">
        <v>33.0</v>
      </c>
      <c r="B41" s="21"/>
      <c r="C41" s="21"/>
      <c r="D41" s="20"/>
      <c r="E41" s="20"/>
      <c r="F41" s="20">
        <f>'Calibración Antena 2'!Radio*M41*1000</f>
        <v>4126540.439</v>
      </c>
      <c r="G41" s="20">
        <f>2*'Calibración Antena 2'!Radio*1000*SIN(F41/(2*'Calibración Antena 2'!Radio*1000))</f>
        <v>4054785.117</v>
      </c>
      <c r="H41" s="20">
        <f t="shared" si="1"/>
        <v>4054785.118</v>
      </c>
      <c r="I41" s="22">
        <f t="shared" si="2"/>
        <v>0.1074196049</v>
      </c>
      <c r="J41" s="22">
        <f t="shared" si="3"/>
        <v>0.9307911936</v>
      </c>
      <c r="K41" s="22">
        <f t="shared" si="4"/>
        <v>1.570796327</v>
      </c>
      <c r="L41" s="22">
        <f t="shared" si="5"/>
        <v>0.7974694781</v>
      </c>
      <c r="M41" s="22">
        <f t="shared" si="6"/>
        <v>0.6477068654</v>
      </c>
    </row>
    <row r="42">
      <c r="A42" s="23">
        <v>34.0</v>
      </c>
      <c r="B42" s="24"/>
      <c r="C42" s="24"/>
      <c r="D42" s="23"/>
      <c r="E42" s="23"/>
      <c r="F42" s="23">
        <f>'Calibración Antena 2'!Radio*M42*1000</f>
        <v>4126540.439</v>
      </c>
      <c r="G42" s="23">
        <f>2*'Calibración Antena 2'!Radio*1000*SIN(F42/(2*'Calibración Antena 2'!Radio*1000))</f>
        <v>4054785.117</v>
      </c>
      <c r="H42" s="23">
        <f t="shared" si="1"/>
        <v>4054785.118</v>
      </c>
      <c r="I42" s="25">
        <f t="shared" si="2"/>
        <v>0.1074196049</v>
      </c>
      <c r="J42" s="25">
        <f t="shared" si="3"/>
        <v>0.9307911936</v>
      </c>
      <c r="K42" s="25">
        <f t="shared" si="4"/>
        <v>1.570796327</v>
      </c>
      <c r="L42" s="25">
        <f t="shared" si="5"/>
        <v>0.7974694781</v>
      </c>
      <c r="M42" s="25">
        <f t="shared" si="6"/>
        <v>0.6477068654</v>
      </c>
    </row>
    <row r="43">
      <c r="A43" s="20">
        <v>35.0</v>
      </c>
      <c r="B43" s="21"/>
      <c r="C43" s="21"/>
      <c r="D43" s="20"/>
      <c r="E43" s="20"/>
      <c r="F43" s="20">
        <f>'Calibración Antena 2'!Radio*M43*1000</f>
        <v>4126540.439</v>
      </c>
      <c r="G43" s="20">
        <f>2*'Calibración Antena 2'!Radio*1000*SIN(F43/(2*'Calibración Antena 2'!Radio*1000))</f>
        <v>4054785.117</v>
      </c>
      <c r="H43" s="20">
        <f t="shared" si="1"/>
        <v>4054785.118</v>
      </c>
      <c r="I43" s="22">
        <f t="shared" si="2"/>
        <v>0.1074196049</v>
      </c>
      <c r="J43" s="22">
        <f t="shared" si="3"/>
        <v>0.9307911936</v>
      </c>
      <c r="K43" s="22">
        <f t="shared" si="4"/>
        <v>1.570796327</v>
      </c>
      <c r="L43" s="22">
        <f t="shared" si="5"/>
        <v>0.7974694781</v>
      </c>
      <c r="M43" s="22">
        <f t="shared" si="6"/>
        <v>0.6477068654</v>
      </c>
    </row>
    <row r="44">
      <c r="A44" s="23">
        <v>36.0</v>
      </c>
      <c r="B44" s="24"/>
      <c r="C44" s="24"/>
      <c r="D44" s="23"/>
      <c r="E44" s="23"/>
      <c r="F44" s="23">
        <f>'Calibración Antena 2'!Radio*M44*1000</f>
        <v>4126540.439</v>
      </c>
      <c r="G44" s="23">
        <f>2*'Calibración Antena 2'!Radio*1000*SIN(F44/(2*'Calibración Antena 2'!Radio*1000))</f>
        <v>4054785.117</v>
      </c>
      <c r="H44" s="23">
        <f t="shared" si="1"/>
        <v>4054785.118</v>
      </c>
      <c r="I44" s="25">
        <f t="shared" si="2"/>
        <v>0.1074196049</v>
      </c>
      <c r="J44" s="25">
        <f t="shared" si="3"/>
        <v>0.9307911936</v>
      </c>
      <c r="K44" s="25">
        <f t="shared" si="4"/>
        <v>1.570796327</v>
      </c>
      <c r="L44" s="25">
        <f t="shared" si="5"/>
        <v>0.7974694781</v>
      </c>
      <c r="M44" s="25">
        <f t="shared" si="6"/>
        <v>0.6477068654</v>
      </c>
    </row>
    <row r="45">
      <c r="A45" s="20">
        <v>37.0</v>
      </c>
      <c r="B45" s="21"/>
      <c r="C45" s="21"/>
      <c r="D45" s="20"/>
      <c r="E45" s="20"/>
      <c r="F45" s="20">
        <f>'Calibración Antena 2'!Radio*M45*1000</f>
        <v>4126540.439</v>
      </c>
      <c r="G45" s="20">
        <f>2*'Calibración Antena 2'!Radio*1000*SIN(F45/(2*'Calibración Antena 2'!Radio*1000))</f>
        <v>4054785.117</v>
      </c>
      <c r="H45" s="20">
        <f t="shared" si="1"/>
        <v>4054785.118</v>
      </c>
      <c r="I45" s="22">
        <f t="shared" si="2"/>
        <v>0.1074196049</v>
      </c>
      <c r="J45" s="22">
        <f t="shared" si="3"/>
        <v>0.9307911936</v>
      </c>
      <c r="K45" s="22">
        <f t="shared" si="4"/>
        <v>1.570796327</v>
      </c>
      <c r="L45" s="22">
        <f t="shared" si="5"/>
        <v>0.7974694781</v>
      </c>
      <c r="M45" s="22">
        <f t="shared" si="6"/>
        <v>0.6477068654</v>
      </c>
    </row>
    <row r="46">
      <c r="A46" s="23">
        <v>38.0</v>
      </c>
      <c r="B46" s="24"/>
      <c r="C46" s="24"/>
      <c r="D46" s="23"/>
      <c r="E46" s="23"/>
      <c r="F46" s="23">
        <f>'Calibración Antena 2'!Radio*M46*1000</f>
        <v>4126540.439</v>
      </c>
      <c r="G46" s="23">
        <f>2*'Calibración Antena 2'!Radio*1000*SIN(F46/(2*'Calibración Antena 2'!Radio*1000))</f>
        <v>4054785.117</v>
      </c>
      <c r="H46" s="23">
        <f t="shared" si="1"/>
        <v>4054785.118</v>
      </c>
      <c r="I46" s="25">
        <f t="shared" si="2"/>
        <v>0.1074196049</v>
      </c>
      <c r="J46" s="25">
        <f t="shared" si="3"/>
        <v>0.9307911936</v>
      </c>
      <c r="K46" s="25">
        <f t="shared" si="4"/>
        <v>1.570796327</v>
      </c>
      <c r="L46" s="25">
        <f t="shared" si="5"/>
        <v>0.7974694781</v>
      </c>
      <c r="M46" s="25">
        <f t="shared" si="6"/>
        <v>0.6477068654</v>
      </c>
    </row>
    <row r="47">
      <c r="A47" s="20">
        <v>39.0</v>
      </c>
      <c r="B47" s="21"/>
      <c r="C47" s="21"/>
      <c r="D47" s="20"/>
      <c r="E47" s="20"/>
      <c r="F47" s="20">
        <f>'Calibración Antena 2'!Radio*M47*1000</f>
        <v>4126540.439</v>
      </c>
      <c r="G47" s="20">
        <f>2*'Calibración Antena 2'!Radio*1000*SIN(F47/(2*'Calibración Antena 2'!Radio*1000))</f>
        <v>4054785.117</v>
      </c>
      <c r="H47" s="20">
        <f t="shared" si="1"/>
        <v>4054785.118</v>
      </c>
      <c r="I47" s="22">
        <f t="shared" si="2"/>
        <v>0.1074196049</v>
      </c>
      <c r="J47" s="22">
        <f t="shared" si="3"/>
        <v>0.9307911936</v>
      </c>
      <c r="K47" s="22">
        <f t="shared" si="4"/>
        <v>1.570796327</v>
      </c>
      <c r="L47" s="22">
        <f t="shared" si="5"/>
        <v>0.7974694781</v>
      </c>
      <c r="M47" s="22">
        <f t="shared" si="6"/>
        <v>0.6477068654</v>
      </c>
    </row>
    <row r="48">
      <c r="A48" s="23">
        <v>40.0</v>
      </c>
      <c r="B48" s="24"/>
      <c r="C48" s="24"/>
      <c r="D48" s="23"/>
      <c r="E48" s="23"/>
      <c r="F48" s="23">
        <f>'Calibración Antena 2'!Radio*M48*1000</f>
        <v>4126540.439</v>
      </c>
      <c r="G48" s="23">
        <f>2*'Calibración Antena 2'!Radio*1000*SIN(F48/(2*'Calibración Antena 2'!Radio*1000))</f>
        <v>4054785.117</v>
      </c>
      <c r="H48" s="23">
        <f t="shared" si="1"/>
        <v>4054785.118</v>
      </c>
      <c r="I48" s="25">
        <f t="shared" si="2"/>
        <v>0.1074196049</v>
      </c>
      <c r="J48" s="25">
        <f t="shared" si="3"/>
        <v>0.9307911936</v>
      </c>
      <c r="K48" s="25">
        <f t="shared" si="4"/>
        <v>1.570796327</v>
      </c>
      <c r="L48" s="25">
        <f t="shared" si="5"/>
        <v>0.7974694781</v>
      </c>
      <c r="M48" s="25">
        <f t="shared" si="6"/>
        <v>0.6477068654</v>
      </c>
    </row>
    <row r="49">
      <c r="A49" s="20">
        <v>41.0</v>
      </c>
      <c r="B49" s="21"/>
      <c r="C49" s="21"/>
      <c r="D49" s="20"/>
      <c r="E49" s="20"/>
      <c r="F49" s="20">
        <f>'Calibración Antena 2'!Radio*M49*1000</f>
        <v>4126540.439</v>
      </c>
      <c r="G49" s="20">
        <f>2*'Calibración Antena 2'!Radio*1000*SIN(F49/(2*'Calibración Antena 2'!Radio*1000))</f>
        <v>4054785.117</v>
      </c>
      <c r="H49" s="20">
        <f t="shared" si="1"/>
        <v>4054785.118</v>
      </c>
      <c r="I49" s="22">
        <f t="shared" si="2"/>
        <v>0.1074196049</v>
      </c>
      <c r="J49" s="22">
        <f t="shared" si="3"/>
        <v>0.9307911936</v>
      </c>
      <c r="K49" s="22">
        <f t="shared" si="4"/>
        <v>1.570796327</v>
      </c>
      <c r="L49" s="22">
        <f t="shared" si="5"/>
        <v>0.7974694781</v>
      </c>
      <c r="M49" s="22">
        <f t="shared" si="6"/>
        <v>0.6477068654</v>
      </c>
    </row>
    <row r="50">
      <c r="A50" s="23">
        <v>42.0</v>
      </c>
      <c r="B50" s="24"/>
      <c r="C50" s="24"/>
      <c r="D50" s="23"/>
      <c r="E50" s="23"/>
      <c r="F50" s="23">
        <f>'Calibración Antena 2'!Radio*M50*1000</f>
        <v>4126540.439</v>
      </c>
      <c r="G50" s="23">
        <f>2*'Calibración Antena 2'!Radio*1000*SIN(F50/(2*'Calibración Antena 2'!Radio*1000))</f>
        <v>4054785.117</v>
      </c>
      <c r="H50" s="23">
        <f t="shared" si="1"/>
        <v>4054785.118</v>
      </c>
      <c r="I50" s="25">
        <f t="shared" si="2"/>
        <v>0.1074196049</v>
      </c>
      <c r="J50" s="25">
        <f t="shared" si="3"/>
        <v>0.9307911936</v>
      </c>
      <c r="K50" s="25">
        <f t="shared" si="4"/>
        <v>1.570796327</v>
      </c>
      <c r="L50" s="25">
        <f t="shared" si="5"/>
        <v>0.7974694781</v>
      </c>
      <c r="M50" s="25">
        <f t="shared" si="6"/>
        <v>0.6477068654</v>
      </c>
    </row>
    <row r="51">
      <c r="A51" s="20">
        <v>43.0</v>
      </c>
      <c r="B51" s="21"/>
      <c r="C51" s="21"/>
      <c r="D51" s="20"/>
      <c r="E51" s="20"/>
      <c r="F51" s="20">
        <f>'Calibración Antena 2'!Radio*M51*1000</f>
        <v>4126540.439</v>
      </c>
      <c r="G51" s="20">
        <f>2*'Calibración Antena 2'!Radio*1000*SIN(F51/(2*'Calibración Antena 2'!Radio*1000))</f>
        <v>4054785.117</v>
      </c>
      <c r="H51" s="20">
        <f t="shared" si="1"/>
        <v>4054785.118</v>
      </c>
      <c r="I51" s="22">
        <f t="shared" si="2"/>
        <v>0.1074196049</v>
      </c>
      <c r="J51" s="22">
        <f t="shared" si="3"/>
        <v>0.9307911936</v>
      </c>
      <c r="K51" s="22">
        <f t="shared" si="4"/>
        <v>1.570796327</v>
      </c>
      <c r="L51" s="22">
        <f t="shared" si="5"/>
        <v>0.7974694781</v>
      </c>
      <c r="M51" s="22">
        <f t="shared" si="6"/>
        <v>0.6477068654</v>
      </c>
    </row>
    <row r="52">
      <c r="A52" s="23">
        <v>44.0</v>
      </c>
      <c r="B52" s="24"/>
      <c r="C52" s="24"/>
      <c r="D52" s="23"/>
      <c r="E52" s="23"/>
      <c r="F52" s="23">
        <f>'Calibración Antena 2'!Radio*M52*1000</f>
        <v>4126540.439</v>
      </c>
      <c r="G52" s="23">
        <f>2*'Calibración Antena 2'!Radio*1000*SIN(F52/(2*'Calibración Antena 2'!Radio*1000))</f>
        <v>4054785.117</v>
      </c>
      <c r="H52" s="23">
        <f t="shared" si="1"/>
        <v>4054785.118</v>
      </c>
      <c r="I52" s="25">
        <f t="shared" si="2"/>
        <v>0.1074196049</v>
      </c>
      <c r="J52" s="25">
        <f t="shared" si="3"/>
        <v>0.9307911936</v>
      </c>
      <c r="K52" s="25">
        <f t="shared" si="4"/>
        <v>1.570796327</v>
      </c>
      <c r="L52" s="25">
        <f t="shared" si="5"/>
        <v>0.7974694781</v>
      </c>
      <c r="M52" s="25">
        <f t="shared" si="6"/>
        <v>0.6477068654</v>
      </c>
    </row>
    <row r="53">
      <c r="A53" s="20">
        <v>45.0</v>
      </c>
      <c r="B53" s="21"/>
      <c r="C53" s="21"/>
      <c r="D53" s="20"/>
      <c r="E53" s="20"/>
      <c r="F53" s="20">
        <f>'Calibración Antena 2'!Radio*M53*1000</f>
        <v>4126540.439</v>
      </c>
      <c r="G53" s="20">
        <f>2*'Calibración Antena 2'!Radio*1000*SIN(F53/(2*'Calibración Antena 2'!Radio*1000))</f>
        <v>4054785.117</v>
      </c>
      <c r="H53" s="20">
        <f t="shared" si="1"/>
        <v>4054785.118</v>
      </c>
      <c r="I53" s="22">
        <f t="shared" si="2"/>
        <v>0.1074196049</v>
      </c>
      <c r="J53" s="22">
        <f t="shared" si="3"/>
        <v>0.9307911936</v>
      </c>
      <c r="K53" s="22">
        <f t="shared" si="4"/>
        <v>1.570796327</v>
      </c>
      <c r="L53" s="22">
        <f t="shared" si="5"/>
        <v>0.7974694781</v>
      </c>
      <c r="M53" s="22">
        <f t="shared" si="6"/>
        <v>0.6477068654</v>
      </c>
    </row>
    <row r="54">
      <c r="A54" s="23">
        <v>46.0</v>
      </c>
      <c r="B54" s="24"/>
      <c r="C54" s="24"/>
      <c r="D54" s="23"/>
      <c r="E54" s="23"/>
      <c r="F54" s="23">
        <f>'Calibración Antena 2'!Radio*M54*1000</f>
        <v>4126540.439</v>
      </c>
      <c r="G54" s="23">
        <f>2*'Calibración Antena 2'!Radio*1000*SIN(F54/(2*'Calibración Antena 2'!Radio*1000))</f>
        <v>4054785.117</v>
      </c>
      <c r="H54" s="23">
        <f t="shared" si="1"/>
        <v>4054785.118</v>
      </c>
      <c r="I54" s="25">
        <f t="shared" si="2"/>
        <v>0.1074196049</v>
      </c>
      <c r="J54" s="25">
        <f t="shared" si="3"/>
        <v>0.9307911936</v>
      </c>
      <c r="K54" s="25">
        <f t="shared" si="4"/>
        <v>1.570796327</v>
      </c>
      <c r="L54" s="25">
        <f t="shared" si="5"/>
        <v>0.7974694781</v>
      </c>
      <c r="M54" s="25">
        <f t="shared" si="6"/>
        <v>0.6477068654</v>
      </c>
    </row>
    <row r="55">
      <c r="A55" s="20">
        <v>47.0</v>
      </c>
      <c r="B55" s="21"/>
      <c r="C55" s="21"/>
      <c r="D55" s="20"/>
      <c r="E55" s="20"/>
      <c r="F55" s="20">
        <f>'Calibración Antena 2'!Radio*M55*1000</f>
        <v>4126540.439</v>
      </c>
      <c r="G55" s="20">
        <f>2*'Calibración Antena 2'!Radio*1000*SIN(F55/(2*'Calibración Antena 2'!Radio*1000))</f>
        <v>4054785.117</v>
      </c>
      <c r="H55" s="20">
        <f t="shared" si="1"/>
        <v>4054785.118</v>
      </c>
      <c r="I55" s="22">
        <f t="shared" si="2"/>
        <v>0.1074196049</v>
      </c>
      <c r="J55" s="22">
        <f t="shared" si="3"/>
        <v>0.9307911936</v>
      </c>
      <c r="K55" s="22">
        <f t="shared" si="4"/>
        <v>1.570796327</v>
      </c>
      <c r="L55" s="22">
        <f t="shared" si="5"/>
        <v>0.7974694781</v>
      </c>
      <c r="M55" s="22">
        <f t="shared" si="6"/>
        <v>0.6477068654</v>
      </c>
    </row>
    <row r="56">
      <c r="A56" s="23">
        <v>48.0</v>
      </c>
      <c r="B56" s="24"/>
      <c r="C56" s="24"/>
      <c r="D56" s="23"/>
      <c r="E56" s="23"/>
      <c r="F56" s="23">
        <f>'Calibración Antena 2'!Radio*M56*1000</f>
        <v>4126540.439</v>
      </c>
      <c r="G56" s="23">
        <f>2*'Calibración Antena 2'!Radio*1000*SIN(F56/(2*'Calibración Antena 2'!Radio*1000))</f>
        <v>4054785.117</v>
      </c>
      <c r="H56" s="23">
        <f t="shared" si="1"/>
        <v>4054785.118</v>
      </c>
      <c r="I56" s="25">
        <f t="shared" si="2"/>
        <v>0.1074196049</v>
      </c>
      <c r="J56" s="25">
        <f t="shared" si="3"/>
        <v>0.9307911936</v>
      </c>
      <c r="K56" s="25">
        <f t="shared" si="4"/>
        <v>1.570796327</v>
      </c>
      <c r="L56" s="25">
        <f t="shared" si="5"/>
        <v>0.7974694781</v>
      </c>
      <c r="M56" s="25">
        <f t="shared" si="6"/>
        <v>0.6477068654</v>
      </c>
    </row>
    <row r="57">
      <c r="A57" s="20">
        <v>49.0</v>
      </c>
      <c r="B57" s="21"/>
      <c r="C57" s="21"/>
      <c r="D57" s="20"/>
      <c r="E57" s="20"/>
      <c r="F57" s="20">
        <f>'Calibración Antena 2'!Radio*M57*1000</f>
        <v>4126540.439</v>
      </c>
      <c r="G57" s="20">
        <f>2*'Calibración Antena 2'!Radio*1000*SIN(F57/(2*'Calibración Antena 2'!Radio*1000))</f>
        <v>4054785.117</v>
      </c>
      <c r="H57" s="20">
        <f t="shared" si="1"/>
        <v>4054785.118</v>
      </c>
      <c r="I57" s="22">
        <f t="shared" si="2"/>
        <v>0.1074196049</v>
      </c>
      <c r="J57" s="22">
        <f t="shared" si="3"/>
        <v>0.9307911936</v>
      </c>
      <c r="K57" s="22">
        <f t="shared" si="4"/>
        <v>1.570796327</v>
      </c>
      <c r="L57" s="22">
        <f t="shared" si="5"/>
        <v>0.7974694781</v>
      </c>
      <c r="M57" s="22">
        <f t="shared" si="6"/>
        <v>0.6477068654</v>
      </c>
    </row>
    <row r="58">
      <c r="A58" s="23">
        <v>50.0</v>
      </c>
      <c r="B58" s="24"/>
      <c r="C58" s="24"/>
      <c r="D58" s="23"/>
      <c r="E58" s="23"/>
      <c r="F58" s="23">
        <f>'Calibración Antena 2'!Radio*M58*1000</f>
        <v>4126540.439</v>
      </c>
      <c r="G58" s="23">
        <f>2*'Calibración Antena 2'!Radio*1000*SIN(F58/(2*'Calibración Antena 2'!Radio*1000))</f>
        <v>4054785.117</v>
      </c>
      <c r="H58" s="23">
        <f t="shared" si="1"/>
        <v>4054785.118</v>
      </c>
      <c r="I58" s="25">
        <f t="shared" si="2"/>
        <v>0.1074196049</v>
      </c>
      <c r="J58" s="25">
        <f t="shared" si="3"/>
        <v>0.9307911936</v>
      </c>
      <c r="K58" s="25">
        <f t="shared" si="4"/>
        <v>1.570796327</v>
      </c>
      <c r="L58" s="25">
        <f t="shared" si="5"/>
        <v>0.7974694781</v>
      </c>
      <c r="M58" s="25">
        <f t="shared" si="6"/>
        <v>0.6477068654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46">
        <f>'Calibración Antena 1'!D2</f>
        <v>67</v>
      </c>
      <c r="E2" s="47">
        <f>'Calibración Antena 1'!E2</f>
        <v>36.669593</v>
      </c>
      <c r="F2" s="47">
        <f>'Calibración Antena 1'!F2</f>
        <v>-6.15469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4">
        <f>'Calibración Antena 1'!B9</f>
        <v>36.66589298</v>
      </c>
      <c r="C9" s="24">
        <f>'Calibración Antena 1'!C9</f>
        <v>-6.15362347</v>
      </c>
      <c r="D9" s="23">
        <f>'Calibración Antena 1'!D9</f>
        <v>57</v>
      </c>
      <c r="E9" s="23">
        <v>90.0</v>
      </c>
      <c r="F9" s="20">
        <f>'Calibración Antena 3'!Radio*M9*1000</f>
        <v>422.2771144</v>
      </c>
      <c r="G9" s="20">
        <f>2*'Calibración Antena 3'!Radio*1000*SIN(F9/(2*'Calibración Antena 3'!Radio*1000))</f>
        <v>422.2771143</v>
      </c>
      <c r="H9" s="20">
        <f t="shared" ref="H9:H58" si="1">SQRT(G9^2+(D9-$D$2)^2)</f>
        <v>422.3955034</v>
      </c>
      <c r="I9" s="22">
        <f t="shared" ref="I9:I58" si="2">RADIANS(C9-$F$2)</f>
        <v>0.00001861446007</v>
      </c>
      <c r="J9" s="22">
        <f t="shared" ref="J9:J58" si="3">RADIANS(90-$E$2)</f>
        <v>0.9307911936</v>
      </c>
      <c r="K9" s="22">
        <f t="shared" ref="K9:K58" si="4">RADIANS(90-B9)</f>
        <v>0.9308557711</v>
      </c>
      <c r="L9" s="22">
        <f t="shared" ref="L9:L58" si="5">cos(J9)*cos(K9)+SIN(J9)*SIN(K9)*cos(I9)</f>
        <v>0.9999999978</v>
      </c>
      <c r="M9" s="22">
        <f t="shared" ref="M9:M58" si="6">acos(L9)</f>
        <v>0.00006628113552</v>
      </c>
    </row>
    <row r="10">
      <c r="A10" s="23">
        <v>2.0</v>
      </c>
      <c r="B10" s="21">
        <f>'Calibración Antena 1'!B10</f>
        <v>36.66509683</v>
      </c>
      <c r="C10" s="21">
        <f>'Calibración Antena 1'!C10</f>
        <v>-6.15264563</v>
      </c>
      <c r="D10" s="20">
        <f>'Calibración Antena 1'!D10</f>
        <v>62</v>
      </c>
      <c r="E10" s="20">
        <v>112.0</v>
      </c>
      <c r="F10" s="23">
        <f>'Calibración Antena 3'!Radio*M10*1000</f>
        <v>532.1645783</v>
      </c>
      <c r="G10" s="23">
        <f>2*'Calibración Antena 3'!Radio*1000*SIN(F10/(2*'Calibración Antena 3'!Radio*1000))</f>
        <v>532.1645781</v>
      </c>
      <c r="H10" s="23">
        <f t="shared" si="1"/>
        <v>532.1880666</v>
      </c>
      <c r="I10" s="25">
        <f t="shared" si="2"/>
        <v>0.00003568098763</v>
      </c>
      <c r="J10" s="25">
        <f t="shared" si="3"/>
        <v>0.9307911936</v>
      </c>
      <c r="K10" s="25">
        <f t="shared" si="4"/>
        <v>0.9308696665</v>
      </c>
      <c r="L10" s="25">
        <f t="shared" si="5"/>
        <v>0.9999999965</v>
      </c>
      <c r="M10" s="25">
        <f t="shared" si="6"/>
        <v>0.00008352920708</v>
      </c>
    </row>
    <row r="11">
      <c r="A11" s="20">
        <v>3.0</v>
      </c>
      <c r="B11" s="24">
        <f>'Calibración Antena 1'!B11</f>
        <v>36.66418962</v>
      </c>
      <c r="C11" s="24">
        <f>'Calibración Antena 1'!C11</f>
        <v>-6.15312575</v>
      </c>
      <c r="D11" s="23">
        <f>'Calibración Antena 1'!D11</f>
        <v>59</v>
      </c>
      <c r="E11" s="23">
        <v>108.0</v>
      </c>
      <c r="F11" s="20">
        <f>'Calibración Antena 3'!Radio*M11*1000</f>
        <v>616.8145253</v>
      </c>
      <c r="G11" s="20">
        <f>2*'Calibración Antena 3'!Radio*1000*SIN(F11/(2*'Calibración Antena 3'!Radio*1000))</f>
        <v>616.814525</v>
      </c>
      <c r="H11" s="20">
        <f t="shared" si="1"/>
        <v>616.8664023</v>
      </c>
      <c r="I11" s="22">
        <f t="shared" si="2"/>
        <v>0.00002730131282</v>
      </c>
      <c r="J11" s="22">
        <f t="shared" si="3"/>
        <v>0.9307911936</v>
      </c>
      <c r="K11" s="22">
        <f t="shared" si="4"/>
        <v>0.9308855004</v>
      </c>
      <c r="L11" s="22">
        <f t="shared" si="5"/>
        <v>0.9999999953</v>
      </c>
      <c r="M11" s="22">
        <f t="shared" si="6"/>
        <v>0.00009681596693</v>
      </c>
    </row>
    <row r="12">
      <c r="A12" s="23">
        <v>4.0</v>
      </c>
      <c r="B12" s="21">
        <f>'Calibración Antena 1'!B12</f>
        <v>36.6633791</v>
      </c>
      <c r="C12" s="21">
        <f>'Calibración Antena 1'!C12</f>
        <v>-6.15219603</v>
      </c>
      <c r="D12" s="20">
        <f>'Calibración Antena 1'!D12</f>
        <v>59</v>
      </c>
      <c r="E12" s="20">
        <v>106.0</v>
      </c>
      <c r="F12" s="23">
        <f>'Calibración Antena 3'!Radio*M12*1000</f>
        <v>725.8776912</v>
      </c>
      <c r="G12" s="23">
        <f>2*'Calibración Antena 3'!Radio*1000*SIN(F12/(2*'Calibración Antena 3'!Radio*1000))</f>
        <v>725.8776908</v>
      </c>
      <c r="H12" s="23">
        <f t="shared" si="1"/>
        <v>725.921774</v>
      </c>
      <c r="I12" s="25">
        <f t="shared" si="2"/>
        <v>0.00004352798795</v>
      </c>
      <c r="J12" s="25">
        <f t="shared" si="3"/>
        <v>0.9307911936</v>
      </c>
      <c r="K12" s="25">
        <f t="shared" si="4"/>
        <v>0.9308996466</v>
      </c>
      <c r="L12" s="25">
        <f t="shared" si="5"/>
        <v>0.9999999935</v>
      </c>
      <c r="M12" s="25">
        <f t="shared" si="6"/>
        <v>0.0001139346557</v>
      </c>
    </row>
    <row r="13">
      <c r="A13" s="20">
        <v>5.0</v>
      </c>
      <c r="B13" s="24"/>
      <c r="C13" s="24"/>
      <c r="D13" s="23"/>
      <c r="E13" s="23"/>
      <c r="F13" s="20">
        <f>'Calibración Antena 3'!Radio*M13*1000</f>
        <v>4126540.439</v>
      </c>
      <c r="G13" s="20">
        <f>2*'Calibración Antena 3'!Radio*1000*SIN(F13/(2*'Calibración Antena 3'!Radio*1000))</f>
        <v>4054785.117</v>
      </c>
      <c r="H13" s="20">
        <f t="shared" si="1"/>
        <v>4054785.118</v>
      </c>
      <c r="I13" s="22">
        <f t="shared" si="2"/>
        <v>0.1074196049</v>
      </c>
      <c r="J13" s="22">
        <f t="shared" si="3"/>
        <v>0.9307911936</v>
      </c>
      <c r="K13" s="22">
        <f t="shared" si="4"/>
        <v>1.570796327</v>
      </c>
      <c r="L13" s="22">
        <f t="shared" si="5"/>
        <v>0.7974694781</v>
      </c>
      <c r="M13" s="22">
        <f t="shared" si="6"/>
        <v>0.6477068654</v>
      </c>
    </row>
    <row r="14">
      <c r="A14" s="23">
        <v>6.0</v>
      </c>
      <c r="B14" s="21">
        <f>'Calibración Antena 1'!B14</f>
        <v>36.66237166</v>
      </c>
      <c r="C14" s="21">
        <f>'Calibración Antena 1'!C14</f>
        <v>-6.14989294</v>
      </c>
      <c r="D14" s="20">
        <f>'Calibración Antena 1'!D14</f>
        <v>56</v>
      </c>
      <c r="E14" s="20">
        <v>108.0</v>
      </c>
      <c r="F14" s="23">
        <f>'Calibración Antena 3'!Radio*M14*1000</f>
        <v>909.8560729</v>
      </c>
      <c r="G14" s="23">
        <f>2*'Calibración Antena 3'!Radio*1000*SIN(F14/(2*'Calibración Antena 3'!Radio*1000))</f>
        <v>909.8560721</v>
      </c>
      <c r="H14" s="23">
        <f t="shared" si="1"/>
        <v>909.9225637</v>
      </c>
      <c r="I14" s="25">
        <f t="shared" si="2"/>
        <v>0.00008372449142</v>
      </c>
      <c r="J14" s="25">
        <f t="shared" si="3"/>
        <v>0.9307911936</v>
      </c>
      <c r="K14" s="25">
        <f t="shared" si="4"/>
        <v>0.9309172297</v>
      </c>
      <c r="L14" s="25">
        <f t="shared" si="5"/>
        <v>0.9999999898</v>
      </c>
      <c r="M14" s="25">
        <f t="shared" si="6"/>
        <v>0.0001428121289</v>
      </c>
    </row>
    <row r="15">
      <c r="A15" s="20">
        <v>7.0</v>
      </c>
      <c r="B15" s="24">
        <f>'Calibración Antena 1'!B15</f>
        <v>36.66317612</v>
      </c>
      <c r="C15" s="24">
        <f>'Calibración Antena 1'!C15</f>
        <v>-6.14733027</v>
      </c>
      <c r="D15" s="23">
        <f>'Calibración Antena 1'!D15</f>
        <v>65</v>
      </c>
      <c r="E15" s="23">
        <v>106.0</v>
      </c>
      <c r="F15" s="20">
        <f>'Calibración Antena 3'!Radio*M15*1000</f>
        <v>969.546154</v>
      </c>
      <c r="G15" s="20">
        <f>2*'Calibración Antena 3'!Radio*1000*SIN(F15/(2*'Calibración Antena 3'!Radio*1000))</f>
        <v>969.5461531</v>
      </c>
      <c r="H15" s="20">
        <f t="shared" si="1"/>
        <v>969.5482159</v>
      </c>
      <c r="I15" s="22">
        <f t="shared" si="2"/>
        <v>0.0001284515206</v>
      </c>
      <c r="J15" s="22">
        <f t="shared" si="3"/>
        <v>0.9307911936</v>
      </c>
      <c r="K15" s="22">
        <f t="shared" si="4"/>
        <v>0.9309031893</v>
      </c>
      <c r="L15" s="22">
        <f t="shared" si="5"/>
        <v>0.9999999884</v>
      </c>
      <c r="M15" s="22">
        <f t="shared" si="6"/>
        <v>0.0001521811574</v>
      </c>
    </row>
    <row r="16">
      <c r="A16" s="23">
        <v>8.0</v>
      </c>
      <c r="B16" s="21">
        <f>'Calibración Antena 1'!B16</f>
        <v>36.66368286</v>
      </c>
      <c r="C16" s="21">
        <f>'Calibración Antena 1'!C16</f>
        <v>-6.14557656</v>
      </c>
      <c r="D16" s="20">
        <f>'Calibración Antena 1'!D16</f>
        <v>57</v>
      </c>
      <c r="E16" s="20">
        <v>111.0</v>
      </c>
      <c r="F16" s="23">
        <f>'Calibración Antena 3'!Radio*M16*1000</f>
        <v>1045.275959</v>
      </c>
      <c r="G16" s="23">
        <f>2*'Calibración Antena 3'!Radio*1000*SIN(F16/(2*'Calibración Antena 3'!Radio*1000))</f>
        <v>1045.275958</v>
      </c>
      <c r="H16" s="23">
        <f t="shared" si="1"/>
        <v>1045.323791</v>
      </c>
      <c r="I16" s="25">
        <f t="shared" si="2"/>
        <v>0.0001590595342</v>
      </c>
      <c r="J16" s="25">
        <f t="shared" si="3"/>
        <v>0.9307911936</v>
      </c>
      <c r="K16" s="25">
        <f t="shared" si="4"/>
        <v>0.930894345</v>
      </c>
      <c r="L16" s="25">
        <f t="shared" si="5"/>
        <v>0.9999999865</v>
      </c>
      <c r="M16" s="25">
        <f t="shared" si="6"/>
        <v>0.0001640678008</v>
      </c>
    </row>
    <row r="17">
      <c r="A17" s="20">
        <v>9.0</v>
      </c>
      <c r="B17" s="24">
        <f>'Calibración Antena 1'!B17</f>
        <v>36.66391735</v>
      </c>
      <c r="C17" s="24">
        <f>'Calibración Antena 1'!C17</f>
        <v>-6.14393126</v>
      </c>
      <c r="D17" s="23">
        <f>'Calibración Antena 1'!D17</f>
        <v>58</v>
      </c>
      <c r="E17" s="23">
        <v>111.0</v>
      </c>
      <c r="F17" s="20">
        <f>'Calibración Antena 3'!Radio*M17*1000</f>
        <v>1148.525078</v>
      </c>
      <c r="G17" s="20">
        <f>2*'Calibración Antena 3'!Radio*1000*SIN(F17/(2*'Calibración Antena 3'!Radio*1000))</f>
        <v>1148.525077</v>
      </c>
      <c r="H17" s="20">
        <f t="shared" si="1"/>
        <v>1148.560339</v>
      </c>
      <c r="I17" s="22">
        <f t="shared" si="2"/>
        <v>0.0001877754364</v>
      </c>
      <c r="J17" s="22">
        <f t="shared" si="3"/>
        <v>0.9307911936</v>
      </c>
      <c r="K17" s="22">
        <f t="shared" si="4"/>
        <v>0.9308902524</v>
      </c>
      <c r="L17" s="22">
        <f t="shared" si="5"/>
        <v>0.9999999838</v>
      </c>
      <c r="M17" s="22">
        <f t="shared" si="6"/>
        <v>0.0001802739096</v>
      </c>
    </row>
    <row r="18">
      <c r="A18" s="23">
        <v>10.0</v>
      </c>
      <c r="B18" s="21"/>
      <c r="C18" s="21"/>
      <c r="D18" s="20"/>
      <c r="E18" s="20"/>
      <c r="F18" s="23">
        <f>'Calibración Antena 3'!Radio*M18*1000</f>
        <v>4126540.439</v>
      </c>
      <c r="G18" s="23">
        <f>2*'Calibración Antena 3'!Radio*1000*SIN(F18/(2*'Calibración Antena 3'!Radio*1000))</f>
        <v>4054785.117</v>
      </c>
      <c r="H18" s="23">
        <f t="shared" si="1"/>
        <v>4054785.118</v>
      </c>
      <c r="I18" s="25">
        <f t="shared" si="2"/>
        <v>0.1074196049</v>
      </c>
      <c r="J18" s="25">
        <f t="shared" si="3"/>
        <v>0.9307911936</v>
      </c>
      <c r="K18" s="25">
        <f t="shared" si="4"/>
        <v>1.570796327</v>
      </c>
      <c r="L18" s="25">
        <f t="shared" si="5"/>
        <v>0.7974694781</v>
      </c>
      <c r="M18" s="25">
        <f t="shared" si="6"/>
        <v>0.6477068654</v>
      </c>
    </row>
    <row r="19">
      <c r="A19" s="20">
        <v>11.0</v>
      </c>
      <c r="B19" s="24"/>
      <c r="C19" s="24"/>
      <c r="D19" s="23"/>
      <c r="E19" s="23"/>
      <c r="F19" s="20">
        <f>'Calibración Antena 3'!Radio*M19*1000</f>
        <v>4126540.439</v>
      </c>
      <c r="G19" s="20">
        <f>2*'Calibración Antena 3'!Radio*1000*SIN(F19/(2*'Calibración Antena 3'!Radio*1000))</f>
        <v>4054785.117</v>
      </c>
      <c r="H19" s="20">
        <f t="shared" si="1"/>
        <v>4054785.118</v>
      </c>
      <c r="I19" s="22">
        <f t="shared" si="2"/>
        <v>0.1074196049</v>
      </c>
      <c r="J19" s="22">
        <f t="shared" si="3"/>
        <v>0.9307911936</v>
      </c>
      <c r="K19" s="22">
        <f t="shared" si="4"/>
        <v>1.570796327</v>
      </c>
      <c r="L19" s="22">
        <f t="shared" si="5"/>
        <v>0.7974694781</v>
      </c>
      <c r="M19" s="22">
        <f t="shared" si="6"/>
        <v>0.6477068654</v>
      </c>
    </row>
    <row r="20">
      <c r="A20" s="23">
        <v>12.0</v>
      </c>
      <c r="B20" s="21"/>
      <c r="C20" s="21"/>
      <c r="D20" s="20"/>
      <c r="E20" s="20"/>
      <c r="F20" s="23">
        <f>'Calibración Antena 3'!Radio*M20*1000</f>
        <v>4126540.439</v>
      </c>
      <c r="G20" s="23">
        <f>2*'Calibración Antena 3'!Radio*1000*SIN(F20/(2*'Calibración Antena 3'!Radio*1000))</f>
        <v>4054785.117</v>
      </c>
      <c r="H20" s="23">
        <f t="shared" si="1"/>
        <v>4054785.118</v>
      </c>
      <c r="I20" s="25">
        <f t="shared" si="2"/>
        <v>0.1074196049</v>
      </c>
      <c r="J20" s="25">
        <f t="shared" si="3"/>
        <v>0.9307911936</v>
      </c>
      <c r="K20" s="25">
        <f t="shared" si="4"/>
        <v>1.570796327</v>
      </c>
      <c r="L20" s="25">
        <f t="shared" si="5"/>
        <v>0.7974694781</v>
      </c>
      <c r="M20" s="25">
        <f t="shared" si="6"/>
        <v>0.6477068654</v>
      </c>
    </row>
    <row r="21">
      <c r="A21" s="20">
        <v>13.0</v>
      </c>
      <c r="B21" s="24"/>
      <c r="C21" s="24"/>
      <c r="D21" s="23"/>
      <c r="E21" s="23"/>
      <c r="F21" s="20">
        <f>'Calibración Antena 3'!Radio*M21*1000</f>
        <v>4126540.439</v>
      </c>
      <c r="G21" s="20">
        <f>2*'Calibración Antena 3'!Radio*1000*SIN(F21/(2*'Calibración Antena 3'!Radio*1000))</f>
        <v>4054785.117</v>
      </c>
      <c r="H21" s="20">
        <f t="shared" si="1"/>
        <v>4054785.118</v>
      </c>
      <c r="I21" s="22">
        <f t="shared" si="2"/>
        <v>0.1074196049</v>
      </c>
      <c r="J21" s="22">
        <f t="shared" si="3"/>
        <v>0.9307911936</v>
      </c>
      <c r="K21" s="22">
        <f t="shared" si="4"/>
        <v>1.570796327</v>
      </c>
      <c r="L21" s="22">
        <f t="shared" si="5"/>
        <v>0.7974694781</v>
      </c>
      <c r="M21" s="22">
        <f t="shared" si="6"/>
        <v>0.6477068654</v>
      </c>
    </row>
    <row r="22">
      <c r="A22" s="23">
        <v>14.0</v>
      </c>
      <c r="B22" s="21">
        <f>'Calibración Antena 1'!B22</f>
        <v>36.66406871</v>
      </c>
      <c r="C22" s="21">
        <f>'Calibración Antena 1'!C22</f>
        <v>-6.14669521</v>
      </c>
      <c r="D22" s="20">
        <f>'Calibración Antena 1'!D22</f>
        <v>63</v>
      </c>
      <c r="E22" s="20">
        <v>109.0</v>
      </c>
      <c r="F22" s="23">
        <f>'Calibración Antena 3'!Radio*M22*1000</f>
        <v>941.169594</v>
      </c>
      <c r="G22" s="23">
        <f>2*'Calibración Antena 3'!Radio*1000*SIN(F22/(2*'Calibración Antena 3'!Radio*1000))</f>
        <v>941.1695932</v>
      </c>
      <c r="H22" s="23">
        <f t="shared" si="1"/>
        <v>941.1780932</v>
      </c>
      <c r="I22" s="25">
        <f t="shared" si="2"/>
        <v>0.0001395354085</v>
      </c>
      <c r="J22" s="25">
        <f t="shared" si="3"/>
        <v>0.9307911936</v>
      </c>
      <c r="K22" s="25">
        <f t="shared" si="4"/>
        <v>0.9308876106</v>
      </c>
      <c r="L22" s="25">
        <f t="shared" si="5"/>
        <v>0.9999999891</v>
      </c>
      <c r="M22" s="25">
        <f t="shared" si="6"/>
        <v>0.0001477271377</v>
      </c>
    </row>
    <row r="23">
      <c r="A23" s="20">
        <v>15.0</v>
      </c>
      <c r="B23" s="24">
        <f>'Calibración Antena 1'!B23</f>
        <v>36.66405427</v>
      </c>
      <c r="C23" s="24">
        <f>'Calibración Antena 1'!C23</f>
        <v>-6.14827667</v>
      </c>
      <c r="D23" s="23">
        <f>'Calibración Antena 1'!D23</f>
        <v>55</v>
      </c>
      <c r="E23" s="23">
        <v>112.0</v>
      </c>
      <c r="F23" s="20">
        <f>'Calibración Antena 3'!Radio*M23*1000</f>
        <v>840.5413186</v>
      </c>
      <c r="G23" s="20">
        <f>2*'Calibración Antena 3'!Radio*1000*SIN(F23/(2*'Calibración Antena 3'!Radio*1000))</f>
        <v>840.541318</v>
      </c>
      <c r="H23" s="20">
        <f t="shared" si="1"/>
        <v>840.6269727</v>
      </c>
      <c r="I23" s="22">
        <f t="shared" si="2"/>
        <v>0.0001119337245</v>
      </c>
      <c r="J23" s="22">
        <f t="shared" si="3"/>
        <v>0.9307911936</v>
      </c>
      <c r="K23" s="22">
        <f t="shared" si="4"/>
        <v>0.9308878627</v>
      </c>
      <c r="L23" s="22">
        <f t="shared" si="5"/>
        <v>0.9999999913</v>
      </c>
      <c r="M23" s="22">
        <f t="shared" si="6"/>
        <v>0.0001319323997</v>
      </c>
    </row>
    <row r="24">
      <c r="A24" s="23">
        <v>16.0</v>
      </c>
      <c r="B24" s="21">
        <f>'Calibración Antena 1'!B24</f>
        <v>36.66503596</v>
      </c>
      <c r="C24" s="21">
        <f>'Calibración Antena 1'!C24</f>
        <v>-6.14966265</v>
      </c>
      <c r="D24" s="20">
        <f>'Calibración Antena 1'!D24</f>
        <v>55</v>
      </c>
      <c r="E24" s="20">
        <v>106.0</v>
      </c>
      <c r="F24" s="23">
        <f>'Calibración Antena 3'!Radio*M24*1000</f>
        <v>676.6266733</v>
      </c>
      <c r="G24" s="23">
        <f>2*'Calibración Antena 3'!Radio*1000*SIN(F24/(2*'Calibración Antena 3'!Radio*1000))</f>
        <v>676.6266729</v>
      </c>
      <c r="H24" s="23">
        <f t="shared" si="1"/>
        <v>676.7330748</v>
      </c>
      <c r="I24" s="25">
        <f t="shared" si="2"/>
        <v>0.00008774381015</v>
      </c>
      <c r="J24" s="25">
        <f t="shared" si="3"/>
        <v>0.9307911936</v>
      </c>
      <c r="K24" s="25">
        <f t="shared" si="4"/>
        <v>0.9308707289</v>
      </c>
      <c r="L24" s="25">
        <f t="shared" si="5"/>
        <v>0.9999999944</v>
      </c>
      <c r="M24" s="25">
        <f t="shared" si="6"/>
        <v>0.0001062041553</v>
      </c>
    </row>
    <row r="25">
      <c r="A25" s="20">
        <v>17.0</v>
      </c>
      <c r="B25" s="24">
        <f>'Calibración Antena 1'!B25</f>
        <v>36.66586173</v>
      </c>
      <c r="C25" s="24">
        <f>'Calibración Antena 1'!C25</f>
        <v>-6.15115308</v>
      </c>
      <c r="D25" s="23">
        <f>'Calibración Antena 1'!D25</f>
        <v>56</v>
      </c>
      <c r="E25" s="23">
        <v>108.0</v>
      </c>
      <c r="F25" s="20">
        <f>'Calibración Antena 3'!Radio*M25*1000</f>
        <v>521.2063545</v>
      </c>
      <c r="G25" s="20">
        <f>2*'Calibración Antena 3'!Radio*1000*SIN(F25/(2*'Calibración Antena 3'!Radio*1000))</f>
        <v>521.2063543</v>
      </c>
      <c r="H25" s="20">
        <f t="shared" si="1"/>
        <v>521.3224183</v>
      </c>
      <c r="I25" s="22">
        <f t="shared" si="2"/>
        <v>0.00006173089938</v>
      </c>
      <c r="J25" s="22">
        <f t="shared" si="3"/>
        <v>0.9307911936</v>
      </c>
      <c r="K25" s="22">
        <f t="shared" si="4"/>
        <v>0.9308563165</v>
      </c>
      <c r="L25" s="22">
        <f t="shared" si="5"/>
        <v>0.9999999967</v>
      </c>
      <c r="M25" s="22">
        <f t="shared" si="6"/>
        <v>0.00008180919078</v>
      </c>
    </row>
    <row r="26">
      <c r="A26" s="23">
        <v>18.0</v>
      </c>
      <c r="B26" s="21">
        <f>'Calibración Antena 1'!B26</f>
        <v>36.66732294</v>
      </c>
      <c r="C26" s="21">
        <f>'Calibración Antena 1'!C26</f>
        <v>-6.15313867</v>
      </c>
      <c r="D26" s="20">
        <f>'Calibración Antena 1'!D26</f>
        <v>55</v>
      </c>
      <c r="E26" s="20">
        <v>108.0</v>
      </c>
      <c r="F26" s="23">
        <f>'Calibración Antena 3'!Radio*M26*1000</f>
        <v>287.8537176</v>
      </c>
      <c r="G26" s="23">
        <f>2*'Calibración Antena 3'!Radio*1000*SIN(F26/(2*'Calibración Antena 3'!Radio*1000))</f>
        <v>287.8537176</v>
      </c>
      <c r="H26" s="23">
        <f t="shared" si="1"/>
        <v>288.103736</v>
      </c>
      <c r="I26" s="25">
        <f t="shared" si="2"/>
        <v>0.00002707581628</v>
      </c>
      <c r="J26" s="25">
        <f t="shared" si="3"/>
        <v>0.9307911936</v>
      </c>
      <c r="K26" s="25">
        <f t="shared" si="4"/>
        <v>0.9308308136</v>
      </c>
      <c r="L26" s="25">
        <f t="shared" si="5"/>
        <v>0.999999999</v>
      </c>
      <c r="M26" s="25">
        <f t="shared" si="6"/>
        <v>0.00004518187374</v>
      </c>
    </row>
    <row r="27">
      <c r="A27" s="20">
        <v>19.0</v>
      </c>
      <c r="B27" s="21">
        <f>'Calibración Antena 1'!B27</f>
        <v>36.66762745</v>
      </c>
      <c r="C27" s="21">
        <f>'Calibración Antena 1'!C27</f>
        <v>-6.15456904</v>
      </c>
      <c r="D27" s="20">
        <f>'Calibración Antena 1'!D27</f>
        <v>60</v>
      </c>
      <c r="E27" s="20">
        <v>99.0</v>
      </c>
      <c r="F27" s="20">
        <f>'Calibración Antena 3'!Radio*M27*1000</f>
        <v>218.8252646</v>
      </c>
      <c r="G27" s="20">
        <f>2*'Calibración Antena 3'!Radio*1000*SIN(F27/(2*'Calibración Antena 3'!Radio*1000))</f>
        <v>218.8252646</v>
      </c>
      <c r="H27" s="20">
        <f t="shared" si="1"/>
        <v>218.9371975</v>
      </c>
      <c r="I27" s="22">
        <f t="shared" si="2"/>
        <v>0.000002111150263</v>
      </c>
      <c r="J27" s="22">
        <f t="shared" si="3"/>
        <v>0.9307911936</v>
      </c>
      <c r="K27" s="22">
        <f t="shared" si="4"/>
        <v>0.9308254989</v>
      </c>
      <c r="L27" s="22">
        <f t="shared" si="5"/>
        <v>0.9999999994</v>
      </c>
      <c r="M27" s="22">
        <f t="shared" si="6"/>
        <v>0.00003434708282</v>
      </c>
    </row>
    <row r="28">
      <c r="A28" s="23">
        <v>20.0</v>
      </c>
      <c r="B28" s="24"/>
      <c r="C28" s="24"/>
      <c r="D28" s="23"/>
      <c r="E28" s="23"/>
      <c r="F28" s="23">
        <f>'Calibración Antena 3'!Radio*M28*1000</f>
        <v>4126540.439</v>
      </c>
      <c r="G28" s="23">
        <f>2*'Calibración Antena 3'!Radio*1000*SIN(F28/(2*'Calibración Antena 3'!Radio*1000))</f>
        <v>4054785.117</v>
      </c>
      <c r="H28" s="23">
        <f t="shared" si="1"/>
        <v>4054785.118</v>
      </c>
      <c r="I28" s="25">
        <f t="shared" si="2"/>
        <v>0.1074196049</v>
      </c>
      <c r="J28" s="25">
        <f t="shared" si="3"/>
        <v>0.9307911936</v>
      </c>
      <c r="K28" s="25">
        <f t="shared" si="4"/>
        <v>1.570796327</v>
      </c>
      <c r="L28" s="25">
        <f t="shared" si="5"/>
        <v>0.7974694781</v>
      </c>
      <c r="M28" s="25">
        <f t="shared" si="6"/>
        <v>0.6477068654</v>
      </c>
    </row>
    <row r="29">
      <c r="A29" s="20">
        <v>21.0</v>
      </c>
      <c r="B29" s="21"/>
      <c r="C29" s="21"/>
      <c r="D29" s="20"/>
      <c r="E29" s="20"/>
      <c r="F29" s="20">
        <f>'Calibración Antena 3'!Radio*M29*1000</f>
        <v>4126540.439</v>
      </c>
      <c r="G29" s="20">
        <f>2*'Calibración Antena 3'!Radio*1000*SIN(F29/(2*'Calibración Antena 3'!Radio*1000))</f>
        <v>4054785.117</v>
      </c>
      <c r="H29" s="20">
        <f t="shared" si="1"/>
        <v>4054785.118</v>
      </c>
      <c r="I29" s="22">
        <f t="shared" si="2"/>
        <v>0.1074196049</v>
      </c>
      <c r="J29" s="22">
        <f t="shared" si="3"/>
        <v>0.9307911936</v>
      </c>
      <c r="K29" s="22">
        <f t="shared" si="4"/>
        <v>1.570796327</v>
      </c>
      <c r="L29" s="22">
        <f t="shared" si="5"/>
        <v>0.7974694781</v>
      </c>
      <c r="M29" s="22">
        <f t="shared" si="6"/>
        <v>0.6477068654</v>
      </c>
    </row>
    <row r="30">
      <c r="A30" s="23">
        <v>22.0</v>
      </c>
      <c r="B30" s="24"/>
      <c r="C30" s="24"/>
      <c r="D30" s="23"/>
      <c r="E30" s="23"/>
      <c r="F30" s="23">
        <f>'Calibración Antena 3'!Radio*M30*1000</f>
        <v>4126540.439</v>
      </c>
      <c r="G30" s="23">
        <f>2*'Calibración Antena 3'!Radio*1000*SIN(F30/(2*'Calibración Antena 3'!Radio*1000))</f>
        <v>4054785.117</v>
      </c>
      <c r="H30" s="23">
        <f t="shared" si="1"/>
        <v>4054785.118</v>
      </c>
      <c r="I30" s="25">
        <f t="shared" si="2"/>
        <v>0.1074196049</v>
      </c>
      <c r="J30" s="25">
        <f t="shared" si="3"/>
        <v>0.9307911936</v>
      </c>
      <c r="K30" s="25">
        <f t="shared" si="4"/>
        <v>1.570796327</v>
      </c>
      <c r="L30" s="25">
        <f t="shared" si="5"/>
        <v>0.7974694781</v>
      </c>
      <c r="M30" s="25">
        <f t="shared" si="6"/>
        <v>0.6477068654</v>
      </c>
    </row>
    <row r="31">
      <c r="A31" s="20">
        <v>23.0</v>
      </c>
      <c r="B31" s="21"/>
      <c r="C31" s="21"/>
      <c r="D31" s="20"/>
      <c r="E31" s="20"/>
      <c r="F31" s="20">
        <f>'Calibración Antena 3'!Radio*M31*1000</f>
        <v>4126540.439</v>
      </c>
      <c r="G31" s="20">
        <f>2*'Calibración Antena 3'!Radio*1000*SIN(F31/(2*'Calibración Antena 3'!Radio*1000))</f>
        <v>4054785.117</v>
      </c>
      <c r="H31" s="20">
        <f t="shared" si="1"/>
        <v>4054785.118</v>
      </c>
      <c r="I31" s="22">
        <f t="shared" si="2"/>
        <v>0.1074196049</v>
      </c>
      <c r="J31" s="22">
        <f t="shared" si="3"/>
        <v>0.9307911936</v>
      </c>
      <c r="K31" s="22">
        <f t="shared" si="4"/>
        <v>1.570796327</v>
      </c>
      <c r="L31" s="22">
        <f t="shared" si="5"/>
        <v>0.7974694781</v>
      </c>
      <c r="M31" s="22">
        <f t="shared" si="6"/>
        <v>0.6477068654</v>
      </c>
    </row>
    <row r="32">
      <c r="A32" s="23">
        <v>24.0</v>
      </c>
      <c r="B32" s="24"/>
      <c r="C32" s="24"/>
      <c r="D32" s="23"/>
      <c r="E32" s="23"/>
      <c r="F32" s="23">
        <f>'Calibración Antena 3'!Radio*M32*1000</f>
        <v>4126540.439</v>
      </c>
      <c r="G32" s="23">
        <f>2*'Calibración Antena 3'!Radio*1000*SIN(F32/(2*'Calibración Antena 3'!Radio*1000))</f>
        <v>4054785.117</v>
      </c>
      <c r="H32" s="23">
        <f t="shared" si="1"/>
        <v>4054785.118</v>
      </c>
      <c r="I32" s="25">
        <f t="shared" si="2"/>
        <v>0.1074196049</v>
      </c>
      <c r="J32" s="25">
        <f t="shared" si="3"/>
        <v>0.9307911936</v>
      </c>
      <c r="K32" s="25">
        <f t="shared" si="4"/>
        <v>1.570796327</v>
      </c>
      <c r="L32" s="25">
        <f t="shared" si="5"/>
        <v>0.7974694781</v>
      </c>
      <c r="M32" s="25">
        <f t="shared" si="6"/>
        <v>0.6477068654</v>
      </c>
    </row>
    <row r="33">
      <c r="A33" s="20">
        <v>25.0</v>
      </c>
      <c r="B33" s="21"/>
      <c r="C33" s="21"/>
      <c r="D33" s="20"/>
      <c r="E33" s="20"/>
      <c r="F33" s="20">
        <f>'Calibración Antena 3'!Radio*M33*1000</f>
        <v>4126540.439</v>
      </c>
      <c r="G33" s="20">
        <f>2*'Calibración Antena 3'!Radio*1000*SIN(F33/(2*'Calibración Antena 3'!Radio*1000))</f>
        <v>4054785.117</v>
      </c>
      <c r="H33" s="20">
        <f t="shared" si="1"/>
        <v>4054785.118</v>
      </c>
      <c r="I33" s="22">
        <f t="shared" si="2"/>
        <v>0.1074196049</v>
      </c>
      <c r="J33" s="22">
        <f t="shared" si="3"/>
        <v>0.9307911936</v>
      </c>
      <c r="K33" s="22">
        <f t="shared" si="4"/>
        <v>1.570796327</v>
      </c>
      <c r="L33" s="22">
        <f t="shared" si="5"/>
        <v>0.7974694781</v>
      </c>
      <c r="M33" s="22">
        <f t="shared" si="6"/>
        <v>0.6477068654</v>
      </c>
    </row>
    <row r="34">
      <c r="A34" s="23">
        <v>26.0</v>
      </c>
      <c r="B34" s="24"/>
      <c r="C34" s="24"/>
      <c r="D34" s="23"/>
      <c r="E34" s="23"/>
      <c r="F34" s="23">
        <f>'Calibración Antena 3'!Radio*M34*1000</f>
        <v>4126540.439</v>
      </c>
      <c r="G34" s="23">
        <f>2*'Calibración Antena 3'!Radio*1000*SIN(F34/(2*'Calibración Antena 3'!Radio*1000))</f>
        <v>4054785.117</v>
      </c>
      <c r="H34" s="23">
        <f t="shared" si="1"/>
        <v>4054785.118</v>
      </c>
      <c r="I34" s="25">
        <f t="shared" si="2"/>
        <v>0.1074196049</v>
      </c>
      <c r="J34" s="25">
        <f t="shared" si="3"/>
        <v>0.9307911936</v>
      </c>
      <c r="K34" s="25">
        <f t="shared" si="4"/>
        <v>1.570796327</v>
      </c>
      <c r="L34" s="25">
        <f t="shared" si="5"/>
        <v>0.7974694781</v>
      </c>
      <c r="M34" s="25">
        <f t="shared" si="6"/>
        <v>0.6477068654</v>
      </c>
    </row>
    <row r="35">
      <c r="A35" s="20">
        <v>27.0</v>
      </c>
      <c r="B35" s="21"/>
      <c r="C35" s="21"/>
      <c r="D35" s="20"/>
      <c r="E35" s="20"/>
      <c r="F35" s="20">
        <f>'Calibración Antena 3'!Radio*M35*1000</f>
        <v>4126540.439</v>
      </c>
      <c r="G35" s="20">
        <f>2*'Calibración Antena 3'!Radio*1000*SIN(F35/(2*'Calibración Antena 3'!Radio*1000))</f>
        <v>4054785.117</v>
      </c>
      <c r="H35" s="20">
        <f t="shared" si="1"/>
        <v>4054785.118</v>
      </c>
      <c r="I35" s="22">
        <f t="shared" si="2"/>
        <v>0.1074196049</v>
      </c>
      <c r="J35" s="22">
        <f t="shared" si="3"/>
        <v>0.9307911936</v>
      </c>
      <c r="K35" s="22">
        <f t="shared" si="4"/>
        <v>1.570796327</v>
      </c>
      <c r="L35" s="22">
        <f t="shared" si="5"/>
        <v>0.7974694781</v>
      </c>
      <c r="M35" s="22">
        <f t="shared" si="6"/>
        <v>0.6477068654</v>
      </c>
    </row>
    <row r="36">
      <c r="A36" s="23">
        <v>28.0</v>
      </c>
      <c r="B36" s="24"/>
      <c r="C36" s="24"/>
      <c r="D36" s="23"/>
      <c r="E36" s="23"/>
      <c r="F36" s="23">
        <f>'Calibración Antena 3'!Radio*M36*1000</f>
        <v>4126540.439</v>
      </c>
      <c r="G36" s="23">
        <f>2*'Calibración Antena 3'!Radio*1000*SIN(F36/(2*'Calibración Antena 3'!Radio*1000))</f>
        <v>4054785.117</v>
      </c>
      <c r="H36" s="23">
        <f t="shared" si="1"/>
        <v>4054785.118</v>
      </c>
      <c r="I36" s="25">
        <f t="shared" si="2"/>
        <v>0.1074196049</v>
      </c>
      <c r="J36" s="25">
        <f t="shared" si="3"/>
        <v>0.9307911936</v>
      </c>
      <c r="K36" s="25">
        <f t="shared" si="4"/>
        <v>1.570796327</v>
      </c>
      <c r="L36" s="25">
        <f t="shared" si="5"/>
        <v>0.7974694781</v>
      </c>
      <c r="M36" s="25">
        <f t="shared" si="6"/>
        <v>0.6477068654</v>
      </c>
    </row>
    <row r="37">
      <c r="A37" s="20">
        <v>29.0</v>
      </c>
      <c r="B37" s="21"/>
      <c r="C37" s="21"/>
      <c r="D37" s="20"/>
      <c r="E37" s="20"/>
      <c r="F37" s="20">
        <f>'Calibración Antena 3'!Radio*M37*1000</f>
        <v>4126540.439</v>
      </c>
      <c r="G37" s="20">
        <f>2*'Calibración Antena 3'!Radio*1000*SIN(F37/(2*'Calibración Antena 3'!Radio*1000))</f>
        <v>4054785.117</v>
      </c>
      <c r="H37" s="20">
        <f t="shared" si="1"/>
        <v>4054785.118</v>
      </c>
      <c r="I37" s="22">
        <f t="shared" si="2"/>
        <v>0.1074196049</v>
      </c>
      <c r="J37" s="22">
        <f t="shared" si="3"/>
        <v>0.9307911936</v>
      </c>
      <c r="K37" s="22">
        <f t="shared" si="4"/>
        <v>1.570796327</v>
      </c>
      <c r="L37" s="22">
        <f t="shared" si="5"/>
        <v>0.7974694781</v>
      </c>
      <c r="M37" s="22">
        <f t="shared" si="6"/>
        <v>0.6477068654</v>
      </c>
    </row>
    <row r="38">
      <c r="A38" s="23">
        <v>30.0</v>
      </c>
      <c r="B38" s="24"/>
      <c r="C38" s="24"/>
      <c r="D38" s="23"/>
      <c r="E38" s="23"/>
      <c r="F38" s="23">
        <f>'Calibración Antena 3'!Radio*M38*1000</f>
        <v>4126540.439</v>
      </c>
      <c r="G38" s="23">
        <f>2*'Calibración Antena 3'!Radio*1000*SIN(F38/(2*'Calibración Antena 3'!Radio*1000))</f>
        <v>4054785.117</v>
      </c>
      <c r="H38" s="23">
        <f t="shared" si="1"/>
        <v>4054785.118</v>
      </c>
      <c r="I38" s="25">
        <f t="shared" si="2"/>
        <v>0.1074196049</v>
      </c>
      <c r="J38" s="25">
        <f t="shared" si="3"/>
        <v>0.9307911936</v>
      </c>
      <c r="K38" s="25">
        <f t="shared" si="4"/>
        <v>1.570796327</v>
      </c>
      <c r="L38" s="25">
        <f t="shared" si="5"/>
        <v>0.7974694781</v>
      </c>
      <c r="M38" s="25">
        <f t="shared" si="6"/>
        <v>0.6477068654</v>
      </c>
    </row>
    <row r="39">
      <c r="A39" s="20">
        <v>31.0</v>
      </c>
      <c r="B39" s="21"/>
      <c r="C39" s="21"/>
      <c r="D39" s="20"/>
      <c r="E39" s="20"/>
      <c r="F39" s="20">
        <f>'Calibración Antena 3'!Radio*M39*1000</f>
        <v>4126540.439</v>
      </c>
      <c r="G39" s="20">
        <f>2*'Calibración Antena 3'!Radio*1000*SIN(F39/(2*'Calibración Antena 3'!Radio*1000))</f>
        <v>4054785.117</v>
      </c>
      <c r="H39" s="20">
        <f t="shared" si="1"/>
        <v>4054785.118</v>
      </c>
      <c r="I39" s="22">
        <f t="shared" si="2"/>
        <v>0.1074196049</v>
      </c>
      <c r="J39" s="22">
        <f t="shared" si="3"/>
        <v>0.9307911936</v>
      </c>
      <c r="K39" s="22">
        <f t="shared" si="4"/>
        <v>1.570796327</v>
      </c>
      <c r="L39" s="22">
        <f t="shared" si="5"/>
        <v>0.7974694781</v>
      </c>
      <c r="M39" s="22">
        <f t="shared" si="6"/>
        <v>0.6477068654</v>
      </c>
    </row>
    <row r="40">
      <c r="A40" s="23">
        <v>32.0</v>
      </c>
      <c r="B40" s="24"/>
      <c r="C40" s="24"/>
      <c r="D40" s="23"/>
      <c r="E40" s="23"/>
      <c r="F40" s="23">
        <f>'Calibración Antena 3'!Radio*M40*1000</f>
        <v>4126540.439</v>
      </c>
      <c r="G40" s="23">
        <f>2*'Calibración Antena 3'!Radio*1000*SIN(F40/(2*'Calibración Antena 3'!Radio*1000))</f>
        <v>4054785.117</v>
      </c>
      <c r="H40" s="23">
        <f t="shared" si="1"/>
        <v>4054785.118</v>
      </c>
      <c r="I40" s="25">
        <f t="shared" si="2"/>
        <v>0.1074196049</v>
      </c>
      <c r="J40" s="25">
        <f t="shared" si="3"/>
        <v>0.9307911936</v>
      </c>
      <c r="K40" s="25">
        <f t="shared" si="4"/>
        <v>1.570796327</v>
      </c>
      <c r="L40" s="25">
        <f t="shared" si="5"/>
        <v>0.7974694781</v>
      </c>
      <c r="M40" s="25">
        <f t="shared" si="6"/>
        <v>0.6477068654</v>
      </c>
    </row>
    <row r="41">
      <c r="A41" s="20">
        <v>33.0</v>
      </c>
      <c r="B41" s="21"/>
      <c r="C41" s="21"/>
      <c r="D41" s="20"/>
      <c r="E41" s="20"/>
      <c r="F41" s="20">
        <f>'Calibración Antena 3'!Radio*M41*1000</f>
        <v>4126540.439</v>
      </c>
      <c r="G41" s="20">
        <f>2*'Calibración Antena 3'!Radio*1000*SIN(F41/(2*'Calibración Antena 3'!Radio*1000))</f>
        <v>4054785.117</v>
      </c>
      <c r="H41" s="20">
        <f t="shared" si="1"/>
        <v>4054785.118</v>
      </c>
      <c r="I41" s="22">
        <f t="shared" si="2"/>
        <v>0.1074196049</v>
      </c>
      <c r="J41" s="22">
        <f t="shared" si="3"/>
        <v>0.9307911936</v>
      </c>
      <c r="K41" s="22">
        <f t="shared" si="4"/>
        <v>1.570796327</v>
      </c>
      <c r="L41" s="22">
        <f t="shared" si="5"/>
        <v>0.7974694781</v>
      </c>
      <c r="M41" s="22">
        <f t="shared" si="6"/>
        <v>0.6477068654</v>
      </c>
    </row>
    <row r="42">
      <c r="A42" s="23">
        <v>34.0</v>
      </c>
      <c r="B42" s="24"/>
      <c r="C42" s="24"/>
      <c r="D42" s="23"/>
      <c r="E42" s="23"/>
      <c r="F42" s="23">
        <f>'Calibración Antena 3'!Radio*M42*1000</f>
        <v>4126540.439</v>
      </c>
      <c r="G42" s="23">
        <f>2*'Calibración Antena 3'!Radio*1000*SIN(F42/(2*'Calibración Antena 3'!Radio*1000))</f>
        <v>4054785.117</v>
      </c>
      <c r="H42" s="23">
        <f t="shared" si="1"/>
        <v>4054785.118</v>
      </c>
      <c r="I42" s="25">
        <f t="shared" si="2"/>
        <v>0.1074196049</v>
      </c>
      <c r="J42" s="25">
        <f t="shared" si="3"/>
        <v>0.9307911936</v>
      </c>
      <c r="K42" s="25">
        <f t="shared" si="4"/>
        <v>1.570796327</v>
      </c>
      <c r="L42" s="25">
        <f t="shared" si="5"/>
        <v>0.7974694781</v>
      </c>
      <c r="M42" s="25">
        <f t="shared" si="6"/>
        <v>0.6477068654</v>
      </c>
    </row>
    <row r="43">
      <c r="A43" s="20">
        <v>35.0</v>
      </c>
      <c r="B43" s="21"/>
      <c r="C43" s="21"/>
      <c r="D43" s="20"/>
      <c r="E43" s="20"/>
      <c r="F43" s="20">
        <f>'Calibración Antena 3'!Radio*M43*1000</f>
        <v>4126540.439</v>
      </c>
      <c r="G43" s="20">
        <f>2*'Calibración Antena 3'!Radio*1000*SIN(F43/(2*'Calibración Antena 3'!Radio*1000))</f>
        <v>4054785.117</v>
      </c>
      <c r="H43" s="20">
        <f t="shared" si="1"/>
        <v>4054785.118</v>
      </c>
      <c r="I43" s="22">
        <f t="shared" si="2"/>
        <v>0.1074196049</v>
      </c>
      <c r="J43" s="22">
        <f t="shared" si="3"/>
        <v>0.9307911936</v>
      </c>
      <c r="K43" s="22">
        <f t="shared" si="4"/>
        <v>1.570796327</v>
      </c>
      <c r="L43" s="22">
        <f t="shared" si="5"/>
        <v>0.7974694781</v>
      </c>
      <c r="M43" s="22">
        <f t="shared" si="6"/>
        <v>0.6477068654</v>
      </c>
    </row>
    <row r="44">
      <c r="A44" s="23">
        <v>36.0</v>
      </c>
      <c r="B44" s="24"/>
      <c r="C44" s="24"/>
      <c r="D44" s="23"/>
      <c r="E44" s="23"/>
      <c r="F44" s="23">
        <f>'Calibración Antena 3'!Radio*M44*1000</f>
        <v>4126540.439</v>
      </c>
      <c r="G44" s="23">
        <f>2*'Calibración Antena 3'!Radio*1000*SIN(F44/(2*'Calibración Antena 3'!Radio*1000))</f>
        <v>4054785.117</v>
      </c>
      <c r="H44" s="23">
        <f t="shared" si="1"/>
        <v>4054785.118</v>
      </c>
      <c r="I44" s="25">
        <f t="shared" si="2"/>
        <v>0.1074196049</v>
      </c>
      <c r="J44" s="25">
        <f t="shared" si="3"/>
        <v>0.9307911936</v>
      </c>
      <c r="K44" s="25">
        <f t="shared" si="4"/>
        <v>1.570796327</v>
      </c>
      <c r="L44" s="25">
        <f t="shared" si="5"/>
        <v>0.7974694781</v>
      </c>
      <c r="M44" s="25">
        <f t="shared" si="6"/>
        <v>0.6477068654</v>
      </c>
    </row>
    <row r="45">
      <c r="A45" s="20">
        <v>37.0</v>
      </c>
      <c r="B45" s="21"/>
      <c r="C45" s="21"/>
      <c r="D45" s="20"/>
      <c r="E45" s="20"/>
      <c r="F45" s="20">
        <f>'Calibración Antena 3'!Radio*M45*1000</f>
        <v>4126540.439</v>
      </c>
      <c r="G45" s="20">
        <f>2*'Calibración Antena 3'!Radio*1000*SIN(F45/(2*'Calibración Antena 3'!Radio*1000))</f>
        <v>4054785.117</v>
      </c>
      <c r="H45" s="20">
        <f t="shared" si="1"/>
        <v>4054785.118</v>
      </c>
      <c r="I45" s="22">
        <f t="shared" si="2"/>
        <v>0.1074196049</v>
      </c>
      <c r="J45" s="22">
        <f t="shared" si="3"/>
        <v>0.9307911936</v>
      </c>
      <c r="K45" s="22">
        <f t="shared" si="4"/>
        <v>1.570796327</v>
      </c>
      <c r="L45" s="22">
        <f t="shared" si="5"/>
        <v>0.7974694781</v>
      </c>
      <c r="M45" s="22">
        <f t="shared" si="6"/>
        <v>0.6477068654</v>
      </c>
    </row>
    <row r="46">
      <c r="A46" s="23">
        <v>38.0</v>
      </c>
      <c r="B46" s="24"/>
      <c r="C46" s="24"/>
      <c r="D46" s="23"/>
      <c r="E46" s="23"/>
      <c r="F46" s="23">
        <f>'Calibración Antena 3'!Radio*M46*1000</f>
        <v>4126540.439</v>
      </c>
      <c r="G46" s="23">
        <f>2*'Calibración Antena 3'!Radio*1000*SIN(F46/(2*'Calibración Antena 3'!Radio*1000))</f>
        <v>4054785.117</v>
      </c>
      <c r="H46" s="23">
        <f t="shared" si="1"/>
        <v>4054785.118</v>
      </c>
      <c r="I46" s="25">
        <f t="shared" si="2"/>
        <v>0.1074196049</v>
      </c>
      <c r="J46" s="25">
        <f t="shared" si="3"/>
        <v>0.9307911936</v>
      </c>
      <c r="K46" s="25">
        <f t="shared" si="4"/>
        <v>1.570796327</v>
      </c>
      <c r="L46" s="25">
        <f t="shared" si="5"/>
        <v>0.7974694781</v>
      </c>
      <c r="M46" s="25">
        <f t="shared" si="6"/>
        <v>0.6477068654</v>
      </c>
    </row>
    <row r="47">
      <c r="A47" s="20">
        <v>39.0</v>
      </c>
      <c r="B47" s="21"/>
      <c r="C47" s="21"/>
      <c r="D47" s="20"/>
      <c r="E47" s="20"/>
      <c r="F47" s="20">
        <f>'Calibración Antena 3'!Radio*M47*1000</f>
        <v>4126540.439</v>
      </c>
      <c r="G47" s="20">
        <f>2*'Calibración Antena 3'!Radio*1000*SIN(F47/(2*'Calibración Antena 3'!Radio*1000))</f>
        <v>4054785.117</v>
      </c>
      <c r="H47" s="20">
        <f t="shared" si="1"/>
        <v>4054785.118</v>
      </c>
      <c r="I47" s="22">
        <f t="shared" si="2"/>
        <v>0.1074196049</v>
      </c>
      <c r="J47" s="22">
        <f t="shared" si="3"/>
        <v>0.9307911936</v>
      </c>
      <c r="K47" s="22">
        <f t="shared" si="4"/>
        <v>1.570796327</v>
      </c>
      <c r="L47" s="22">
        <f t="shared" si="5"/>
        <v>0.7974694781</v>
      </c>
      <c r="M47" s="22">
        <f t="shared" si="6"/>
        <v>0.6477068654</v>
      </c>
    </row>
    <row r="48">
      <c r="A48" s="23">
        <v>40.0</v>
      </c>
      <c r="B48" s="24"/>
      <c r="C48" s="24"/>
      <c r="D48" s="23"/>
      <c r="E48" s="23"/>
      <c r="F48" s="23">
        <f>'Calibración Antena 3'!Radio*M48*1000</f>
        <v>4126540.439</v>
      </c>
      <c r="G48" s="23">
        <f>2*'Calibración Antena 3'!Radio*1000*SIN(F48/(2*'Calibración Antena 3'!Radio*1000))</f>
        <v>4054785.117</v>
      </c>
      <c r="H48" s="23">
        <f t="shared" si="1"/>
        <v>4054785.118</v>
      </c>
      <c r="I48" s="25">
        <f t="shared" si="2"/>
        <v>0.1074196049</v>
      </c>
      <c r="J48" s="25">
        <f t="shared" si="3"/>
        <v>0.9307911936</v>
      </c>
      <c r="K48" s="25">
        <f t="shared" si="4"/>
        <v>1.570796327</v>
      </c>
      <c r="L48" s="25">
        <f t="shared" si="5"/>
        <v>0.7974694781</v>
      </c>
      <c r="M48" s="25">
        <f t="shared" si="6"/>
        <v>0.6477068654</v>
      </c>
    </row>
    <row r="49">
      <c r="A49" s="20">
        <v>41.0</v>
      </c>
      <c r="B49" s="21"/>
      <c r="C49" s="21"/>
      <c r="D49" s="20"/>
      <c r="E49" s="20"/>
      <c r="F49" s="20">
        <f>'Calibración Antena 3'!Radio*M49*1000</f>
        <v>4126540.439</v>
      </c>
      <c r="G49" s="20">
        <f>2*'Calibración Antena 3'!Radio*1000*SIN(F49/(2*'Calibración Antena 3'!Radio*1000))</f>
        <v>4054785.117</v>
      </c>
      <c r="H49" s="20">
        <f t="shared" si="1"/>
        <v>4054785.118</v>
      </c>
      <c r="I49" s="22">
        <f t="shared" si="2"/>
        <v>0.1074196049</v>
      </c>
      <c r="J49" s="22">
        <f t="shared" si="3"/>
        <v>0.9307911936</v>
      </c>
      <c r="K49" s="22">
        <f t="shared" si="4"/>
        <v>1.570796327</v>
      </c>
      <c r="L49" s="22">
        <f t="shared" si="5"/>
        <v>0.7974694781</v>
      </c>
      <c r="M49" s="22">
        <f t="shared" si="6"/>
        <v>0.6477068654</v>
      </c>
    </row>
    <row r="50">
      <c r="A50" s="23">
        <v>42.0</v>
      </c>
      <c r="B50" s="24"/>
      <c r="C50" s="24"/>
      <c r="D50" s="23"/>
      <c r="E50" s="23"/>
      <c r="F50" s="23">
        <f>'Calibración Antena 3'!Radio*M50*1000</f>
        <v>4126540.439</v>
      </c>
      <c r="G50" s="23">
        <f>2*'Calibración Antena 3'!Radio*1000*SIN(F50/(2*'Calibración Antena 3'!Radio*1000))</f>
        <v>4054785.117</v>
      </c>
      <c r="H50" s="23">
        <f t="shared" si="1"/>
        <v>4054785.118</v>
      </c>
      <c r="I50" s="25">
        <f t="shared" si="2"/>
        <v>0.1074196049</v>
      </c>
      <c r="J50" s="25">
        <f t="shared" si="3"/>
        <v>0.9307911936</v>
      </c>
      <c r="K50" s="25">
        <f t="shared" si="4"/>
        <v>1.570796327</v>
      </c>
      <c r="L50" s="25">
        <f t="shared" si="5"/>
        <v>0.7974694781</v>
      </c>
      <c r="M50" s="25">
        <f t="shared" si="6"/>
        <v>0.6477068654</v>
      </c>
    </row>
    <row r="51">
      <c r="A51" s="20">
        <v>43.0</v>
      </c>
      <c r="B51" s="21"/>
      <c r="C51" s="21"/>
      <c r="D51" s="20"/>
      <c r="E51" s="20"/>
      <c r="F51" s="20">
        <f>'Calibración Antena 3'!Radio*M51*1000</f>
        <v>4126540.439</v>
      </c>
      <c r="G51" s="20">
        <f>2*'Calibración Antena 3'!Radio*1000*SIN(F51/(2*'Calibración Antena 3'!Radio*1000))</f>
        <v>4054785.117</v>
      </c>
      <c r="H51" s="20">
        <f t="shared" si="1"/>
        <v>4054785.118</v>
      </c>
      <c r="I51" s="22">
        <f t="shared" si="2"/>
        <v>0.1074196049</v>
      </c>
      <c r="J51" s="22">
        <f t="shared" si="3"/>
        <v>0.9307911936</v>
      </c>
      <c r="K51" s="22">
        <f t="shared" si="4"/>
        <v>1.570796327</v>
      </c>
      <c r="L51" s="22">
        <f t="shared" si="5"/>
        <v>0.7974694781</v>
      </c>
      <c r="M51" s="22">
        <f t="shared" si="6"/>
        <v>0.6477068654</v>
      </c>
    </row>
    <row r="52">
      <c r="A52" s="23">
        <v>44.0</v>
      </c>
      <c r="B52" s="24"/>
      <c r="C52" s="24"/>
      <c r="D52" s="23"/>
      <c r="E52" s="23"/>
      <c r="F52" s="23">
        <f>'Calibración Antena 3'!Radio*M52*1000</f>
        <v>4126540.439</v>
      </c>
      <c r="G52" s="23">
        <f>2*'Calibración Antena 3'!Radio*1000*SIN(F52/(2*'Calibración Antena 3'!Radio*1000))</f>
        <v>4054785.117</v>
      </c>
      <c r="H52" s="23">
        <f t="shared" si="1"/>
        <v>4054785.118</v>
      </c>
      <c r="I52" s="25">
        <f t="shared" si="2"/>
        <v>0.1074196049</v>
      </c>
      <c r="J52" s="25">
        <f t="shared" si="3"/>
        <v>0.9307911936</v>
      </c>
      <c r="K52" s="25">
        <f t="shared" si="4"/>
        <v>1.570796327</v>
      </c>
      <c r="L52" s="25">
        <f t="shared" si="5"/>
        <v>0.7974694781</v>
      </c>
      <c r="M52" s="25">
        <f t="shared" si="6"/>
        <v>0.6477068654</v>
      </c>
    </row>
    <row r="53">
      <c r="A53" s="20">
        <v>45.0</v>
      </c>
      <c r="B53" s="21"/>
      <c r="C53" s="21"/>
      <c r="D53" s="20"/>
      <c r="E53" s="20"/>
      <c r="F53" s="20">
        <f>'Calibración Antena 3'!Radio*M53*1000</f>
        <v>4126540.439</v>
      </c>
      <c r="G53" s="20">
        <f>2*'Calibración Antena 3'!Radio*1000*SIN(F53/(2*'Calibración Antena 3'!Radio*1000))</f>
        <v>4054785.117</v>
      </c>
      <c r="H53" s="20">
        <f t="shared" si="1"/>
        <v>4054785.118</v>
      </c>
      <c r="I53" s="22">
        <f t="shared" si="2"/>
        <v>0.1074196049</v>
      </c>
      <c r="J53" s="22">
        <f t="shared" si="3"/>
        <v>0.9307911936</v>
      </c>
      <c r="K53" s="22">
        <f t="shared" si="4"/>
        <v>1.570796327</v>
      </c>
      <c r="L53" s="22">
        <f t="shared" si="5"/>
        <v>0.7974694781</v>
      </c>
      <c r="M53" s="22">
        <f t="shared" si="6"/>
        <v>0.6477068654</v>
      </c>
    </row>
    <row r="54">
      <c r="A54" s="23">
        <v>46.0</v>
      </c>
      <c r="B54" s="24"/>
      <c r="C54" s="24"/>
      <c r="D54" s="23"/>
      <c r="E54" s="23"/>
      <c r="F54" s="23">
        <f>'Calibración Antena 3'!Radio*M54*1000</f>
        <v>4126540.439</v>
      </c>
      <c r="G54" s="23">
        <f>2*'Calibración Antena 3'!Radio*1000*SIN(F54/(2*'Calibración Antena 3'!Radio*1000))</f>
        <v>4054785.117</v>
      </c>
      <c r="H54" s="23">
        <f t="shared" si="1"/>
        <v>4054785.118</v>
      </c>
      <c r="I54" s="25">
        <f t="shared" si="2"/>
        <v>0.1074196049</v>
      </c>
      <c r="J54" s="25">
        <f t="shared" si="3"/>
        <v>0.9307911936</v>
      </c>
      <c r="K54" s="25">
        <f t="shared" si="4"/>
        <v>1.570796327</v>
      </c>
      <c r="L54" s="25">
        <f t="shared" si="5"/>
        <v>0.7974694781</v>
      </c>
      <c r="M54" s="25">
        <f t="shared" si="6"/>
        <v>0.6477068654</v>
      </c>
    </row>
    <row r="55">
      <c r="A55" s="20">
        <v>47.0</v>
      </c>
      <c r="B55" s="21"/>
      <c r="C55" s="21"/>
      <c r="D55" s="20"/>
      <c r="E55" s="20"/>
      <c r="F55" s="20">
        <f>'Calibración Antena 3'!Radio*M55*1000</f>
        <v>4126540.439</v>
      </c>
      <c r="G55" s="20">
        <f>2*'Calibración Antena 3'!Radio*1000*SIN(F55/(2*'Calibración Antena 3'!Radio*1000))</f>
        <v>4054785.117</v>
      </c>
      <c r="H55" s="20">
        <f t="shared" si="1"/>
        <v>4054785.118</v>
      </c>
      <c r="I55" s="22">
        <f t="shared" si="2"/>
        <v>0.1074196049</v>
      </c>
      <c r="J55" s="22">
        <f t="shared" si="3"/>
        <v>0.9307911936</v>
      </c>
      <c r="K55" s="22">
        <f t="shared" si="4"/>
        <v>1.570796327</v>
      </c>
      <c r="L55" s="22">
        <f t="shared" si="5"/>
        <v>0.7974694781</v>
      </c>
      <c r="M55" s="22">
        <f t="shared" si="6"/>
        <v>0.6477068654</v>
      </c>
    </row>
    <row r="56">
      <c r="A56" s="23">
        <v>48.0</v>
      </c>
      <c r="B56" s="24"/>
      <c r="C56" s="24"/>
      <c r="D56" s="23"/>
      <c r="E56" s="23"/>
      <c r="F56" s="23">
        <f>'Calibración Antena 3'!Radio*M56*1000</f>
        <v>4126540.439</v>
      </c>
      <c r="G56" s="23">
        <f>2*'Calibración Antena 3'!Radio*1000*SIN(F56/(2*'Calibración Antena 3'!Radio*1000))</f>
        <v>4054785.117</v>
      </c>
      <c r="H56" s="23">
        <f t="shared" si="1"/>
        <v>4054785.118</v>
      </c>
      <c r="I56" s="25">
        <f t="shared" si="2"/>
        <v>0.1074196049</v>
      </c>
      <c r="J56" s="25">
        <f t="shared" si="3"/>
        <v>0.9307911936</v>
      </c>
      <c r="K56" s="25">
        <f t="shared" si="4"/>
        <v>1.570796327</v>
      </c>
      <c r="L56" s="25">
        <f t="shared" si="5"/>
        <v>0.7974694781</v>
      </c>
      <c r="M56" s="25">
        <f t="shared" si="6"/>
        <v>0.6477068654</v>
      </c>
    </row>
    <row r="57">
      <c r="A57" s="20">
        <v>49.0</v>
      </c>
      <c r="B57" s="21"/>
      <c r="C57" s="21"/>
      <c r="D57" s="20"/>
      <c r="E57" s="20"/>
      <c r="F57" s="20">
        <f>'Calibración Antena 3'!Radio*M57*1000</f>
        <v>4126540.439</v>
      </c>
      <c r="G57" s="20">
        <f>2*'Calibración Antena 3'!Radio*1000*SIN(F57/(2*'Calibración Antena 3'!Radio*1000))</f>
        <v>4054785.117</v>
      </c>
      <c r="H57" s="20">
        <f t="shared" si="1"/>
        <v>4054785.118</v>
      </c>
      <c r="I57" s="22">
        <f t="shared" si="2"/>
        <v>0.1074196049</v>
      </c>
      <c r="J57" s="22">
        <f t="shared" si="3"/>
        <v>0.9307911936</v>
      </c>
      <c r="K57" s="22">
        <f t="shared" si="4"/>
        <v>1.570796327</v>
      </c>
      <c r="L57" s="22">
        <f t="shared" si="5"/>
        <v>0.7974694781</v>
      </c>
      <c r="M57" s="22">
        <f t="shared" si="6"/>
        <v>0.6477068654</v>
      </c>
    </row>
    <row r="58">
      <c r="A58" s="23">
        <v>50.0</v>
      </c>
      <c r="B58" s="24"/>
      <c r="C58" s="24"/>
      <c r="D58" s="23"/>
      <c r="E58" s="23"/>
      <c r="F58" s="23">
        <f>'Calibración Antena 3'!Radio*M58*1000</f>
        <v>4126540.439</v>
      </c>
      <c r="G58" s="23">
        <f>2*'Calibración Antena 3'!Radio*1000*SIN(F58/(2*'Calibración Antena 3'!Radio*1000))</f>
        <v>4054785.117</v>
      </c>
      <c r="H58" s="23">
        <f t="shared" si="1"/>
        <v>4054785.118</v>
      </c>
      <c r="I58" s="25">
        <f t="shared" si="2"/>
        <v>0.1074196049</v>
      </c>
      <c r="J58" s="25">
        <f t="shared" si="3"/>
        <v>0.9307911936</v>
      </c>
      <c r="K58" s="25">
        <f t="shared" si="4"/>
        <v>1.570796327</v>
      </c>
      <c r="L58" s="25">
        <f t="shared" si="5"/>
        <v>0.7974694781</v>
      </c>
      <c r="M58" s="25">
        <f t="shared" si="6"/>
        <v>0.6477068654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>
        <v>87.0</v>
      </c>
      <c r="E2" s="48">
        <v>36.69278</v>
      </c>
      <c r="F2" s="48">
        <v>-6.11476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1">
        <v>36.69264116</v>
      </c>
      <c r="C9" s="21">
        <v>-6.11509276</v>
      </c>
      <c r="D9" s="20">
        <v>87.0</v>
      </c>
      <c r="E9" s="20">
        <v>71.0</v>
      </c>
      <c r="F9" s="20">
        <f>'Chapin I'!Radio*M9*1000</f>
        <v>33.44580114</v>
      </c>
      <c r="G9" s="20">
        <f>2*'Chapin I'!Radio*1000*SIN(F9/(2*'Chapin I'!Radio*1000))</f>
        <v>33.44580114</v>
      </c>
      <c r="H9" s="20">
        <f t="shared" ref="H9:H58" si="1">SQRT(G9^2+(D9-$D$2)^2)</f>
        <v>33.44580114</v>
      </c>
      <c r="I9" s="22">
        <f t="shared" ref="I9:I58" si="2">RADIANS(C9-$F$2)</f>
        <v>-0.000005807757619</v>
      </c>
      <c r="J9" s="22">
        <f t="shared" ref="J9:J58" si="3">RADIANS(90-$E$2)</f>
        <v>0.9303865041</v>
      </c>
      <c r="K9" s="22">
        <f t="shared" ref="K9:K58" si="4">RADIANS(90-B9)</f>
        <v>0.9303889273</v>
      </c>
      <c r="L9" s="22">
        <f t="shared" ref="L9:L58" si="5">cos(J9)*cos(K9)+SIN(J9)*SIN(K9)*cos(I9)</f>
        <v>1</v>
      </c>
      <c r="M9" s="22">
        <f t="shared" ref="M9:M58" si="6">acos(L9)</f>
        <v>0.000005249694104</v>
      </c>
    </row>
    <row r="10">
      <c r="A10" s="23">
        <v>2.0</v>
      </c>
      <c r="B10" s="24">
        <v>36.6924202</v>
      </c>
      <c r="C10" s="24">
        <v>-6.11555883</v>
      </c>
      <c r="D10" s="23">
        <v>92.0</v>
      </c>
      <c r="E10" s="23">
        <v>89.0</v>
      </c>
      <c r="F10" s="23">
        <f>'Chapin I'!Radio*M10*1000</f>
        <v>81.69258239</v>
      </c>
      <c r="G10" s="23">
        <f>2*'Chapin I'!Radio*1000*SIN(F10/(2*'Chapin I'!Radio*1000))</f>
        <v>81.69258239</v>
      </c>
      <c r="H10" s="23">
        <f t="shared" si="1"/>
        <v>81.84545202</v>
      </c>
      <c r="I10" s="25">
        <f t="shared" si="2"/>
        <v>-0.00001394221366</v>
      </c>
      <c r="J10" s="25">
        <f t="shared" si="3"/>
        <v>0.9303865041</v>
      </c>
      <c r="K10" s="25">
        <f t="shared" si="4"/>
        <v>0.9303927838</v>
      </c>
      <c r="L10" s="25">
        <f t="shared" si="5"/>
        <v>0.9999999999</v>
      </c>
      <c r="M10" s="25">
        <f t="shared" si="6"/>
        <v>0.00001282256826</v>
      </c>
    </row>
    <row r="11">
      <c r="A11" s="20">
        <v>3.0</v>
      </c>
      <c r="B11" s="21">
        <v>36.69215336</v>
      </c>
      <c r="C11" s="21">
        <v>-6.11615657</v>
      </c>
      <c r="D11" s="20">
        <v>88.0</v>
      </c>
      <c r="E11" s="20">
        <v>95.0</v>
      </c>
      <c r="F11" s="20">
        <f>'Chapin I'!Radio*M11*1000</f>
        <v>142.6909426</v>
      </c>
      <c r="G11" s="20">
        <f>2*'Chapin I'!Radio*1000*SIN(F11/(2*'Chapin I'!Radio*1000))</f>
        <v>142.6909426</v>
      </c>
      <c r="H11" s="20">
        <f t="shared" si="1"/>
        <v>142.6944466</v>
      </c>
      <c r="I11" s="22">
        <f t="shared" si="2"/>
        <v>-0.00002437474473</v>
      </c>
      <c r="J11" s="22">
        <f t="shared" si="3"/>
        <v>0.9303865041</v>
      </c>
      <c r="K11" s="22">
        <f t="shared" si="4"/>
        <v>0.930397441</v>
      </c>
      <c r="L11" s="22">
        <f t="shared" si="5"/>
        <v>0.9999999997</v>
      </c>
      <c r="M11" s="22">
        <f t="shared" si="6"/>
        <v>0.00002239694594</v>
      </c>
    </row>
    <row r="12">
      <c r="A12" s="23">
        <v>4.0</v>
      </c>
      <c r="B12" s="24">
        <v>36.69139866</v>
      </c>
      <c r="C12" s="24">
        <v>-6.1172314</v>
      </c>
      <c r="D12" s="23">
        <v>86.0</v>
      </c>
      <c r="E12" s="23">
        <v>113.0</v>
      </c>
      <c r="F12" s="23">
        <f>'Chapin I'!Radio*M12*1000</f>
        <v>268.6061681</v>
      </c>
      <c r="G12" s="23">
        <f>2*'Chapin I'!Radio*1000*SIN(F12/(2*'Chapin I'!Radio*1000))</f>
        <v>268.606168</v>
      </c>
      <c r="H12" s="23">
        <f t="shared" si="1"/>
        <v>268.6080295</v>
      </c>
      <c r="I12" s="25">
        <f t="shared" si="2"/>
        <v>-0.00004313406713</v>
      </c>
      <c r="J12" s="25">
        <f t="shared" si="3"/>
        <v>0.9303865041</v>
      </c>
      <c r="K12" s="25">
        <f t="shared" si="4"/>
        <v>0.930410613</v>
      </c>
      <c r="L12" s="25">
        <f t="shared" si="5"/>
        <v>0.9999999991</v>
      </c>
      <c r="M12" s="25">
        <f t="shared" si="6"/>
        <v>0.00004216075468</v>
      </c>
    </row>
    <row r="13">
      <c r="A13" s="20">
        <v>5.0</v>
      </c>
      <c r="B13" s="21">
        <v>36.69126965</v>
      </c>
      <c r="C13" s="21">
        <v>-6.11811063</v>
      </c>
      <c r="D13" s="20">
        <v>77.0</v>
      </c>
      <c r="E13" s="20">
        <v>120.0</v>
      </c>
      <c r="F13" s="20">
        <f>'Chapin I'!Radio*M13*1000</f>
        <v>342.7201337</v>
      </c>
      <c r="G13" s="20">
        <f>2*'Chapin I'!Radio*1000*SIN(F13/(2*'Chapin I'!Radio*1000))</f>
        <v>342.7201336</v>
      </c>
      <c r="H13" s="20">
        <f t="shared" si="1"/>
        <v>342.8659942</v>
      </c>
      <c r="I13" s="22">
        <f t="shared" si="2"/>
        <v>-0.00005847952552</v>
      </c>
      <c r="J13" s="22">
        <f t="shared" si="3"/>
        <v>0.9303865041</v>
      </c>
      <c r="K13" s="22">
        <f t="shared" si="4"/>
        <v>0.9304128647</v>
      </c>
      <c r="L13" s="22">
        <f t="shared" si="5"/>
        <v>0.9999999986</v>
      </c>
      <c r="M13" s="22">
        <f t="shared" si="6"/>
        <v>0.00005379377393</v>
      </c>
    </row>
    <row r="14">
      <c r="A14" s="23">
        <v>6.0</v>
      </c>
      <c r="B14" s="24">
        <v>36.69052664</v>
      </c>
      <c r="C14" s="24">
        <v>-6.1190715</v>
      </c>
      <c r="D14" s="23">
        <v>86.0</v>
      </c>
      <c r="E14" s="23">
        <v>120.0</v>
      </c>
      <c r="F14" s="23">
        <f>'Chapin I'!Radio*M14*1000</f>
        <v>458.8738261</v>
      </c>
      <c r="G14" s="23">
        <f>2*'Chapin I'!Radio*1000*SIN(F14/(2*'Chapin I'!Radio*1000))</f>
        <v>458.873826</v>
      </c>
      <c r="H14" s="23">
        <f t="shared" si="1"/>
        <v>458.8749156</v>
      </c>
      <c r="I14" s="25">
        <f t="shared" si="2"/>
        <v>-0.0000752498707</v>
      </c>
      <c r="J14" s="25">
        <f t="shared" si="3"/>
        <v>0.9303865041</v>
      </c>
      <c r="K14" s="25">
        <f t="shared" si="4"/>
        <v>0.9304258326</v>
      </c>
      <c r="L14" s="25">
        <f t="shared" si="5"/>
        <v>0.9999999974</v>
      </c>
      <c r="M14" s="25">
        <f t="shared" si="6"/>
        <v>0.00007202540042</v>
      </c>
    </row>
    <row r="15">
      <c r="A15" s="20">
        <v>7.0</v>
      </c>
      <c r="B15" s="21">
        <v>36.68960702</v>
      </c>
      <c r="C15" s="21">
        <v>-6.1192422</v>
      </c>
      <c r="D15" s="20">
        <v>84.0</v>
      </c>
      <c r="E15" s="20">
        <v>120.0</v>
      </c>
      <c r="F15" s="20">
        <f>'Chapin I'!Radio*M15*1000</f>
        <v>533.104895</v>
      </c>
      <c r="G15" s="20">
        <f>2*'Chapin I'!Radio*1000*SIN(F15/(2*'Chapin I'!Radio*1000))</f>
        <v>533.1048948</v>
      </c>
      <c r="H15" s="20">
        <f t="shared" si="1"/>
        <v>533.1133359</v>
      </c>
      <c r="I15" s="22">
        <f t="shared" si="2"/>
        <v>-0.00007822914773</v>
      </c>
      <c r="J15" s="22">
        <f t="shared" si="3"/>
        <v>0.9303865041</v>
      </c>
      <c r="K15" s="22">
        <f t="shared" si="4"/>
        <v>0.930441883</v>
      </c>
      <c r="L15" s="22">
        <f t="shared" si="5"/>
        <v>0.9999999965</v>
      </c>
      <c r="M15" s="22">
        <f t="shared" si="6"/>
        <v>0.00008367680035</v>
      </c>
    </row>
    <row r="16">
      <c r="A16" s="23">
        <v>8.0</v>
      </c>
      <c r="B16" s="24">
        <v>36.68909327</v>
      </c>
      <c r="C16" s="24">
        <v>-6.11942565</v>
      </c>
      <c r="D16" s="23">
        <v>87.0</v>
      </c>
      <c r="E16" s="23">
        <v>122.0</v>
      </c>
      <c r="F16" s="23">
        <f>'Chapin I'!Radio*M16*1000</f>
        <v>584.0528402</v>
      </c>
      <c r="G16" s="23">
        <f>2*'Chapin I'!Radio*1000*SIN(F16/(2*'Chapin I'!Radio*1000))</f>
        <v>584.05284</v>
      </c>
      <c r="H16" s="23">
        <f t="shared" si="1"/>
        <v>584.05284</v>
      </c>
      <c r="I16" s="25">
        <f t="shared" si="2"/>
        <v>-0.00008143095425</v>
      </c>
      <c r="J16" s="25">
        <f t="shared" si="3"/>
        <v>0.9303865041</v>
      </c>
      <c r="K16" s="25">
        <f t="shared" si="4"/>
        <v>0.9304508497</v>
      </c>
      <c r="L16" s="25">
        <f t="shared" si="5"/>
        <v>0.9999999958</v>
      </c>
      <c r="M16" s="25">
        <f t="shared" si="6"/>
        <v>0.00009167365252</v>
      </c>
    </row>
    <row r="17">
      <c r="A17" s="20">
        <v>9.0</v>
      </c>
      <c r="B17" s="21">
        <v>36.69017998</v>
      </c>
      <c r="C17" s="21">
        <v>-6.11945425</v>
      </c>
      <c r="D17" s="20">
        <v>91.0</v>
      </c>
      <c r="E17" s="20">
        <v>118.0</v>
      </c>
      <c r="F17" s="20">
        <f>'Chapin I'!Radio*M17*1000</f>
        <v>508.6964059</v>
      </c>
      <c r="G17" s="20">
        <f>2*'Chapin I'!Radio*1000*SIN(F17/(2*'Chapin I'!Radio*1000))</f>
        <v>508.6964057</v>
      </c>
      <c r="H17" s="20">
        <f t="shared" si="1"/>
        <v>508.7121319</v>
      </c>
      <c r="I17" s="22">
        <f t="shared" si="2"/>
        <v>-0.00008193011841</v>
      </c>
      <c r="J17" s="22">
        <f t="shared" si="3"/>
        <v>0.9303865041</v>
      </c>
      <c r="K17" s="22">
        <f t="shared" si="4"/>
        <v>0.930431883</v>
      </c>
      <c r="L17" s="22">
        <f t="shared" si="5"/>
        <v>0.9999999968</v>
      </c>
      <c r="M17" s="22">
        <f t="shared" si="6"/>
        <v>0.00007984561385</v>
      </c>
    </row>
    <row r="18">
      <c r="A18" s="23">
        <v>10.0</v>
      </c>
      <c r="B18" s="24"/>
      <c r="C18" s="24"/>
      <c r="D18" s="23"/>
      <c r="E18" s="23"/>
      <c r="F18" s="23">
        <f>'Chapin I'!Radio*M18*1000</f>
        <v>4128447.411</v>
      </c>
      <c r="G18" s="23">
        <f>2*'Chapin I'!Radio*1000*SIN(F18/(2*'Chapin I'!Radio*1000))</f>
        <v>4056592.912</v>
      </c>
      <c r="H18" s="23">
        <f t="shared" si="1"/>
        <v>4056592.913</v>
      </c>
      <c r="I18" s="25">
        <f t="shared" si="2"/>
        <v>0.106722695</v>
      </c>
      <c r="J18" s="25">
        <f t="shared" si="3"/>
        <v>0.9303865041</v>
      </c>
      <c r="K18" s="25">
        <f t="shared" si="4"/>
        <v>1.570796327</v>
      </c>
      <c r="L18" s="25">
        <f t="shared" si="5"/>
        <v>0.7972888445</v>
      </c>
      <c r="M18" s="25">
        <f t="shared" si="6"/>
        <v>0.6480061861</v>
      </c>
    </row>
    <row r="19">
      <c r="A19" s="20">
        <v>11.0</v>
      </c>
      <c r="B19" s="21"/>
      <c r="C19" s="21"/>
      <c r="D19" s="20"/>
      <c r="E19" s="20"/>
      <c r="F19" s="20">
        <f>'Chapin I'!Radio*M19*1000</f>
        <v>4128447.411</v>
      </c>
      <c r="G19" s="20">
        <f>2*'Chapin I'!Radio*1000*SIN(F19/(2*'Chapin I'!Radio*1000))</f>
        <v>4056592.912</v>
      </c>
      <c r="H19" s="20">
        <f t="shared" si="1"/>
        <v>4056592.913</v>
      </c>
      <c r="I19" s="22">
        <f t="shared" si="2"/>
        <v>0.106722695</v>
      </c>
      <c r="J19" s="22">
        <f t="shared" si="3"/>
        <v>0.9303865041</v>
      </c>
      <c r="K19" s="22">
        <f t="shared" si="4"/>
        <v>1.570796327</v>
      </c>
      <c r="L19" s="22">
        <f t="shared" si="5"/>
        <v>0.7972888445</v>
      </c>
      <c r="M19" s="22">
        <f t="shared" si="6"/>
        <v>0.6480061861</v>
      </c>
    </row>
    <row r="20">
      <c r="A20" s="23">
        <v>12.0</v>
      </c>
      <c r="B20" s="24"/>
      <c r="C20" s="24"/>
      <c r="D20" s="23"/>
      <c r="E20" s="23"/>
      <c r="F20" s="23">
        <f>'Chapin I'!Radio*M20*1000</f>
        <v>4128447.411</v>
      </c>
      <c r="G20" s="23">
        <f>2*'Chapin I'!Radio*1000*SIN(F20/(2*'Chapin I'!Radio*1000))</f>
        <v>4056592.912</v>
      </c>
      <c r="H20" s="23">
        <f t="shared" si="1"/>
        <v>4056592.913</v>
      </c>
      <c r="I20" s="25">
        <f t="shared" si="2"/>
        <v>0.106722695</v>
      </c>
      <c r="J20" s="25">
        <f t="shared" si="3"/>
        <v>0.9303865041</v>
      </c>
      <c r="K20" s="25">
        <f t="shared" si="4"/>
        <v>1.570796327</v>
      </c>
      <c r="L20" s="25">
        <f t="shared" si="5"/>
        <v>0.7972888445</v>
      </c>
      <c r="M20" s="25">
        <f t="shared" si="6"/>
        <v>0.6480061861</v>
      </c>
    </row>
    <row r="21">
      <c r="A21" s="20">
        <v>13.0</v>
      </c>
      <c r="B21" s="21"/>
      <c r="C21" s="21"/>
      <c r="D21" s="20"/>
      <c r="E21" s="20"/>
      <c r="F21" s="20">
        <f>'Chapin I'!Radio*M21*1000</f>
        <v>4128447.411</v>
      </c>
      <c r="G21" s="20">
        <f>2*'Chapin I'!Radio*1000*SIN(F21/(2*'Chapin I'!Radio*1000))</f>
        <v>4056592.912</v>
      </c>
      <c r="H21" s="20">
        <f t="shared" si="1"/>
        <v>4056592.913</v>
      </c>
      <c r="I21" s="22">
        <f t="shared" si="2"/>
        <v>0.106722695</v>
      </c>
      <c r="J21" s="22">
        <f t="shared" si="3"/>
        <v>0.9303865041</v>
      </c>
      <c r="K21" s="22">
        <f t="shared" si="4"/>
        <v>1.570796327</v>
      </c>
      <c r="L21" s="22">
        <f t="shared" si="5"/>
        <v>0.7972888445</v>
      </c>
      <c r="M21" s="22">
        <f t="shared" si="6"/>
        <v>0.6480061861</v>
      </c>
    </row>
    <row r="22">
      <c r="A22" s="23">
        <v>14.0</v>
      </c>
      <c r="B22" s="24"/>
      <c r="C22" s="24"/>
      <c r="D22" s="23"/>
      <c r="E22" s="23"/>
      <c r="F22" s="23">
        <f>'Chapin I'!Radio*M22*1000</f>
        <v>4128447.411</v>
      </c>
      <c r="G22" s="23">
        <f>2*'Chapin I'!Radio*1000*SIN(F22/(2*'Chapin I'!Radio*1000))</f>
        <v>4056592.912</v>
      </c>
      <c r="H22" s="23">
        <f t="shared" si="1"/>
        <v>4056592.913</v>
      </c>
      <c r="I22" s="25">
        <f t="shared" si="2"/>
        <v>0.106722695</v>
      </c>
      <c r="J22" s="25">
        <f t="shared" si="3"/>
        <v>0.9303865041</v>
      </c>
      <c r="K22" s="25">
        <f t="shared" si="4"/>
        <v>1.570796327</v>
      </c>
      <c r="L22" s="25">
        <f t="shared" si="5"/>
        <v>0.7972888445</v>
      </c>
      <c r="M22" s="25">
        <f t="shared" si="6"/>
        <v>0.6480061861</v>
      </c>
    </row>
    <row r="23">
      <c r="A23" s="20">
        <v>15.0</v>
      </c>
      <c r="B23" s="21"/>
      <c r="C23" s="21"/>
      <c r="D23" s="20"/>
      <c r="E23" s="20"/>
      <c r="F23" s="20">
        <f>'Chapin I'!Radio*M23*1000</f>
        <v>4128447.411</v>
      </c>
      <c r="G23" s="20">
        <f>2*'Chapin I'!Radio*1000*SIN(F23/(2*'Chapin I'!Radio*1000))</f>
        <v>4056592.912</v>
      </c>
      <c r="H23" s="20">
        <f t="shared" si="1"/>
        <v>4056592.913</v>
      </c>
      <c r="I23" s="22">
        <f t="shared" si="2"/>
        <v>0.106722695</v>
      </c>
      <c r="J23" s="22">
        <f t="shared" si="3"/>
        <v>0.9303865041</v>
      </c>
      <c r="K23" s="22">
        <f t="shared" si="4"/>
        <v>1.570796327</v>
      </c>
      <c r="L23" s="22">
        <f t="shared" si="5"/>
        <v>0.7972888445</v>
      </c>
      <c r="M23" s="22">
        <f t="shared" si="6"/>
        <v>0.6480061861</v>
      </c>
    </row>
    <row r="24">
      <c r="A24" s="23">
        <v>16.0</v>
      </c>
      <c r="B24" s="24"/>
      <c r="C24" s="24"/>
      <c r="D24" s="23"/>
      <c r="E24" s="23"/>
      <c r="F24" s="23">
        <f>'Chapin I'!Radio*M24*1000</f>
        <v>4128447.411</v>
      </c>
      <c r="G24" s="23">
        <f>2*'Chapin I'!Radio*1000*SIN(F24/(2*'Chapin I'!Radio*1000))</f>
        <v>4056592.912</v>
      </c>
      <c r="H24" s="23">
        <f t="shared" si="1"/>
        <v>4056592.913</v>
      </c>
      <c r="I24" s="25">
        <f t="shared" si="2"/>
        <v>0.106722695</v>
      </c>
      <c r="J24" s="25">
        <f t="shared" si="3"/>
        <v>0.9303865041</v>
      </c>
      <c r="K24" s="25">
        <f t="shared" si="4"/>
        <v>1.570796327</v>
      </c>
      <c r="L24" s="25">
        <f t="shared" si="5"/>
        <v>0.7972888445</v>
      </c>
      <c r="M24" s="25">
        <f t="shared" si="6"/>
        <v>0.6480061861</v>
      </c>
    </row>
    <row r="25">
      <c r="A25" s="20">
        <v>17.0</v>
      </c>
      <c r="B25" s="21"/>
      <c r="C25" s="21"/>
      <c r="D25" s="20"/>
      <c r="E25" s="20"/>
      <c r="F25" s="20">
        <f>'Chapin I'!Radio*M25*1000</f>
        <v>4128447.411</v>
      </c>
      <c r="G25" s="20">
        <f>2*'Chapin I'!Radio*1000*SIN(F25/(2*'Chapin I'!Radio*1000))</f>
        <v>4056592.912</v>
      </c>
      <c r="H25" s="20">
        <f t="shared" si="1"/>
        <v>4056592.913</v>
      </c>
      <c r="I25" s="22">
        <f t="shared" si="2"/>
        <v>0.106722695</v>
      </c>
      <c r="J25" s="22">
        <f t="shared" si="3"/>
        <v>0.9303865041</v>
      </c>
      <c r="K25" s="22">
        <f t="shared" si="4"/>
        <v>1.570796327</v>
      </c>
      <c r="L25" s="22">
        <f t="shared" si="5"/>
        <v>0.7972888445</v>
      </c>
      <c r="M25" s="22">
        <f t="shared" si="6"/>
        <v>0.6480061861</v>
      </c>
    </row>
    <row r="26">
      <c r="A26" s="23">
        <v>18.0</v>
      </c>
      <c r="B26" s="24"/>
      <c r="C26" s="24"/>
      <c r="D26" s="23"/>
      <c r="E26" s="23"/>
      <c r="F26" s="23">
        <f>'Chapin I'!Radio*M26*1000</f>
        <v>4128447.411</v>
      </c>
      <c r="G26" s="23">
        <f>2*'Chapin I'!Radio*1000*SIN(F26/(2*'Chapin I'!Radio*1000))</f>
        <v>4056592.912</v>
      </c>
      <c r="H26" s="23">
        <f t="shared" si="1"/>
        <v>4056592.913</v>
      </c>
      <c r="I26" s="25">
        <f t="shared" si="2"/>
        <v>0.106722695</v>
      </c>
      <c r="J26" s="25">
        <f t="shared" si="3"/>
        <v>0.9303865041</v>
      </c>
      <c r="K26" s="25">
        <f t="shared" si="4"/>
        <v>1.570796327</v>
      </c>
      <c r="L26" s="25">
        <f t="shared" si="5"/>
        <v>0.7972888445</v>
      </c>
      <c r="M26" s="25">
        <f t="shared" si="6"/>
        <v>0.6480061861</v>
      </c>
    </row>
    <row r="27">
      <c r="A27" s="20">
        <v>19.0</v>
      </c>
      <c r="B27" s="21"/>
      <c r="C27" s="21"/>
      <c r="D27" s="20"/>
      <c r="E27" s="20"/>
      <c r="F27" s="20">
        <f>'Chapin I'!Radio*M27*1000</f>
        <v>4128447.411</v>
      </c>
      <c r="G27" s="20">
        <f>2*'Chapin I'!Radio*1000*SIN(F27/(2*'Chapin I'!Radio*1000))</f>
        <v>4056592.912</v>
      </c>
      <c r="H27" s="20">
        <f t="shared" si="1"/>
        <v>4056592.913</v>
      </c>
      <c r="I27" s="22">
        <f t="shared" si="2"/>
        <v>0.106722695</v>
      </c>
      <c r="J27" s="22">
        <f t="shared" si="3"/>
        <v>0.9303865041</v>
      </c>
      <c r="K27" s="22">
        <f t="shared" si="4"/>
        <v>1.570796327</v>
      </c>
      <c r="L27" s="22">
        <f t="shared" si="5"/>
        <v>0.7972888445</v>
      </c>
      <c r="M27" s="22">
        <f t="shared" si="6"/>
        <v>0.6480061861</v>
      </c>
    </row>
    <row r="28">
      <c r="A28" s="23">
        <v>20.0</v>
      </c>
      <c r="B28" s="24"/>
      <c r="C28" s="24"/>
      <c r="D28" s="23"/>
      <c r="E28" s="23"/>
      <c r="F28" s="23">
        <f>'Chapin I'!Radio*M28*1000</f>
        <v>4128447.411</v>
      </c>
      <c r="G28" s="23">
        <f>2*'Chapin I'!Radio*1000*SIN(F28/(2*'Chapin I'!Radio*1000))</f>
        <v>4056592.912</v>
      </c>
      <c r="H28" s="23">
        <f t="shared" si="1"/>
        <v>4056592.913</v>
      </c>
      <c r="I28" s="25">
        <f t="shared" si="2"/>
        <v>0.106722695</v>
      </c>
      <c r="J28" s="25">
        <f t="shared" si="3"/>
        <v>0.9303865041</v>
      </c>
      <c r="K28" s="25">
        <f t="shared" si="4"/>
        <v>1.570796327</v>
      </c>
      <c r="L28" s="25">
        <f t="shared" si="5"/>
        <v>0.7972888445</v>
      </c>
      <c r="M28" s="25">
        <f t="shared" si="6"/>
        <v>0.6480061861</v>
      </c>
    </row>
    <row r="29">
      <c r="A29" s="20">
        <v>21.0</v>
      </c>
      <c r="B29" s="21"/>
      <c r="C29" s="21"/>
      <c r="D29" s="20"/>
      <c r="E29" s="20"/>
      <c r="F29" s="20">
        <f>'Chapin I'!Radio*M29*1000</f>
        <v>4128447.411</v>
      </c>
      <c r="G29" s="20">
        <f>2*'Chapin I'!Radio*1000*SIN(F29/(2*'Chapin I'!Radio*1000))</f>
        <v>4056592.912</v>
      </c>
      <c r="H29" s="20">
        <f t="shared" si="1"/>
        <v>4056592.913</v>
      </c>
      <c r="I29" s="22">
        <f t="shared" si="2"/>
        <v>0.106722695</v>
      </c>
      <c r="J29" s="22">
        <f t="shared" si="3"/>
        <v>0.9303865041</v>
      </c>
      <c r="K29" s="22">
        <f t="shared" si="4"/>
        <v>1.570796327</v>
      </c>
      <c r="L29" s="22">
        <f t="shared" si="5"/>
        <v>0.7972888445</v>
      </c>
      <c r="M29" s="22">
        <f t="shared" si="6"/>
        <v>0.6480061861</v>
      </c>
    </row>
    <row r="30">
      <c r="A30" s="23">
        <v>22.0</v>
      </c>
      <c r="B30" s="24"/>
      <c r="C30" s="24"/>
      <c r="D30" s="23"/>
      <c r="E30" s="23"/>
      <c r="F30" s="23">
        <f>'Chapin I'!Radio*M30*1000</f>
        <v>4128447.411</v>
      </c>
      <c r="G30" s="23">
        <f>2*'Chapin I'!Radio*1000*SIN(F30/(2*'Chapin I'!Radio*1000))</f>
        <v>4056592.912</v>
      </c>
      <c r="H30" s="23">
        <f t="shared" si="1"/>
        <v>4056592.913</v>
      </c>
      <c r="I30" s="25">
        <f t="shared" si="2"/>
        <v>0.106722695</v>
      </c>
      <c r="J30" s="25">
        <f t="shared" si="3"/>
        <v>0.9303865041</v>
      </c>
      <c r="K30" s="25">
        <f t="shared" si="4"/>
        <v>1.570796327</v>
      </c>
      <c r="L30" s="25">
        <f t="shared" si="5"/>
        <v>0.7972888445</v>
      </c>
      <c r="M30" s="25">
        <f t="shared" si="6"/>
        <v>0.6480061861</v>
      </c>
    </row>
    <row r="31">
      <c r="A31" s="20">
        <v>23.0</v>
      </c>
      <c r="B31" s="21"/>
      <c r="C31" s="21"/>
      <c r="D31" s="20"/>
      <c r="E31" s="20"/>
      <c r="F31" s="20">
        <f>'Chapin I'!Radio*M31*1000</f>
        <v>4128447.411</v>
      </c>
      <c r="G31" s="20">
        <f>2*'Chapin I'!Radio*1000*SIN(F31/(2*'Chapin I'!Radio*1000))</f>
        <v>4056592.912</v>
      </c>
      <c r="H31" s="20">
        <f t="shared" si="1"/>
        <v>4056592.913</v>
      </c>
      <c r="I31" s="22">
        <f t="shared" si="2"/>
        <v>0.106722695</v>
      </c>
      <c r="J31" s="22">
        <f t="shared" si="3"/>
        <v>0.9303865041</v>
      </c>
      <c r="K31" s="22">
        <f t="shared" si="4"/>
        <v>1.570796327</v>
      </c>
      <c r="L31" s="22">
        <f t="shared" si="5"/>
        <v>0.7972888445</v>
      </c>
      <c r="M31" s="22">
        <f t="shared" si="6"/>
        <v>0.6480061861</v>
      </c>
    </row>
    <row r="32">
      <c r="A32" s="23">
        <v>24.0</v>
      </c>
      <c r="B32" s="24"/>
      <c r="C32" s="24"/>
      <c r="D32" s="23"/>
      <c r="E32" s="23"/>
      <c r="F32" s="23">
        <f>'Chapin I'!Radio*M32*1000</f>
        <v>4128447.411</v>
      </c>
      <c r="G32" s="23">
        <f>2*'Chapin I'!Radio*1000*SIN(F32/(2*'Chapin I'!Radio*1000))</f>
        <v>4056592.912</v>
      </c>
      <c r="H32" s="23">
        <f t="shared" si="1"/>
        <v>4056592.913</v>
      </c>
      <c r="I32" s="25">
        <f t="shared" si="2"/>
        <v>0.106722695</v>
      </c>
      <c r="J32" s="25">
        <f t="shared" si="3"/>
        <v>0.9303865041</v>
      </c>
      <c r="K32" s="25">
        <f t="shared" si="4"/>
        <v>1.570796327</v>
      </c>
      <c r="L32" s="25">
        <f t="shared" si="5"/>
        <v>0.7972888445</v>
      </c>
      <c r="M32" s="25">
        <f t="shared" si="6"/>
        <v>0.6480061861</v>
      </c>
    </row>
    <row r="33">
      <c r="A33" s="20">
        <v>25.0</v>
      </c>
      <c r="B33" s="21"/>
      <c r="C33" s="21"/>
      <c r="D33" s="20"/>
      <c r="E33" s="20"/>
      <c r="F33" s="20">
        <f>'Chapin I'!Radio*M33*1000</f>
        <v>4128447.411</v>
      </c>
      <c r="G33" s="20">
        <f>2*'Chapin I'!Radio*1000*SIN(F33/(2*'Chapin I'!Radio*1000))</f>
        <v>4056592.912</v>
      </c>
      <c r="H33" s="20">
        <f t="shared" si="1"/>
        <v>4056592.913</v>
      </c>
      <c r="I33" s="22">
        <f t="shared" si="2"/>
        <v>0.106722695</v>
      </c>
      <c r="J33" s="22">
        <f t="shared" si="3"/>
        <v>0.9303865041</v>
      </c>
      <c r="K33" s="22">
        <f t="shared" si="4"/>
        <v>1.570796327</v>
      </c>
      <c r="L33" s="22">
        <f t="shared" si="5"/>
        <v>0.7972888445</v>
      </c>
      <c r="M33" s="22">
        <f t="shared" si="6"/>
        <v>0.6480061861</v>
      </c>
    </row>
    <row r="34">
      <c r="A34" s="23">
        <v>26.0</v>
      </c>
      <c r="B34" s="24"/>
      <c r="C34" s="24"/>
      <c r="D34" s="23"/>
      <c r="E34" s="23"/>
      <c r="F34" s="23">
        <f>'Chapin I'!Radio*M34*1000</f>
        <v>4128447.411</v>
      </c>
      <c r="G34" s="23">
        <f>2*'Chapin I'!Radio*1000*SIN(F34/(2*'Chapin I'!Radio*1000))</f>
        <v>4056592.912</v>
      </c>
      <c r="H34" s="23">
        <f t="shared" si="1"/>
        <v>4056592.913</v>
      </c>
      <c r="I34" s="25">
        <f t="shared" si="2"/>
        <v>0.106722695</v>
      </c>
      <c r="J34" s="25">
        <f t="shared" si="3"/>
        <v>0.9303865041</v>
      </c>
      <c r="K34" s="25">
        <f t="shared" si="4"/>
        <v>1.570796327</v>
      </c>
      <c r="L34" s="25">
        <f t="shared" si="5"/>
        <v>0.7972888445</v>
      </c>
      <c r="M34" s="25">
        <f t="shared" si="6"/>
        <v>0.6480061861</v>
      </c>
    </row>
    <row r="35">
      <c r="A35" s="20">
        <v>27.0</v>
      </c>
      <c r="B35" s="21"/>
      <c r="C35" s="21"/>
      <c r="D35" s="20"/>
      <c r="E35" s="20"/>
      <c r="F35" s="20">
        <f>'Chapin I'!Radio*M35*1000</f>
        <v>4128447.411</v>
      </c>
      <c r="G35" s="20">
        <f>2*'Chapin I'!Radio*1000*SIN(F35/(2*'Chapin I'!Radio*1000))</f>
        <v>4056592.912</v>
      </c>
      <c r="H35" s="20">
        <f t="shared" si="1"/>
        <v>4056592.913</v>
      </c>
      <c r="I35" s="22">
        <f t="shared" si="2"/>
        <v>0.106722695</v>
      </c>
      <c r="J35" s="22">
        <f t="shared" si="3"/>
        <v>0.9303865041</v>
      </c>
      <c r="K35" s="22">
        <f t="shared" si="4"/>
        <v>1.570796327</v>
      </c>
      <c r="L35" s="22">
        <f t="shared" si="5"/>
        <v>0.7972888445</v>
      </c>
      <c r="M35" s="22">
        <f t="shared" si="6"/>
        <v>0.6480061861</v>
      </c>
    </row>
    <row r="36">
      <c r="A36" s="23">
        <v>28.0</v>
      </c>
      <c r="B36" s="24"/>
      <c r="C36" s="24"/>
      <c r="D36" s="23"/>
      <c r="E36" s="23"/>
      <c r="F36" s="23">
        <f>'Chapin I'!Radio*M36*1000</f>
        <v>4128447.411</v>
      </c>
      <c r="G36" s="23">
        <f>2*'Chapin I'!Radio*1000*SIN(F36/(2*'Chapin I'!Radio*1000))</f>
        <v>4056592.912</v>
      </c>
      <c r="H36" s="23">
        <f t="shared" si="1"/>
        <v>4056592.913</v>
      </c>
      <c r="I36" s="25">
        <f t="shared" si="2"/>
        <v>0.106722695</v>
      </c>
      <c r="J36" s="25">
        <f t="shared" si="3"/>
        <v>0.9303865041</v>
      </c>
      <c r="K36" s="25">
        <f t="shared" si="4"/>
        <v>1.570796327</v>
      </c>
      <c r="L36" s="25">
        <f t="shared" si="5"/>
        <v>0.7972888445</v>
      </c>
      <c r="M36" s="25">
        <f t="shared" si="6"/>
        <v>0.6480061861</v>
      </c>
    </row>
    <row r="37">
      <c r="A37" s="20">
        <v>29.0</v>
      </c>
      <c r="B37" s="21"/>
      <c r="C37" s="21"/>
      <c r="D37" s="20"/>
      <c r="E37" s="20"/>
      <c r="F37" s="20">
        <f>'Chapin I'!Radio*M37*1000</f>
        <v>4128447.411</v>
      </c>
      <c r="G37" s="20">
        <f>2*'Chapin I'!Radio*1000*SIN(F37/(2*'Chapin I'!Radio*1000))</f>
        <v>4056592.912</v>
      </c>
      <c r="H37" s="20">
        <f t="shared" si="1"/>
        <v>4056592.913</v>
      </c>
      <c r="I37" s="22">
        <f t="shared" si="2"/>
        <v>0.106722695</v>
      </c>
      <c r="J37" s="22">
        <f t="shared" si="3"/>
        <v>0.9303865041</v>
      </c>
      <c r="K37" s="22">
        <f t="shared" si="4"/>
        <v>1.570796327</v>
      </c>
      <c r="L37" s="22">
        <f t="shared" si="5"/>
        <v>0.7972888445</v>
      </c>
      <c r="M37" s="22">
        <f t="shared" si="6"/>
        <v>0.6480061861</v>
      </c>
    </row>
    <row r="38">
      <c r="A38" s="23">
        <v>30.0</v>
      </c>
      <c r="B38" s="24"/>
      <c r="C38" s="24"/>
      <c r="D38" s="23"/>
      <c r="E38" s="23"/>
      <c r="F38" s="23">
        <f>'Chapin I'!Radio*M38*1000</f>
        <v>4128447.411</v>
      </c>
      <c r="G38" s="23">
        <f>2*'Chapin I'!Radio*1000*SIN(F38/(2*'Chapin I'!Radio*1000))</f>
        <v>4056592.912</v>
      </c>
      <c r="H38" s="23">
        <f t="shared" si="1"/>
        <v>4056592.913</v>
      </c>
      <c r="I38" s="25">
        <f t="shared" si="2"/>
        <v>0.106722695</v>
      </c>
      <c r="J38" s="25">
        <f t="shared" si="3"/>
        <v>0.9303865041</v>
      </c>
      <c r="K38" s="25">
        <f t="shared" si="4"/>
        <v>1.570796327</v>
      </c>
      <c r="L38" s="25">
        <f t="shared" si="5"/>
        <v>0.7972888445</v>
      </c>
      <c r="M38" s="25">
        <f t="shared" si="6"/>
        <v>0.6480061861</v>
      </c>
    </row>
    <row r="39">
      <c r="A39" s="20">
        <v>31.0</v>
      </c>
      <c r="B39" s="21"/>
      <c r="C39" s="21"/>
      <c r="D39" s="20"/>
      <c r="E39" s="20"/>
      <c r="F39" s="20">
        <f>'Chapin I'!Radio*M39*1000</f>
        <v>4128447.411</v>
      </c>
      <c r="G39" s="20">
        <f>2*'Chapin I'!Radio*1000*SIN(F39/(2*'Chapin I'!Radio*1000))</f>
        <v>4056592.912</v>
      </c>
      <c r="H39" s="20">
        <f t="shared" si="1"/>
        <v>4056592.913</v>
      </c>
      <c r="I39" s="22">
        <f t="shared" si="2"/>
        <v>0.106722695</v>
      </c>
      <c r="J39" s="22">
        <f t="shared" si="3"/>
        <v>0.9303865041</v>
      </c>
      <c r="K39" s="22">
        <f t="shared" si="4"/>
        <v>1.570796327</v>
      </c>
      <c r="L39" s="22">
        <f t="shared" si="5"/>
        <v>0.7972888445</v>
      </c>
      <c r="M39" s="22">
        <f t="shared" si="6"/>
        <v>0.6480061861</v>
      </c>
    </row>
    <row r="40">
      <c r="A40" s="23">
        <v>32.0</v>
      </c>
      <c r="B40" s="24"/>
      <c r="C40" s="24"/>
      <c r="D40" s="23"/>
      <c r="E40" s="23"/>
      <c r="F40" s="23">
        <f>'Chapin I'!Radio*M40*1000</f>
        <v>4128447.411</v>
      </c>
      <c r="G40" s="23">
        <f>2*'Chapin I'!Radio*1000*SIN(F40/(2*'Chapin I'!Radio*1000))</f>
        <v>4056592.912</v>
      </c>
      <c r="H40" s="23">
        <f t="shared" si="1"/>
        <v>4056592.913</v>
      </c>
      <c r="I40" s="25">
        <f t="shared" si="2"/>
        <v>0.106722695</v>
      </c>
      <c r="J40" s="25">
        <f t="shared" si="3"/>
        <v>0.9303865041</v>
      </c>
      <c r="K40" s="25">
        <f t="shared" si="4"/>
        <v>1.570796327</v>
      </c>
      <c r="L40" s="25">
        <f t="shared" si="5"/>
        <v>0.7972888445</v>
      </c>
      <c r="M40" s="25">
        <f t="shared" si="6"/>
        <v>0.6480061861</v>
      </c>
    </row>
    <row r="41">
      <c r="A41" s="20">
        <v>33.0</v>
      </c>
      <c r="B41" s="21"/>
      <c r="C41" s="21"/>
      <c r="D41" s="20"/>
      <c r="E41" s="20"/>
      <c r="F41" s="20">
        <f>'Chapin I'!Radio*M41*1000</f>
        <v>4128447.411</v>
      </c>
      <c r="G41" s="20">
        <f>2*'Chapin I'!Radio*1000*SIN(F41/(2*'Chapin I'!Radio*1000))</f>
        <v>4056592.912</v>
      </c>
      <c r="H41" s="20">
        <f t="shared" si="1"/>
        <v>4056592.913</v>
      </c>
      <c r="I41" s="22">
        <f t="shared" si="2"/>
        <v>0.106722695</v>
      </c>
      <c r="J41" s="22">
        <f t="shared" si="3"/>
        <v>0.9303865041</v>
      </c>
      <c r="K41" s="22">
        <f t="shared" si="4"/>
        <v>1.570796327</v>
      </c>
      <c r="L41" s="22">
        <f t="shared" si="5"/>
        <v>0.7972888445</v>
      </c>
      <c r="M41" s="22">
        <f t="shared" si="6"/>
        <v>0.6480061861</v>
      </c>
    </row>
    <row r="42">
      <c r="A42" s="23">
        <v>34.0</v>
      </c>
      <c r="B42" s="24"/>
      <c r="C42" s="24"/>
      <c r="D42" s="23"/>
      <c r="E42" s="23"/>
      <c r="F42" s="23">
        <f>'Chapin I'!Radio*M42*1000</f>
        <v>4128447.411</v>
      </c>
      <c r="G42" s="23">
        <f>2*'Chapin I'!Radio*1000*SIN(F42/(2*'Chapin I'!Radio*1000))</f>
        <v>4056592.912</v>
      </c>
      <c r="H42" s="23">
        <f t="shared" si="1"/>
        <v>4056592.913</v>
      </c>
      <c r="I42" s="25">
        <f t="shared" si="2"/>
        <v>0.106722695</v>
      </c>
      <c r="J42" s="25">
        <f t="shared" si="3"/>
        <v>0.9303865041</v>
      </c>
      <c r="K42" s="25">
        <f t="shared" si="4"/>
        <v>1.570796327</v>
      </c>
      <c r="L42" s="25">
        <f t="shared" si="5"/>
        <v>0.7972888445</v>
      </c>
      <c r="M42" s="25">
        <f t="shared" si="6"/>
        <v>0.6480061861</v>
      </c>
    </row>
    <row r="43">
      <c r="A43" s="20">
        <v>35.0</v>
      </c>
      <c r="B43" s="21"/>
      <c r="C43" s="21"/>
      <c r="D43" s="20"/>
      <c r="E43" s="20"/>
      <c r="F43" s="20">
        <f>'Chapin I'!Radio*M43*1000</f>
        <v>4128447.411</v>
      </c>
      <c r="G43" s="20">
        <f>2*'Chapin I'!Radio*1000*SIN(F43/(2*'Chapin I'!Radio*1000))</f>
        <v>4056592.912</v>
      </c>
      <c r="H43" s="20">
        <f t="shared" si="1"/>
        <v>4056592.913</v>
      </c>
      <c r="I43" s="22">
        <f t="shared" si="2"/>
        <v>0.106722695</v>
      </c>
      <c r="J43" s="22">
        <f t="shared" si="3"/>
        <v>0.9303865041</v>
      </c>
      <c r="K43" s="22">
        <f t="shared" si="4"/>
        <v>1.570796327</v>
      </c>
      <c r="L43" s="22">
        <f t="shared" si="5"/>
        <v>0.7972888445</v>
      </c>
      <c r="M43" s="22">
        <f t="shared" si="6"/>
        <v>0.6480061861</v>
      </c>
    </row>
    <row r="44">
      <c r="A44" s="23">
        <v>36.0</v>
      </c>
      <c r="B44" s="24"/>
      <c r="C44" s="24"/>
      <c r="D44" s="23"/>
      <c r="E44" s="23"/>
      <c r="F44" s="23">
        <f>'Chapin I'!Radio*M44*1000</f>
        <v>4128447.411</v>
      </c>
      <c r="G44" s="23">
        <f>2*'Chapin I'!Radio*1000*SIN(F44/(2*'Chapin I'!Radio*1000))</f>
        <v>4056592.912</v>
      </c>
      <c r="H44" s="23">
        <f t="shared" si="1"/>
        <v>4056592.913</v>
      </c>
      <c r="I44" s="25">
        <f t="shared" si="2"/>
        <v>0.106722695</v>
      </c>
      <c r="J44" s="25">
        <f t="shared" si="3"/>
        <v>0.9303865041</v>
      </c>
      <c r="K44" s="25">
        <f t="shared" si="4"/>
        <v>1.570796327</v>
      </c>
      <c r="L44" s="25">
        <f t="shared" si="5"/>
        <v>0.7972888445</v>
      </c>
      <c r="M44" s="25">
        <f t="shared" si="6"/>
        <v>0.6480061861</v>
      </c>
    </row>
    <row r="45">
      <c r="A45" s="20">
        <v>37.0</v>
      </c>
      <c r="B45" s="21"/>
      <c r="C45" s="21"/>
      <c r="D45" s="20"/>
      <c r="E45" s="20"/>
      <c r="F45" s="20">
        <f>'Chapin I'!Radio*M45*1000</f>
        <v>4128447.411</v>
      </c>
      <c r="G45" s="20">
        <f>2*'Chapin I'!Radio*1000*SIN(F45/(2*'Chapin I'!Radio*1000))</f>
        <v>4056592.912</v>
      </c>
      <c r="H45" s="20">
        <f t="shared" si="1"/>
        <v>4056592.913</v>
      </c>
      <c r="I45" s="22">
        <f t="shared" si="2"/>
        <v>0.106722695</v>
      </c>
      <c r="J45" s="22">
        <f t="shared" si="3"/>
        <v>0.9303865041</v>
      </c>
      <c r="K45" s="22">
        <f t="shared" si="4"/>
        <v>1.570796327</v>
      </c>
      <c r="L45" s="22">
        <f t="shared" si="5"/>
        <v>0.7972888445</v>
      </c>
      <c r="M45" s="22">
        <f t="shared" si="6"/>
        <v>0.6480061861</v>
      </c>
    </row>
    <row r="46">
      <c r="A46" s="23">
        <v>38.0</v>
      </c>
      <c r="B46" s="24"/>
      <c r="C46" s="24"/>
      <c r="D46" s="23"/>
      <c r="E46" s="23"/>
      <c r="F46" s="23">
        <f>'Chapin I'!Radio*M46*1000</f>
        <v>4128447.411</v>
      </c>
      <c r="G46" s="23">
        <f>2*'Chapin I'!Radio*1000*SIN(F46/(2*'Chapin I'!Radio*1000))</f>
        <v>4056592.912</v>
      </c>
      <c r="H46" s="23">
        <f t="shared" si="1"/>
        <v>4056592.913</v>
      </c>
      <c r="I46" s="25">
        <f t="shared" si="2"/>
        <v>0.106722695</v>
      </c>
      <c r="J46" s="25">
        <f t="shared" si="3"/>
        <v>0.9303865041</v>
      </c>
      <c r="K46" s="25">
        <f t="shared" si="4"/>
        <v>1.570796327</v>
      </c>
      <c r="L46" s="25">
        <f t="shared" si="5"/>
        <v>0.7972888445</v>
      </c>
      <c r="M46" s="25">
        <f t="shared" si="6"/>
        <v>0.6480061861</v>
      </c>
    </row>
    <row r="47">
      <c r="A47" s="20">
        <v>39.0</v>
      </c>
      <c r="B47" s="21"/>
      <c r="C47" s="21"/>
      <c r="D47" s="20"/>
      <c r="E47" s="20"/>
      <c r="F47" s="20">
        <f>'Chapin I'!Radio*M47*1000</f>
        <v>4128447.411</v>
      </c>
      <c r="G47" s="20">
        <f>2*'Chapin I'!Radio*1000*SIN(F47/(2*'Chapin I'!Radio*1000))</f>
        <v>4056592.912</v>
      </c>
      <c r="H47" s="20">
        <f t="shared" si="1"/>
        <v>4056592.913</v>
      </c>
      <c r="I47" s="22">
        <f t="shared" si="2"/>
        <v>0.106722695</v>
      </c>
      <c r="J47" s="22">
        <f t="shared" si="3"/>
        <v>0.9303865041</v>
      </c>
      <c r="K47" s="22">
        <f t="shared" si="4"/>
        <v>1.570796327</v>
      </c>
      <c r="L47" s="22">
        <f t="shared" si="5"/>
        <v>0.7972888445</v>
      </c>
      <c r="M47" s="22">
        <f t="shared" si="6"/>
        <v>0.6480061861</v>
      </c>
    </row>
    <row r="48">
      <c r="A48" s="23">
        <v>40.0</v>
      </c>
      <c r="B48" s="24"/>
      <c r="C48" s="24"/>
      <c r="D48" s="23"/>
      <c r="E48" s="23"/>
      <c r="F48" s="23">
        <f>'Chapin I'!Radio*M48*1000</f>
        <v>4128447.411</v>
      </c>
      <c r="G48" s="23">
        <f>2*'Chapin I'!Radio*1000*SIN(F48/(2*'Chapin I'!Radio*1000))</f>
        <v>4056592.912</v>
      </c>
      <c r="H48" s="23">
        <f t="shared" si="1"/>
        <v>4056592.913</v>
      </c>
      <c r="I48" s="25">
        <f t="shared" si="2"/>
        <v>0.106722695</v>
      </c>
      <c r="J48" s="25">
        <f t="shared" si="3"/>
        <v>0.9303865041</v>
      </c>
      <c r="K48" s="25">
        <f t="shared" si="4"/>
        <v>1.570796327</v>
      </c>
      <c r="L48" s="25">
        <f t="shared" si="5"/>
        <v>0.7972888445</v>
      </c>
      <c r="M48" s="25">
        <f t="shared" si="6"/>
        <v>0.6480061861</v>
      </c>
    </row>
    <row r="49">
      <c r="A49" s="20">
        <v>41.0</v>
      </c>
      <c r="B49" s="21"/>
      <c r="C49" s="21"/>
      <c r="D49" s="20"/>
      <c r="E49" s="20"/>
      <c r="F49" s="20">
        <f>'Chapin I'!Radio*M49*1000</f>
        <v>4128447.411</v>
      </c>
      <c r="G49" s="20">
        <f>2*'Chapin I'!Radio*1000*SIN(F49/(2*'Chapin I'!Radio*1000))</f>
        <v>4056592.912</v>
      </c>
      <c r="H49" s="20">
        <f t="shared" si="1"/>
        <v>4056592.913</v>
      </c>
      <c r="I49" s="22">
        <f t="shared" si="2"/>
        <v>0.106722695</v>
      </c>
      <c r="J49" s="22">
        <f t="shared" si="3"/>
        <v>0.9303865041</v>
      </c>
      <c r="K49" s="22">
        <f t="shared" si="4"/>
        <v>1.570796327</v>
      </c>
      <c r="L49" s="22">
        <f t="shared" si="5"/>
        <v>0.7972888445</v>
      </c>
      <c r="M49" s="22">
        <f t="shared" si="6"/>
        <v>0.6480061861</v>
      </c>
    </row>
    <row r="50">
      <c r="A50" s="23">
        <v>42.0</v>
      </c>
      <c r="B50" s="24"/>
      <c r="C50" s="24"/>
      <c r="D50" s="23"/>
      <c r="E50" s="23"/>
      <c r="F50" s="23">
        <f>'Chapin I'!Radio*M50*1000</f>
        <v>4128447.411</v>
      </c>
      <c r="G50" s="23">
        <f>2*'Chapin I'!Radio*1000*SIN(F50/(2*'Chapin I'!Radio*1000))</f>
        <v>4056592.912</v>
      </c>
      <c r="H50" s="23">
        <f t="shared" si="1"/>
        <v>4056592.913</v>
      </c>
      <c r="I50" s="25">
        <f t="shared" si="2"/>
        <v>0.106722695</v>
      </c>
      <c r="J50" s="25">
        <f t="shared" si="3"/>
        <v>0.9303865041</v>
      </c>
      <c r="K50" s="25">
        <f t="shared" si="4"/>
        <v>1.570796327</v>
      </c>
      <c r="L50" s="25">
        <f t="shared" si="5"/>
        <v>0.7972888445</v>
      </c>
      <c r="M50" s="25">
        <f t="shared" si="6"/>
        <v>0.6480061861</v>
      </c>
    </row>
    <row r="51">
      <c r="A51" s="20">
        <v>43.0</v>
      </c>
      <c r="B51" s="21"/>
      <c r="C51" s="21"/>
      <c r="D51" s="20"/>
      <c r="E51" s="20"/>
      <c r="F51" s="20">
        <f>'Chapin I'!Radio*M51*1000</f>
        <v>4128447.411</v>
      </c>
      <c r="G51" s="20">
        <f>2*'Chapin I'!Radio*1000*SIN(F51/(2*'Chapin I'!Radio*1000))</f>
        <v>4056592.912</v>
      </c>
      <c r="H51" s="20">
        <f t="shared" si="1"/>
        <v>4056592.913</v>
      </c>
      <c r="I51" s="22">
        <f t="shared" si="2"/>
        <v>0.106722695</v>
      </c>
      <c r="J51" s="22">
        <f t="shared" si="3"/>
        <v>0.9303865041</v>
      </c>
      <c r="K51" s="22">
        <f t="shared" si="4"/>
        <v>1.570796327</v>
      </c>
      <c r="L51" s="22">
        <f t="shared" si="5"/>
        <v>0.7972888445</v>
      </c>
      <c r="M51" s="22">
        <f t="shared" si="6"/>
        <v>0.6480061861</v>
      </c>
    </row>
    <row r="52">
      <c r="A52" s="23">
        <v>44.0</v>
      </c>
      <c r="B52" s="24"/>
      <c r="C52" s="24"/>
      <c r="D52" s="23"/>
      <c r="E52" s="23"/>
      <c r="F52" s="23">
        <f>'Chapin I'!Radio*M52*1000</f>
        <v>4128447.411</v>
      </c>
      <c r="G52" s="23">
        <f>2*'Chapin I'!Radio*1000*SIN(F52/(2*'Chapin I'!Radio*1000))</f>
        <v>4056592.912</v>
      </c>
      <c r="H52" s="23">
        <f t="shared" si="1"/>
        <v>4056592.913</v>
      </c>
      <c r="I52" s="25">
        <f t="shared" si="2"/>
        <v>0.106722695</v>
      </c>
      <c r="J52" s="25">
        <f t="shared" si="3"/>
        <v>0.9303865041</v>
      </c>
      <c r="K52" s="25">
        <f t="shared" si="4"/>
        <v>1.570796327</v>
      </c>
      <c r="L52" s="25">
        <f t="shared" si="5"/>
        <v>0.7972888445</v>
      </c>
      <c r="M52" s="25">
        <f t="shared" si="6"/>
        <v>0.6480061861</v>
      </c>
    </row>
    <row r="53">
      <c r="A53" s="20">
        <v>45.0</v>
      </c>
      <c r="B53" s="21"/>
      <c r="C53" s="21"/>
      <c r="D53" s="20"/>
      <c r="E53" s="20"/>
      <c r="F53" s="20">
        <f>'Chapin I'!Radio*M53*1000</f>
        <v>4128447.411</v>
      </c>
      <c r="G53" s="20">
        <f>2*'Chapin I'!Radio*1000*SIN(F53/(2*'Chapin I'!Radio*1000))</f>
        <v>4056592.912</v>
      </c>
      <c r="H53" s="20">
        <f t="shared" si="1"/>
        <v>4056592.913</v>
      </c>
      <c r="I53" s="22">
        <f t="shared" si="2"/>
        <v>0.106722695</v>
      </c>
      <c r="J53" s="22">
        <f t="shared" si="3"/>
        <v>0.9303865041</v>
      </c>
      <c r="K53" s="22">
        <f t="shared" si="4"/>
        <v>1.570796327</v>
      </c>
      <c r="L53" s="22">
        <f t="shared" si="5"/>
        <v>0.7972888445</v>
      </c>
      <c r="M53" s="22">
        <f t="shared" si="6"/>
        <v>0.6480061861</v>
      </c>
    </row>
    <row r="54">
      <c r="A54" s="23">
        <v>46.0</v>
      </c>
      <c r="B54" s="24"/>
      <c r="C54" s="24"/>
      <c r="D54" s="23"/>
      <c r="E54" s="23"/>
      <c r="F54" s="23">
        <f>'Chapin I'!Radio*M54*1000</f>
        <v>4128447.411</v>
      </c>
      <c r="G54" s="23">
        <f>2*'Chapin I'!Radio*1000*SIN(F54/(2*'Chapin I'!Radio*1000))</f>
        <v>4056592.912</v>
      </c>
      <c r="H54" s="23">
        <f t="shared" si="1"/>
        <v>4056592.913</v>
      </c>
      <c r="I54" s="25">
        <f t="shared" si="2"/>
        <v>0.106722695</v>
      </c>
      <c r="J54" s="25">
        <f t="shared" si="3"/>
        <v>0.9303865041</v>
      </c>
      <c r="K54" s="25">
        <f t="shared" si="4"/>
        <v>1.570796327</v>
      </c>
      <c r="L54" s="25">
        <f t="shared" si="5"/>
        <v>0.7972888445</v>
      </c>
      <c r="M54" s="25">
        <f t="shared" si="6"/>
        <v>0.6480061861</v>
      </c>
    </row>
    <row r="55">
      <c r="A55" s="20">
        <v>47.0</v>
      </c>
      <c r="B55" s="21"/>
      <c r="C55" s="21"/>
      <c r="D55" s="20"/>
      <c r="E55" s="20"/>
      <c r="F55" s="20">
        <f>'Chapin I'!Radio*M55*1000</f>
        <v>4128447.411</v>
      </c>
      <c r="G55" s="20">
        <f>2*'Chapin I'!Radio*1000*SIN(F55/(2*'Chapin I'!Radio*1000))</f>
        <v>4056592.912</v>
      </c>
      <c r="H55" s="20">
        <f t="shared" si="1"/>
        <v>4056592.913</v>
      </c>
      <c r="I55" s="22">
        <f t="shared" si="2"/>
        <v>0.106722695</v>
      </c>
      <c r="J55" s="22">
        <f t="shared" si="3"/>
        <v>0.9303865041</v>
      </c>
      <c r="K55" s="22">
        <f t="shared" si="4"/>
        <v>1.570796327</v>
      </c>
      <c r="L55" s="22">
        <f t="shared" si="5"/>
        <v>0.7972888445</v>
      </c>
      <c r="M55" s="22">
        <f t="shared" si="6"/>
        <v>0.6480061861</v>
      </c>
    </row>
    <row r="56">
      <c r="A56" s="23">
        <v>48.0</v>
      </c>
      <c r="B56" s="24"/>
      <c r="C56" s="24"/>
      <c r="D56" s="23"/>
      <c r="E56" s="23"/>
      <c r="F56" s="23">
        <f>'Chapin I'!Radio*M56*1000</f>
        <v>4128447.411</v>
      </c>
      <c r="G56" s="23">
        <f>2*'Chapin I'!Radio*1000*SIN(F56/(2*'Chapin I'!Radio*1000))</f>
        <v>4056592.912</v>
      </c>
      <c r="H56" s="23">
        <f t="shared" si="1"/>
        <v>4056592.913</v>
      </c>
      <c r="I56" s="25">
        <f t="shared" si="2"/>
        <v>0.106722695</v>
      </c>
      <c r="J56" s="25">
        <f t="shared" si="3"/>
        <v>0.9303865041</v>
      </c>
      <c r="K56" s="25">
        <f t="shared" si="4"/>
        <v>1.570796327</v>
      </c>
      <c r="L56" s="25">
        <f t="shared" si="5"/>
        <v>0.7972888445</v>
      </c>
      <c r="M56" s="25">
        <f t="shared" si="6"/>
        <v>0.6480061861</v>
      </c>
    </row>
    <row r="57">
      <c r="A57" s="20">
        <v>49.0</v>
      </c>
      <c r="B57" s="21"/>
      <c r="C57" s="21"/>
      <c r="D57" s="20"/>
      <c r="E57" s="20"/>
      <c r="F57" s="20">
        <f>'Chapin I'!Radio*M57*1000</f>
        <v>4128447.411</v>
      </c>
      <c r="G57" s="20">
        <f>2*'Chapin I'!Radio*1000*SIN(F57/(2*'Chapin I'!Radio*1000))</f>
        <v>4056592.912</v>
      </c>
      <c r="H57" s="20">
        <f t="shared" si="1"/>
        <v>4056592.913</v>
      </c>
      <c r="I57" s="22">
        <f t="shared" si="2"/>
        <v>0.106722695</v>
      </c>
      <c r="J57" s="22">
        <f t="shared" si="3"/>
        <v>0.9303865041</v>
      </c>
      <c r="K57" s="22">
        <f t="shared" si="4"/>
        <v>1.570796327</v>
      </c>
      <c r="L57" s="22">
        <f t="shared" si="5"/>
        <v>0.7972888445</v>
      </c>
      <c r="M57" s="22">
        <f t="shared" si="6"/>
        <v>0.6480061861</v>
      </c>
    </row>
    <row r="58">
      <c r="A58" s="23">
        <v>50.0</v>
      </c>
      <c r="B58" s="24"/>
      <c r="C58" s="24"/>
      <c r="D58" s="23"/>
      <c r="E58" s="23"/>
      <c r="F58" s="23">
        <f>'Chapin I'!Radio*M58*1000</f>
        <v>4128447.411</v>
      </c>
      <c r="G58" s="23">
        <f>2*'Chapin I'!Radio*1000*SIN(F58/(2*'Chapin I'!Radio*1000))</f>
        <v>4056592.912</v>
      </c>
      <c r="H58" s="23">
        <f t="shared" si="1"/>
        <v>4056592.913</v>
      </c>
      <c r="I58" s="25">
        <f t="shared" si="2"/>
        <v>0.106722695</v>
      </c>
      <c r="J58" s="25">
        <f t="shared" si="3"/>
        <v>0.9303865041</v>
      </c>
      <c r="K58" s="25">
        <f t="shared" si="4"/>
        <v>1.570796327</v>
      </c>
      <c r="L58" s="25">
        <f t="shared" si="5"/>
        <v>0.7972888445</v>
      </c>
      <c r="M58" s="25">
        <f t="shared" si="6"/>
        <v>0.6480061861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printOptions gridLines="1" horizontalCentered="1"/>
  <pageMargins bottom="0.75" footer="0.0" header="0.0" left="0.7" right="0.7" top="0.75"/>
  <pageSetup fitToHeight="0" paperSize="9" orientation="portrait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>
        <v>87.0</v>
      </c>
      <c r="E2" s="48">
        <v>36.69278</v>
      </c>
      <c r="F2" s="48">
        <v>-6.11476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4">
        <v>36.69264116</v>
      </c>
      <c r="C9" s="24">
        <v>-6.11509276</v>
      </c>
      <c r="D9" s="23">
        <v>87.0</v>
      </c>
      <c r="E9" s="20">
        <v>75.0</v>
      </c>
      <c r="F9" s="20">
        <f>'Chapin II'!Radio*M9*1000</f>
        <v>33.44580114</v>
      </c>
      <c r="G9" s="20">
        <f>2*'Chapin II'!Radio*1000*SIN(F9/(2*'Chapin II'!Radio*1000))</f>
        <v>33.44580114</v>
      </c>
      <c r="H9" s="20">
        <f t="shared" ref="H9:H58" si="1">SQRT(G9^2+(D9-$D$2)^2)</f>
        <v>33.44580114</v>
      </c>
      <c r="I9" s="22">
        <f t="shared" ref="I9:I58" si="2">RADIANS(C9-$F$2)</f>
        <v>-0.000005807757619</v>
      </c>
      <c r="J9" s="22">
        <f t="shared" ref="J9:J58" si="3">RADIANS(90-$E$2)</f>
        <v>0.9303865041</v>
      </c>
      <c r="K9" s="22">
        <f t="shared" ref="K9:K58" si="4">RADIANS(90-B9)</f>
        <v>0.9303889273</v>
      </c>
      <c r="L9" s="22">
        <f t="shared" ref="L9:L58" si="5">cos(J9)*cos(K9)+SIN(J9)*SIN(K9)*cos(I9)</f>
        <v>1</v>
      </c>
      <c r="M9" s="22">
        <f t="shared" ref="M9:M58" si="6">acos(L9)</f>
        <v>0.000005249694104</v>
      </c>
    </row>
    <row r="10">
      <c r="A10" s="23">
        <v>2.0</v>
      </c>
      <c r="B10" s="21">
        <v>36.6924202</v>
      </c>
      <c r="C10" s="21">
        <v>-6.11555883</v>
      </c>
      <c r="D10" s="20">
        <v>92.0</v>
      </c>
      <c r="E10" s="23">
        <v>86.0</v>
      </c>
      <c r="F10" s="23">
        <f>'Chapin II'!Radio*M10*1000</f>
        <v>81.69258239</v>
      </c>
      <c r="G10" s="23">
        <f>2*'Chapin II'!Radio*1000*SIN(F10/(2*'Chapin II'!Radio*1000))</f>
        <v>81.69258239</v>
      </c>
      <c r="H10" s="23">
        <f t="shared" si="1"/>
        <v>81.84545202</v>
      </c>
      <c r="I10" s="25">
        <f t="shared" si="2"/>
        <v>-0.00001394221366</v>
      </c>
      <c r="J10" s="25">
        <f t="shared" si="3"/>
        <v>0.9303865041</v>
      </c>
      <c r="K10" s="25">
        <f t="shared" si="4"/>
        <v>0.9303927838</v>
      </c>
      <c r="L10" s="25">
        <f t="shared" si="5"/>
        <v>0.9999999999</v>
      </c>
      <c r="M10" s="25">
        <f t="shared" si="6"/>
        <v>0.00001282256826</v>
      </c>
    </row>
    <row r="11">
      <c r="A11" s="20">
        <v>3.0</v>
      </c>
      <c r="B11" s="24">
        <v>36.69215336</v>
      </c>
      <c r="C11" s="24">
        <v>-6.11615657</v>
      </c>
      <c r="D11" s="23">
        <v>88.0</v>
      </c>
      <c r="E11" s="20">
        <v>97.0</v>
      </c>
      <c r="F11" s="20">
        <f>'Chapin II'!Radio*M11*1000</f>
        <v>142.6909426</v>
      </c>
      <c r="G11" s="20">
        <f>2*'Chapin II'!Radio*1000*SIN(F11/(2*'Chapin II'!Radio*1000))</f>
        <v>142.6909426</v>
      </c>
      <c r="H11" s="20">
        <f t="shared" si="1"/>
        <v>142.6944466</v>
      </c>
      <c r="I11" s="22">
        <f t="shared" si="2"/>
        <v>-0.00002437474473</v>
      </c>
      <c r="J11" s="22">
        <f t="shared" si="3"/>
        <v>0.9303865041</v>
      </c>
      <c r="K11" s="22">
        <f t="shared" si="4"/>
        <v>0.930397441</v>
      </c>
      <c r="L11" s="22">
        <f t="shared" si="5"/>
        <v>0.9999999997</v>
      </c>
      <c r="M11" s="22">
        <f t="shared" si="6"/>
        <v>0.00002239694594</v>
      </c>
    </row>
    <row r="12">
      <c r="A12" s="23">
        <v>4.0</v>
      </c>
      <c r="B12" s="21">
        <v>36.69139866</v>
      </c>
      <c r="C12" s="21">
        <v>-6.1172314</v>
      </c>
      <c r="D12" s="20">
        <v>86.0</v>
      </c>
      <c r="E12" s="23">
        <v>109.0</v>
      </c>
      <c r="F12" s="23">
        <f>'Chapin II'!Radio*M12*1000</f>
        <v>268.6061681</v>
      </c>
      <c r="G12" s="23">
        <f>2*'Chapin II'!Radio*1000*SIN(F12/(2*'Chapin II'!Radio*1000))</f>
        <v>268.606168</v>
      </c>
      <c r="H12" s="23">
        <f t="shared" si="1"/>
        <v>268.6080295</v>
      </c>
      <c r="I12" s="25">
        <f t="shared" si="2"/>
        <v>-0.00004313406713</v>
      </c>
      <c r="J12" s="25">
        <f t="shared" si="3"/>
        <v>0.9303865041</v>
      </c>
      <c r="K12" s="25">
        <f t="shared" si="4"/>
        <v>0.930410613</v>
      </c>
      <c r="L12" s="25">
        <f t="shared" si="5"/>
        <v>0.9999999991</v>
      </c>
      <c r="M12" s="25">
        <f t="shared" si="6"/>
        <v>0.00004216075468</v>
      </c>
    </row>
    <row r="13">
      <c r="A13" s="20">
        <v>5.0</v>
      </c>
      <c r="B13" s="24">
        <v>36.69126965</v>
      </c>
      <c r="C13" s="24">
        <v>-6.11811063</v>
      </c>
      <c r="D13" s="23">
        <v>77.0</v>
      </c>
      <c r="E13" s="20">
        <v>112.0</v>
      </c>
      <c r="F13" s="20">
        <f>'Chapin II'!Radio*M13*1000</f>
        <v>342.7201337</v>
      </c>
      <c r="G13" s="20">
        <f>2*'Chapin II'!Radio*1000*SIN(F13/(2*'Chapin II'!Radio*1000))</f>
        <v>342.7201336</v>
      </c>
      <c r="H13" s="20">
        <f t="shared" si="1"/>
        <v>342.8659942</v>
      </c>
      <c r="I13" s="22">
        <f t="shared" si="2"/>
        <v>-0.00005847952552</v>
      </c>
      <c r="J13" s="22">
        <f t="shared" si="3"/>
        <v>0.9303865041</v>
      </c>
      <c r="K13" s="22">
        <f t="shared" si="4"/>
        <v>0.9304128647</v>
      </c>
      <c r="L13" s="22">
        <f t="shared" si="5"/>
        <v>0.9999999986</v>
      </c>
      <c r="M13" s="22">
        <f t="shared" si="6"/>
        <v>0.00005379377393</v>
      </c>
    </row>
    <row r="14">
      <c r="A14" s="23">
        <v>6.0</v>
      </c>
      <c r="B14" s="21">
        <v>36.69052664</v>
      </c>
      <c r="C14" s="21">
        <v>-6.1190715</v>
      </c>
      <c r="D14" s="20">
        <v>86.0</v>
      </c>
      <c r="E14" s="23">
        <v>111.0</v>
      </c>
      <c r="F14" s="23">
        <f>'Chapin II'!Radio*M14*1000</f>
        <v>458.8738261</v>
      </c>
      <c r="G14" s="23">
        <f>2*'Chapin II'!Radio*1000*SIN(F14/(2*'Chapin II'!Radio*1000))</f>
        <v>458.873826</v>
      </c>
      <c r="H14" s="23">
        <f t="shared" si="1"/>
        <v>458.8749156</v>
      </c>
      <c r="I14" s="25">
        <f t="shared" si="2"/>
        <v>-0.0000752498707</v>
      </c>
      <c r="J14" s="25">
        <f t="shared" si="3"/>
        <v>0.9303865041</v>
      </c>
      <c r="K14" s="25">
        <f t="shared" si="4"/>
        <v>0.9304258326</v>
      </c>
      <c r="L14" s="25">
        <f t="shared" si="5"/>
        <v>0.9999999974</v>
      </c>
      <c r="M14" s="25">
        <f t="shared" si="6"/>
        <v>0.00007202540042</v>
      </c>
    </row>
    <row r="15">
      <c r="A15" s="20">
        <v>7.0</v>
      </c>
      <c r="B15" s="24">
        <v>36.68960702</v>
      </c>
      <c r="C15" s="24">
        <v>-6.1192422</v>
      </c>
      <c r="D15" s="23">
        <v>84.0</v>
      </c>
      <c r="E15" s="49"/>
      <c r="F15" s="20">
        <f>'Chapin II'!Radio*M15*1000</f>
        <v>533.104895</v>
      </c>
      <c r="G15" s="20">
        <f>2*'Chapin II'!Radio*1000*SIN(F15/(2*'Chapin II'!Radio*1000))</f>
        <v>533.1048948</v>
      </c>
      <c r="H15" s="20">
        <f t="shared" si="1"/>
        <v>533.1133359</v>
      </c>
      <c r="I15" s="22">
        <f t="shared" si="2"/>
        <v>-0.00007822914773</v>
      </c>
      <c r="J15" s="22">
        <f t="shared" si="3"/>
        <v>0.9303865041</v>
      </c>
      <c r="K15" s="22">
        <f t="shared" si="4"/>
        <v>0.930441883</v>
      </c>
      <c r="L15" s="22">
        <f t="shared" si="5"/>
        <v>0.9999999965</v>
      </c>
      <c r="M15" s="22">
        <f t="shared" si="6"/>
        <v>0.00008367680035</v>
      </c>
    </row>
    <row r="16">
      <c r="A16" s="23">
        <v>8.0</v>
      </c>
      <c r="B16" s="21">
        <v>36.68909327</v>
      </c>
      <c r="C16" s="21">
        <v>-6.11942565</v>
      </c>
      <c r="D16" s="20">
        <v>87.0</v>
      </c>
      <c r="E16" s="23">
        <v>103.0</v>
      </c>
      <c r="F16" s="23">
        <f>'Chapin II'!Radio*M16*1000</f>
        <v>584.0528402</v>
      </c>
      <c r="G16" s="23">
        <f>2*'Chapin II'!Radio*1000*SIN(F16/(2*'Chapin II'!Radio*1000))</f>
        <v>584.05284</v>
      </c>
      <c r="H16" s="23">
        <f t="shared" si="1"/>
        <v>584.05284</v>
      </c>
      <c r="I16" s="25">
        <f t="shared" si="2"/>
        <v>-0.00008143095425</v>
      </c>
      <c r="J16" s="25">
        <f t="shared" si="3"/>
        <v>0.9303865041</v>
      </c>
      <c r="K16" s="25">
        <f t="shared" si="4"/>
        <v>0.9304508497</v>
      </c>
      <c r="L16" s="25">
        <f t="shared" si="5"/>
        <v>0.9999999958</v>
      </c>
      <c r="M16" s="25">
        <f t="shared" si="6"/>
        <v>0.00009167365252</v>
      </c>
    </row>
    <row r="17">
      <c r="A17" s="20">
        <v>9.0</v>
      </c>
      <c r="B17" s="24">
        <v>36.69017998</v>
      </c>
      <c r="C17" s="24">
        <v>-6.11945425</v>
      </c>
      <c r="D17" s="23">
        <v>91.0</v>
      </c>
      <c r="E17" s="49">
        <v>105.0</v>
      </c>
      <c r="F17" s="20">
        <f>'Chapin II'!Radio*M17*1000</f>
        <v>508.6964059</v>
      </c>
      <c r="G17" s="20">
        <f>2*'Chapin II'!Radio*1000*SIN(F17/(2*'Chapin II'!Radio*1000))</f>
        <v>508.6964057</v>
      </c>
      <c r="H17" s="20">
        <f t="shared" si="1"/>
        <v>508.7121319</v>
      </c>
      <c r="I17" s="22">
        <f t="shared" si="2"/>
        <v>-0.00008193011841</v>
      </c>
      <c r="J17" s="22">
        <f t="shared" si="3"/>
        <v>0.9303865041</v>
      </c>
      <c r="K17" s="22">
        <f t="shared" si="4"/>
        <v>0.930431883</v>
      </c>
      <c r="L17" s="22">
        <f t="shared" si="5"/>
        <v>0.9999999968</v>
      </c>
      <c r="M17" s="22">
        <f t="shared" si="6"/>
        <v>0.00007984561385</v>
      </c>
    </row>
    <row r="18">
      <c r="A18" s="23">
        <v>10.0</v>
      </c>
      <c r="B18" s="24"/>
      <c r="C18" s="24"/>
      <c r="D18" s="23"/>
      <c r="E18" s="23"/>
      <c r="F18" s="23">
        <f>'Chapin II'!Radio*M18*1000</f>
        <v>4128447.411</v>
      </c>
      <c r="G18" s="23">
        <f>2*'Chapin II'!Radio*1000*SIN(F18/(2*'Chapin II'!Radio*1000))</f>
        <v>4056592.912</v>
      </c>
      <c r="H18" s="23">
        <f t="shared" si="1"/>
        <v>4056592.913</v>
      </c>
      <c r="I18" s="25">
        <f t="shared" si="2"/>
        <v>0.106722695</v>
      </c>
      <c r="J18" s="25">
        <f t="shared" si="3"/>
        <v>0.9303865041</v>
      </c>
      <c r="K18" s="25">
        <f t="shared" si="4"/>
        <v>1.570796327</v>
      </c>
      <c r="L18" s="25">
        <f t="shared" si="5"/>
        <v>0.7972888445</v>
      </c>
      <c r="M18" s="25">
        <f t="shared" si="6"/>
        <v>0.6480061861</v>
      </c>
    </row>
    <row r="19">
      <c r="A19" s="20">
        <v>11.0</v>
      </c>
      <c r="B19" s="21"/>
      <c r="C19" s="21"/>
      <c r="D19" s="20"/>
      <c r="E19" s="20"/>
      <c r="F19" s="20">
        <f>'Chapin II'!Radio*M19*1000</f>
        <v>4128447.411</v>
      </c>
      <c r="G19" s="20">
        <f>2*'Chapin II'!Radio*1000*SIN(F19/(2*'Chapin II'!Radio*1000))</f>
        <v>4056592.912</v>
      </c>
      <c r="H19" s="20">
        <f t="shared" si="1"/>
        <v>4056592.913</v>
      </c>
      <c r="I19" s="22">
        <f t="shared" si="2"/>
        <v>0.106722695</v>
      </c>
      <c r="J19" s="22">
        <f t="shared" si="3"/>
        <v>0.9303865041</v>
      </c>
      <c r="K19" s="22">
        <f t="shared" si="4"/>
        <v>1.570796327</v>
      </c>
      <c r="L19" s="22">
        <f t="shared" si="5"/>
        <v>0.7972888445</v>
      </c>
      <c r="M19" s="22">
        <f t="shared" si="6"/>
        <v>0.6480061861</v>
      </c>
    </row>
    <row r="20">
      <c r="A20" s="23">
        <v>12.0</v>
      </c>
      <c r="B20" s="24"/>
      <c r="C20" s="24"/>
      <c r="D20" s="23"/>
      <c r="E20" s="23"/>
      <c r="F20" s="23">
        <f>'Chapin II'!Radio*M20*1000</f>
        <v>4128447.411</v>
      </c>
      <c r="G20" s="23">
        <f>2*'Chapin II'!Radio*1000*SIN(F20/(2*'Chapin II'!Radio*1000))</f>
        <v>4056592.912</v>
      </c>
      <c r="H20" s="23">
        <f t="shared" si="1"/>
        <v>4056592.913</v>
      </c>
      <c r="I20" s="25">
        <f t="shared" si="2"/>
        <v>0.106722695</v>
      </c>
      <c r="J20" s="25">
        <f t="shared" si="3"/>
        <v>0.9303865041</v>
      </c>
      <c r="K20" s="25">
        <f t="shared" si="4"/>
        <v>1.570796327</v>
      </c>
      <c r="L20" s="25">
        <f t="shared" si="5"/>
        <v>0.7972888445</v>
      </c>
      <c r="M20" s="25">
        <f t="shared" si="6"/>
        <v>0.6480061861</v>
      </c>
    </row>
    <row r="21">
      <c r="A21" s="20">
        <v>13.0</v>
      </c>
      <c r="B21" s="21"/>
      <c r="C21" s="21"/>
      <c r="D21" s="20"/>
      <c r="E21" s="20"/>
      <c r="F21" s="20">
        <f>'Chapin II'!Radio*M21*1000</f>
        <v>4128447.411</v>
      </c>
      <c r="G21" s="20">
        <f>2*'Chapin II'!Radio*1000*SIN(F21/(2*'Chapin II'!Radio*1000))</f>
        <v>4056592.912</v>
      </c>
      <c r="H21" s="20">
        <f t="shared" si="1"/>
        <v>4056592.913</v>
      </c>
      <c r="I21" s="22">
        <f t="shared" si="2"/>
        <v>0.106722695</v>
      </c>
      <c r="J21" s="22">
        <f t="shared" si="3"/>
        <v>0.9303865041</v>
      </c>
      <c r="K21" s="22">
        <f t="shared" si="4"/>
        <v>1.570796327</v>
      </c>
      <c r="L21" s="22">
        <f t="shared" si="5"/>
        <v>0.7972888445</v>
      </c>
      <c r="M21" s="22">
        <f t="shared" si="6"/>
        <v>0.6480061861</v>
      </c>
    </row>
    <row r="22">
      <c r="A22" s="23">
        <v>14.0</v>
      </c>
      <c r="B22" s="24"/>
      <c r="C22" s="24"/>
      <c r="D22" s="23"/>
      <c r="E22" s="23"/>
      <c r="F22" s="23">
        <f>'Chapin II'!Radio*M22*1000</f>
        <v>4128447.411</v>
      </c>
      <c r="G22" s="23">
        <f>2*'Chapin II'!Radio*1000*SIN(F22/(2*'Chapin II'!Radio*1000))</f>
        <v>4056592.912</v>
      </c>
      <c r="H22" s="23">
        <f t="shared" si="1"/>
        <v>4056592.913</v>
      </c>
      <c r="I22" s="25">
        <f t="shared" si="2"/>
        <v>0.106722695</v>
      </c>
      <c r="J22" s="25">
        <f t="shared" si="3"/>
        <v>0.9303865041</v>
      </c>
      <c r="K22" s="25">
        <f t="shared" si="4"/>
        <v>1.570796327</v>
      </c>
      <c r="L22" s="25">
        <f t="shared" si="5"/>
        <v>0.7972888445</v>
      </c>
      <c r="M22" s="25">
        <f t="shared" si="6"/>
        <v>0.6480061861</v>
      </c>
    </row>
    <row r="23">
      <c r="A23" s="20">
        <v>15.0</v>
      </c>
      <c r="B23" s="21"/>
      <c r="C23" s="21"/>
      <c r="D23" s="20"/>
      <c r="E23" s="20"/>
      <c r="F23" s="20">
        <f>'Chapin II'!Radio*M23*1000</f>
        <v>4128447.411</v>
      </c>
      <c r="G23" s="20">
        <f>2*'Chapin II'!Radio*1000*SIN(F23/(2*'Chapin II'!Radio*1000))</f>
        <v>4056592.912</v>
      </c>
      <c r="H23" s="20">
        <f t="shared" si="1"/>
        <v>4056592.913</v>
      </c>
      <c r="I23" s="22">
        <f t="shared" si="2"/>
        <v>0.106722695</v>
      </c>
      <c r="J23" s="22">
        <f t="shared" si="3"/>
        <v>0.9303865041</v>
      </c>
      <c r="K23" s="22">
        <f t="shared" si="4"/>
        <v>1.570796327</v>
      </c>
      <c r="L23" s="22">
        <f t="shared" si="5"/>
        <v>0.7972888445</v>
      </c>
      <c r="M23" s="22">
        <f t="shared" si="6"/>
        <v>0.6480061861</v>
      </c>
    </row>
    <row r="24">
      <c r="A24" s="23">
        <v>16.0</v>
      </c>
      <c r="B24" s="24"/>
      <c r="C24" s="24"/>
      <c r="D24" s="23"/>
      <c r="E24" s="23"/>
      <c r="F24" s="23">
        <f>'Chapin II'!Radio*M24*1000</f>
        <v>4128447.411</v>
      </c>
      <c r="G24" s="23">
        <f>2*'Chapin II'!Radio*1000*SIN(F24/(2*'Chapin II'!Radio*1000))</f>
        <v>4056592.912</v>
      </c>
      <c r="H24" s="23">
        <f t="shared" si="1"/>
        <v>4056592.913</v>
      </c>
      <c r="I24" s="25">
        <f t="shared" si="2"/>
        <v>0.106722695</v>
      </c>
      <c r="J24" s="25">
        <f t="shared" si="3"/>
        <v>0.9303865041</v>
      </c>
      <c r="K24" s="25">
        <f t="shared" si="4"/>
        <v>1.570796327</v>
      </c>
      <c r="L24" s="25">
        <f t="shared" si="5"/>
        <v>0.7972888445</v>
      </c>
      <c r="M24" s="25">
        <f t="shared" si="6"/>
        <v>0.6480061861</v>
      </c>
    </row>
    <row r="25">
      <c r="A25" s="20">
        <v>17.0</v>
      </c>
      <c r="B25" s="21"/>
      <c r="C25" s="21"/>
      <c r="D25" s="20"/>
      <c r="E25" s="20"/>
      <c r="F25" s="20">
        <f>'Chapin II'!Radio*M25*1000</f>
        <v>4128447.411</v>
      </c>
      <c r="G25" s="20">
        <f>2*'Chapin II'!Radio*1000*SIN(F25/(2*'Chapin II'!Radio*1000))</f>
        <v>4056592.912</v>
      </c>
      <c r="H25" s="20">
        <f t="shared" si="1"/>
        <v>4056592.913</v>
      </c>
      <c r="I25" s="22">
        <f t="shared" si="2"/>
        <v>0.106722695</v>
      </c>
      <c r="J25" s="22">
        <f t="shared" si="3"/>
        <v>0.9303865041</v>
      </c>
      <c r="K25" s="22">
        <f t="shared" si="4"/>
        <v>1.570796327</v>
      </c>
      <c r="L25" s="22">
        <f t="shared" si="5"/>
        <v>0.7972888445</v>
      </c>
      <c r="M25" s="22">
        <f t="shared" si="6"/>
        <v>0.6480061861</v>
      </c>
    </row>
    <row r="26">
      <c r="A26" s="23">
        <v>18.0</v>
      </c>
      <c r="B26" s="24"/>
      <c r="C26" s="24"/>
      <c r="D26" s="23"/>
      <c r="E26" s="23"/>
      <c r="F26" s="23">
        <f>'Chapin II'!Radio*M26*1000</f>
        <v>4128447.411</v>
      </c>
      <c r="G26" s="23">
        <f>2*'Chapin II'!Radio*1000*SIN(F26/(2*'Chapin II'!Radio*1000))</f>
        <v>4056592.912</v>
      </c>
      <c r="H26" s="23">
        <f t="shared" si="1"/>
        <v>4056592.913</v>
      </c>
      <c r="I26" s="25">
        <f t="shared" si="2"/>
        <v>0.106722695</v>
      </c>
      <c r="J26" s="25">
        <f t="shared" si="3"/>
        <v>0.9303865041</v>
      </c>
      <c r="K26" s="25">
        <f t="shared" si="4"/>
        <v>1.570796327</v>
      </c>
      <c r="L26" s="25">
        <f t="shared" si="5"/>
        <v>0.7972888445</v>
      </c>
      <c r="M26" s="25">
        <f t="shared" si="6"/>
        <v>0.6480061861</v>
      </c>
    </row>
    <row r="27">
      <c r="A27" s="20">
        <v>19.0</v>
      </c>
      <c r="B27" s="21"/>
      <c r="C27" s="21"/>
      <c r="D27" s="20"/>
      <c r="E27" s="20"/>
      <c r="F27" s="20">
        <f>'Chapin II'!Radio*M27*1000</f>
        <v>4128447.411</v>
      </c>
      <c r="G27" s="20">
        <f>2*'Chapin II'!Radio*1000*SIN(F27/(2*'Chapin II'!Radio*1000))</f>
        <v>4056592.912</v>
      </c>
      <c r="H27" s="20">
        <f t="shared" si="1"/>
        <v>4056592.913</v>
      </c>
      <c r="I27" s="22">
        <f t="shared" si="2"/>
        <v>0.106722695</v>
      </c>
      <c r="J27" s="22">
        <f t="shared" si="3"/>
        <v>0.9303865041</v>
      </c>
      <c r="K27" s="22">
        <f t="shared" si="4"/>
        <v>1.570796327</v>
      </c>
      <c r="L27" s="22">
        <f t="shared" si="5"/>
        <v>0.7972888445</v>
      </c>
      <c r="M27" s="22">
        <f t="shared" si="6"/>
        <v>0.6480061861</v>
      </c>
    </row>
    <row r="28">
      <c r="A28" s="23">
        <v>20.0</v>
      </c>
      <c r="B28" s="24"/>
      <c r="C28" s="24"/>
      <c r="D28" s="23"/>
      <c r="E28" s="23"/>
      <c r="F28" s="23">
        <f>'Chapin II'!Radio*M28*1000</f>
        <v>4128447.411</v>
      </c>
      <c r="G28" s="23">
        <f>2*'Chapin II'!Radio*1000*SIN(F28/(2*'Chapin II'!Radio*1000))</f>
        <v>4056592.912</v>
      </c>
      <c r="H28" s="23">
        <f t="shared" si="1"/>
        <v>4056592.913</v>
      </c>
      <c r="I28" s="25">
        <f t="shared" si="2"/>
        <v>0.106722695</v>
      </c>
      <c r="J28" s="25">
        <f t="shared" si="3"/>
        <v>0.9303865041</v>
      </c>
      <c r="K28" s="25">
        <f t="shared" si="4"/>
        <v>1.570796327</v>
      </c>
      <c r="L28" s="25">
        <f t="shared" si="5"/>
        <v>0.7972888445</v>
      </c>
      <c r="M28" s="25">
        <f t="shared" si="6"/>
        <v>0.6480061861</v>
      </c>
    </row>
    <row r="29">
      <c r="A29" s="20">
        <v>21.0</v>
      </c>
      <c r="B29" s="21"/>
      <c r="C29" s="21"/>
      <c r="D29" s="20"/>
      <c r="E29" s="20"/>
      <c r="F29" s="20">
        <f>'Chapin II'!Radio*M29*1000</f>
        <v>4128447.411</v>
      </c>
      <c r="G29" s="20">
        <f>2*'Chapin II'!Radio*1000*SIN(F29/(2*'Chapin II'!Radio*1000))</f>
        <v>4056592.912</v>
      </c>
      <c r="H29" s="20">
        <f t="shared" si="1"/>
        <v>4056592.913</v>
      </c>
      <c r="I29" s="22">
        <f t="shared" si="2"/>
        <v>0.106722695</v>
      </c>
      <c r="J29" s="22">
        <f t="shared" si="3"/>
        <v>0.9303865041</v>
      </c>
      <c r="K29" s="22">
        <f t="shared" si="4"/>
        <v>1.570796327</v>
      </c>
      <c r="L29" s="22">
        <f t="shared" si="5"/>
        <v>0.7972888445</v>
      </c>
      <c r="M29" s="22">
        <f t="shared" si="6"/>
        <v>0.6480061861</v>
      </c>
    </row>
    <row r="30">
      <c r="A30" s="23">
        <v>22.0</v>
      </c>
      <c r="B30" s="24"/>
      <c r="C30" s="24"/>
      <c r="D30" s="23"/>
      <c r="E30" s="23"/>
      <c r="F30" s="23">
        <f>'Chapin II'!Radio*M30*1000</f>
        <v>4128447.411</v>
      </c>
      <c r="G30" s="23">
        <f>2*'Chapin II'!Radio*1000*SIN(F30/(2*'Chapin II'!Radio*1000))</f>
        <v>4056592.912</v>
      </c>
      <c r="H30" s="23">
        <f t="shared" si="1"/>
        <v>4056592.913</v>
      </c>
      <c r="I30" s="25">
        <f t="shared" si="2"/>
        <v>0.106722695</v>
      </c>
      <c r="J30" s="25">
        <f t="shared" si="3"/>
        <v>0.9303865041</v>
      </c>
      <c r="K30" s="25">
        <f t="shared" si="4"/>
        <v>1.570796327</v>
      </c>
      <c r="L30" s="25">
        <f t="shared" si="5"/>
        <v>0.7972888445</v>
      </c>
      <c r="M30" s="25">
        <f t="shared" si="6"/>
        <v>0.6480061861</v>
      </c>
    </row>
    <row r="31">
      <c r="A31" s="20">
        <v>23.0</v>
      </c>
      <c r="B31" s="21"/>
      <c r="C31" s="21"/>
      <c r="D31" s="20"/>
      <c r="E31" s="20"/>
      <c r="F31" s="20">
        <f>'Chapin II'!Radio*M31*1000</f>
        <v>4128447.411</v>
      </c>
      <c r="G31" s="20">
        <f>2*'Chapin II'!Radio*1000*SIN(F31/(2*'Chapin II'!Radio*1000))</f>
        <v>4056592.912</v>
      </c>
      <c r="H31" s="20">
        <f t="shared" si="1"/>
        <v>4056592.913</v>
      </c>
      <c r="I31" s="22">
        <f t="shared" si="2"/>
        <v>0.106722695</v>
      </c>
      <c r="J31" s="22">
        <f t="shared" si="3"/>
        <v>0.9303865041</v>
      </c>
      <c r="K31" s="22">
        <f t="shared" si="4"/>
        <v>1.570796327</v>
      </c>
      <c r="L31" s="22">
        <f t="shared" si="5"/>
        <v>0.7972888445</v>
      </c>
      <c r="M31" s="22">
        <f t="shared" si="6"/>
        <v>0.6480061861</v>
      </c>
    </row>
    <row r="32">
      <c r="A32" s="23">
        <v>24.0</v>
      </c>
      <c r="B32" s="24"/>
      <c r="C32" s="24"/>
      <c r="D32" s="23"/>
      <c r="E32" s="23"/>
      <c r="F32" s="23">
        <f>'Chapin II'!Radio*M32*1000</f>
        <v>4128447.411</v>
      </c>
      <c r="G32" s="23">
        <f>2*'Chapin II'!Radio*1000*SIN(F32/(2*'Chapin II'!Radio*1000))</f>
        <v>4056592.912</v>
      </c>
      <c r="H32" s="23">
        <f t="shared" si="1"/>
        <v>4056592.913</v>
      </c>
      <c r="I32" s="25">
        <f t="shared" si="2"/>
        <v>0.106722695</v>
      </c>
      <c r="J32" s="25">
        <f t="shared" si="3"/>
        <v>0.9303865041</v>
      </c>
      <c r="K32" s="25">
        <f t="shared" si="4"/>
        <v>1.570796327</v>
      </c>
      <c r="L32" s="25">
        <f t="shared" si="5"/>
        <v>0.7972888445</v>
      </c>
      <c r="M32" s="25">
        <f t="shared" si="6"/>
        <v>0.6480061861</v>
      </c>
    </row>
    <row r="33">
      <c r="A33" s="20">
        <v>25.0</v>
      </c>
      <c r="B33" s="21"/>
      <c r="C33" s="21"/>
      <c r="D33" s="20"/>
      <c r="E33" s="20"/>
      <c r="F33" s="20">
        <f>'Chapin II'!Radio*M33*1000</f>
        <v>4128447.411</v>
      </c>
      <c r="G33" s="20">
        <f>2*'Chapin II'!Radio*1000*SIN(F33/(2*'Chapin II'!Radio*1000))</f>
        <v>4056592.912</v>
      </c>
      <c r="H33" s="20">
        <f t="shared" si="1"/>
        <v>4056592.913</v>
      </c>
      <c r="I33" s="22">
        <f t="shared" si="2"/>
        <v>0.106722695</v>
      </c>
      <c r="J33" s="22">
        <f t="shared" si="3"/>
        <v>0.9303865041</v>
      </c>
      <c r="K33" s="22">
        <f t="shared" si="4"/>
        <v>1.570796327</v>
      </c>
      <c r="L33" s="22">
        <f t="shared" si="5"/>
        <v>0.7972888445</v>
      </c>
      <c r="M33" s="22">
        <f t="shared" si="6"/>
        <v>0.6480061861</v>
      </c>
    </row>
    <row r="34">
      <c r="A34" s="23">
        <v>26.0</v>
      </c>
      <c r="B34" s="24"/>
      <c r="C34" s="24"/>
      <c r="D34" s="23"/>
      <c r="E34" s="23"/>
      <c r="F34" s="23">
        <f>'Chapin II'!Radio*M34*1000</f>
        <v>4128447.411</v>
      </c>
      <c r="G34" s="23">
        <f>2*'Chapin II'!Radio*1000*SIN(F34/(2*'Chapin II'!Radio*1000))</f>
        <v>4056592.912</v>
      </c>
      <c r="H34" s="23">
        <f t="shared" si="1"/>
        <v>4056592.913</v>
      </c>
      <c r="I34" s="25">
        <f t="shared" si="2"/>
        <v>0.106722695</v>
      </c>
      <c r="J34" s="25">
        <f t="shared" si="3"/>
        <v>0.9303865041</v>
      </c>
      <c r="K34" s="25">
        <f t="shared" si="4"/>
        <v>1.570796327</v>
      </c>
      <c r="L34" s="25">
        <f t="shared" si="5"/>
        <v>0.7972888445</v>
      </c>
      <c r="M34" s="25">
        <f t="shared" si="6"/>
        <v>0.6480061861</v>
      </c>
    </row>
    <row r="35">
      <c r="A35" s="20">
        <v>27.0</v>
      </c>
      <c r="B35" s="21"/>
      <c r="C35" s="21"/>
      <c r="D35" s="20"/>
      <c r="E35" s="20"/>
      <c r="F35" s="20">
        <f>'Chapin II'!Radio*M35*1000</f>
        <v>4128447.411</v>
      </c>
      <c r="G35" s="20">
        <f>2*'Chapin II'!Radio*1000*SIN(F35/(2*'Chapin II'!Radio*1000))</f>
        <v>4056592.912</v>
      </c>
      <c r="H35" s="20">
        <f t="shared" si="1"/>
        <v>4056592.913</v>
      </c>
      <c r="I35" s="22">
        <f t="shared" si="2"/>
        <v>0.106722695</v>
      </c>
      <c r="J35" s="22">
        <f t="shared" si="3"/>
        <v>0.9303865041</v>
      </c>
      <c r="K35" s="22">
        <f t="shared" si="4"/>
        <v>1.570796327</v>
      </c>
      <c r="L35" s="22">
        <f t="shared" si="5"/>
        <v>0.7972888445</v>
      </c>
      <c r="M35" s="22">
        <f t="shared" si="6"/>
        <v>0.6480061861</v>
      </c>
    </row>
    <row r="36">
      <c r="A36" s="23">
        <v>28.0</v>
      </c>
      <c r="B36" s="24"/>
      <c r="C36" s="24"/>
      <c r="D36" s="23"/>
      <c r="E36" s="23"/>
      <c r="F36" s="23">
        <f>'Chapin II'!Radio*M36*1000</f>
        <v>4128447.411</v>
      </c>
      <c r="G36" s="23">
        <f>2*'Chapin II'!Radio*1000*SIN(F36/(2*'Chapin II'!Radio*1000))</f>
        <v>4056592.912</v>
      </c>
      <c r="H36" s="23">
        <f t="shared" si="1"/>
        <v>4056592.913</v>
      </c>
      <c r="I36" s="25">
        <f t="shared" si="2"/>
        <v>0.106722695</v>
      </c>
      <c r="J36" s="25">
        <f t="shared" si="3"/>
        <v>0.9303865041</v>
      </c>
      <c r="K36" s="25">
        <f t="shared" si="4"/>
        <v>1.570796327</v>
      </c>
      <c r="L36" s="25">
        <f t="shared" si="5"/>
        <v>0.7972888445</v>
      </c>
      <c r="M36" s="25">
        <f t="shared" si="6"/>
        <v>0.6480061861</v>
      </c>
    </row>
    <row r="37">
      <c r="A37" s="20">
        <v>29.0</v>
      </c>
      <c r="B37" s="21"/>
      <c r="C37" s="21"/>
      <c r="D37" s="20"/>
      <c r="E37" s="20"/>
      <c r="F37" s="20">
        <f>'Chapin II'!Radio*M37*1000</f>
        <v>4128447.411</v>
      </c>
      <c r="G37" s="20">
        <f>2*'Chapin II'!Radio*1000*SIN(F37/(2*'Chapin II'!Radio*1000))</f>
        <v>4056592.912</v>
      </c>
      <c r="H37" s="20">
        <f t="shared" si="1"/>
        <v>4056592.913</v>
      </c>
      <c r="I37" s="22">
        <f t="shared" si="2"/>
        <v>0.106722695</v>
      </c>
      <c r="J37" s="22">
        <f t="shared" si="3"/>
        <v>0.9303865041</v>
      </c>
      <c r="K37" s="22">
        <f t="shared" si="4"/>
        <v>1.570796327</v>
      </c>
      <c r="L37" s="22">
        <f t="shared" si="5"/>
        <v>0.7972888445</v>
      </c>
      <c r="M37" s="22">
        <f t="shared" si="6"/>
        <v>0.6480061861</v>
      </c>
    </row>
    <row r="38">
      <c r="A38" s="23">
        <v>30.0</v>
      </c>
      <c r="B38" s="24"/>
      <c r="C38" s="24"/>
      <c r="D38" s="23"/>
      <c r="E38" s="23"/>
      <c r="F38" s="23">
        <f>'Chapin II'!Radio*M38*1000</f>
        <v>4128447.411</v>
      </c>
      <c r="G38" s="23">
        <f>2*'Chapin II'!Radio*1000*SIN(F38/(2*'Chapin II'!Radio*1000))</f>
        <v>4056592.912</v>
      </c>
      <c r="H38" s="23">
        <f t="shared" si="1"/>
        <v>4056592.913</v>
      </c>
      <c r="I38" s="25">
        <f t="shared" si="2"/>
        <v>0.106722695</v>
      </c>
      <c r="J38" s="25">
        <f t="shared" si="3"/>
        <v>0.9303865041</v>
      </c>
      <c r="K38" s="25">
        <f t="shared" si="4"/>
        <v>1.570796327</v>
      </c>
      <c r="L38" s="25">
        <f t="shared" si="5"/>
        <v>0.7972888445</v>
      </c>
      <c r="M38" s="25">
        <f t="shared" si="6"/>
        <v>0.6480061861</v>
      </c>
    </row>
    <row r="39">
      <c r="A39" s="20">
        <v>31.0</v>
      </c>
      <c r="B39" s="21"/>
      <c r="C39" s="21"/>
      <c r="D39" s="20"/>
      <c r="E39" s="20"/>
      <c r="F39" s="20">
        <f>'Chapin II'!Radio*M39*1000</f>
        <v>4128447.411</v>
      </c>
      <c r="G39" s="20">
        <f>2*'Chapin II'!Radio*1000*SIN(F39/(2*'Chapin II'!Radio*1000))</f>
        <v>4056592.912</v>
      </c>
      <c r="H39" s="20">
        <f t="shared" si="1"/>
        <v>4056592.913</v>
      </c>
      <c r="I39" s="22">
        <f t="shared" si="2"/>
        <v>0.106722695</v>
      </c>
      <c r="J39" s="22">
        <f t="shared" si="3"/>
        <v>0.9303865041</v>
      </c>
      <c r="K39" s="22">
        <f t="shared" si="4"/>
        <v>1.570796327</v>
      </c>
      <c r="L39" s="22">
        <f t="shared" si="5"/>
        <v>0.7972888445</v>
      </c>
      <c r="M39" s="22">
        <f t="shared" si="6"/>
        <v>0.6480061861</v>
      </c>
    </row>
    <row r="40">
      <c r="A40" s="23">
        <v>32.0</v>
      </c>
      <c r="B40" s="24"/>
      <c r="C40" s="24"/>
      <c r="D40" s="23"/>
      <c r="E40" s="23"/>
      <c r="F40" s="23">
        <f>'Chapin II'!Radio*M40*1000</f>
        <v>4128447.411</v>
      </c>
      <c r="G40" s="23">
        <f>2*'Chapin II'!Radio*1000*SIN(F40/(2*'Chapin II'!Radio*1000))</f>
        <v>4056592.912</v>
      </c>
      <c r="H40" s="23">
        <f t="shared" si="1"/>
        <v>4056592.913</v>
      </c>
      <c r="I40" s="25">
        <f t="shared" si="2"/>
        <v>0.106722695</v>
      </c>
      <c r="J40" s="25">
        <f t="shared" si="3"/>
        <v>0.9303865041</v>
      </c>
      <c r="K40" s="25">
        <f t="shared" si="4"/>
        <v>1.570796327</v>
      </c>
      <c r="L40" s="25">
        <f t="shared" si="5"/>
        <v>0.7972888445</v>
      </c>
      <c r="M40" s="25">
        <f t="shared" si="6"/>
        <v>0.6480061861</v>
      </c>
    </row>
    <row r="41">
      <c r="A41" s="20">
        <v>33.0</v>
      </c>
      <c r="B41" s="21"/>
      <c r="C41" s="21"/>
      <c r="D41" s="20"/>
      <c r="E41" s="20"/>
      <c r="F41" s="20">
        <f>'Chapin II'!Radio*M41*1000</f>
        <v>4128447.411</v>
      </c>
      <c r="G41" s="20">
        <f>2*'Chapin II'!Radio*1000*SIN(F41/(2*'Chapin II'!Radio*1000))</f>
        <v>4056592.912</v>
      </c>
      <c r="H41" s="20">
        <f t="shared" si="1"/>
        <v>4056592.913</v>
      </c>
      <c r="I41" s="22">
        <f t="shared" si="2"/>
        <v>0.106722695</v>
      </c>
      <c r="J41" s="22">
        <f t="shared" si="3"/>
        <v>0.9303865041</v>
      </c>
      <c r="K41" s="22">
        <f t="shared" si="4"/>
        <v>1.570796327</v>
      </c>
      <c r="L41" s="22">
        <f t="shared" si="5"/>
        <v>0.7972888445</v>
      </c>
      <c r="M41" s="22">
        <f t="shared" si="6"/>
        <v>0.6480061861</v>
      </c>
    </row>
    <row r="42">
      <c r="A42" s="23">
        <v>34.0</v>
      </c>
      <c r="B42" s="24"/>
      <c r="C42" s="24"/>
      <c r="D42" s="23"/>
      <c r="E42" s="23"/>
      <c r="F42" s="23">
        <f>'Chapin II'!Radio*M42*1000</f>
        <v>4128447.411</v>
      </c>
      <c r="G42" s="23">
        <f>2*'Chapin II'!Radio*1000*SIN(F42/(2*'Chapin II'!Radio*1000))</f>
        <v>4056592.912</v>
      </c>
      <c r="H42" s="23">
        <f t="shared" si="1"/>
        <v>4056592.913</v>
      </c>
      <c r="I42" s="25">
        <f t="shared" si="2"/>
        <v>0.106722695</v>
      </c>
      <c r="J42" s="25">
        <f t="shared" si="3"/>
        <v>0.9303865041</v>
      </c>
      <c r="K42" s="25">
        <f t="shared" si="4"/>
        <v>1.570796327</v>
      </c>
      <c r="L42" s="25">
        <f t="shared" si="5"/>
        <v>0.7972888445</v>
      </c>
      <c r="M42" s="25">
        <f t="shared" si="6"/>
        <v>0.6480061861</v>
      </c>
    </row>
    <row r="43">
      <c r="A43" s="20">
        <v>35.0</v>
      </c>
      <c r="B43" s="21"/>
      <c r="C43" s="21"/>
      <c r="D43" s="20"/>
      <c r="E43" s="20"/>
      <c r="F43" s="20">
        <f>'Chapin II'!Radio*M43*1000</f>
        <v>4128447.411</v>
      </c>
      <c r="G43" s="20">
        <f>2*'Chapin II'!Radio*1000*SIN(F43/(2*'Chapin II'!Radio*1000))</f>
        <v>4056592.912</v>
      </c>
      <c r="H43" s="20">
        <f t="shared" si="1"/>
        <v>4056592.913</v>
      </c>
      <c r="I43" s="22">
        <f t="shared" si="2"/>
        <v>0.106722695</v>
      </c>
      <c r="J43" s="22">
        <f t="shared" si="3"/>
        <v>0.9303865041</v>
      </c>
      <c r="K43" s="22">
        <f t="shared" si="4"/>
        <v>1.570796327</v>
      </c>
      <c r="L43" s="22">
        <f t="shared" si="5"/>
        <v>0.7972888445</v>
      </c>
      <c r="M43" s="22">
        <f t="shared" si="6"/>
        <v>0.6480061861</v>
      </c>
    </row>
    <row r="44">
      <c r="A44" s="23">
        <v>36.0</v>
      </c>
      <c r="B44" s="24"/>
      <c r="C44" s="24"/>
      <c r="D44" s="23"/>
      <c r="E44" s="23"/>
      <c r="F44" s="23">
        <f>'Chapin II'!Radio*M44*1000</f>
        <v>4128447.411</v>
      </c>
      <c r="G44" s="23">
        <f>2*'Chapin II'!Radio*1000*SIN(F44/(2*'Chapin II'!Radio*1000))</f>
        <v>4056592.912</v>
      </c>
      <c r="H44" s="23">
        <f t="shared" si="1"/>
        <v>4056592.913</v>
      </c>
      <c r="I44" s="25">
        <f t="shared" si="2"/>
        <v>0.106722695</v>
      </c>
      <c r="J44" s="25">
        <f t="shared" si="3"/>
        <v>0.9303865041</v>
      </c>
      <c r="K44" s="25">
        <f t="shared" si="4"/>
        <v>1.570796327</v>
      </c>
      <c r="L44" s="25">
        <f t="shared" si="5"/>
        <v>0.7972888445</v>
      </c>
      <c r="M44" s="25">
        <f t="shared" si="6"/>
        <v>0.6480061861</v>
      </c>
    </row>
    <row r="45">
      <c r="A45" s="20">
        <v>37.0</v>
      </c>
      <c r="B45" s="21"/>
      <c r="C45" s="21"/>
      <c r="D45" s="20"/>
      <c r="E45" s="20"/>
      <c r="F45" s="20">
        <f>'Chapin II'!Radio*M45*1000</f>
        <v>4128447.411</v>
      </c>
      <c r="G45" s="20">
        <f>2*'Chapin II'!Radio*1000*SIN(F45/(2*'Chapin II'!Radio*1000))</f>
        <v>4056592.912</v>
      </c>
      <c r="H45" s="20">
        <f t="shared" si="1"/>
        <v>4056592.913</v>
      </c>
      <c r="I45" s="22">
        <f t="shared" si="2"/>
        <v>0.106722695</v>
      </c>
      <c r="J45" s="22">
        <f t="shared" si="3"/>
        <v>0.9303865041</v>
      </c>
      <c r="K45" s="22">
        <f t="shared" si="4"/>
        <v>1.570796327</v>
      </c>
      <c r="L45" s="22">
        <f t="shared" si="5"/>
        <v>0.7972888445</v>
      </c>
      <c r="M45" s="22">
        <f t="shared" si="6"/>
        <v>0.6480061861</v>
      </c>
    </row>
    <row r="46">
      <c r="A46" s="23">
        <v>38.0</v>
      </c>
      <c r="B46" s="24"/>
      <c r="C46" s="24"/>
      <c r="D46" s="23"/>
      <c r="E46" s="23"/>
      <c r="F46" s="23">
        <f>'Chapin II'!Radio*M46*1000</f>
        <v>4128447.411</v>
      </c>
      <c r="G46" s="23">
        <f>2*'Chapin II'!Radio*1000*SIN(F46/(2*'Chapin II'!Radio*1000))</f>
        <v>4056592.912</v>
      </c>
      <c r="H46" s="23">
        <f t="shared" si="1"/>
        <v>4056592.913</v>
      </c>
      <c r="I46" s="25">
        <f t="shared" si="2"/>
        <v>0.106722695</v>
      </c>
      <c r="J46" s="25">
        <f t="shared" si="3"/>
        <v>0.9303865041</v>
      </c>
      <c r="K46" s="25">
        <f t="shared" si="4"/>
        <v>1.570796327</v>
      </c>
      <c r="L46" s="25">
        <f t="shared" si="5"/>
        <v>0.7972888445</v>
      </c>
      <c r="M46" s="25">
        <f t="shared" si="6"/>
        <v>0.6480061861</v>
      </c>
    </row>
    <row r="47">
      <c r="A47" s="20">
        <v>39.0</v>
      </c>
      <c r="B47" s="21"/>
      <c r="C47" s="21"/>
      <c r="D47" s="20"/>
      <c r="E47" s="20"/>
      <c r="F47" s="20">
        <f>'Chapin II'!Radio*M47*1000</f>
        <v>4128447.411</v>
      </c>
      <c r="G47" s="20">
        <f>2*'Chapin II'!Radio*1000*SIN(F47/(2*'Chapin II'!Radio*1000))</f>
        <v>4056592.912</v>
      </c>
      <c r="H47" s="20">
        <f t="shared" si="1"/>
        <v>4056592.913</v>
      </c>
      <c r="I47" s="22">
        <f t="shared" si="2"/>
        <v>0.106722695</v>
      </c>
      <c r="J47" s="22">
        <f t="shared" si="3"/>
        <v>0.9303865041</v>
      </c>
      <c r="K47" s="22">
        <f t="shared" si="4"/>
        <v>1.570796327</v>
      </c>
      <c r="L47" s="22">
        <f t="shared" si="5"/>
        <v>0.7972888445</v>
      </c>
      <c r="M47" s="22">
        <f t="shared" si="6"/>
        <v>0.6480061861</v>
      </c>
    </row>
    <row r="48">
      <c r="A48" s="23">
        <v>40.0</v>
      </c>
      <c r="B48" s="24"/>
      <c r="C48" s="24"/>
      <c r="D48" s="23"/>
      <c r="E48" s="23"/>
      <c r="F48" s="23">
        <f>'Chapin II'!Radio*M48*1000</f>
        <v>4128447.411</v>
      </c>
      <c r="G48" s="23">
        <f>2*'Chapin II'!Radio*1000*SIN(F48/(2*'Chapin II'!Radio*1000))</f>
        <v>4056592.912</v>
      </c>
      <c r="H48" s="23">
        <f t="shared" si="1"/>
        <v>4056592.913</v>
      </c>
      <c r="I48" s="25">
        <f t="shared" si="2"/>
        <v>0.106722695</v>
      </c>
      <c r="J48" s="25">
        <f t="shared" si="3"/>
        <v>0.9303865041</v>
      </c>
      <c r="K48" s="25">
        <f t="shared" si="4"/>
        <v>1.570796327</v>
      </c>
      <c r="L48" s="25">
        <f t="shared" si="5"/>
        <v>0.7972888445</v>
      </c>
      <c r="M48" s="25">
        <f t="shared" si="6"/>
        <v>0.6480061861</v>
      </c>
    </row>
    <row r="49">
      <c r="A49" s="20">
        <v>41.0</v>
      </c>
      <c r="B49" s="21"/>
      <c r="C49" s="21"/>
      <c r="D49" s="20"/>
      <c r="E49" s="20"/>
      <c r="F49" s="20">
        <f>'Chapin II'!Radio*M49*1000</f>
        <v>4128447.411</v>
      </c>
      <c r="G49" s="20">
        <f>2*'Chapin II'!Radio*1000*SIN(F49/(2*'Chapin II'!Radio*1000))</f>
        <v>4056592.912</v>
      </c>
      <c r="H49" s="20">
        <f t="shared" si="1"/>
        <v>4056592.913</v>
      </c>
      <c r="I49" s="22">
        <f t="shared" si="2"/>
        <v>0.106722695</v>
      </c>
      <c r="J49" s="22">
        <f t="shared" si="3"/>
        <v>0.9303865041</v>
      </c>
      <c r="K49" s="22">
        <f t="shared" si="4"/>
        <v>1.570796327</v>
      </c>
      <c r="L49" s="22">
        <f t="shared" si="5"/>
        <v>0.7972888445</v>
      </c>
      <c r="M49" s="22">
        <f t="shared" si="6"/>
        <v>0.6480061861</v>
      </c>
    </row>
    <row r="50">
      <c r="A50" s="23">
        <v>42.0</v>
      </c>
      <c r="B50" s="24"/>
      <c r="C50" s="24"/>
      <c r="D50" s="23"/>
      <c r="E50" s="23"/>
      <c r="F50" s="23">
        <f>'Chapin II'!Radio*M50*1000</f>
        <v>4128447.411</v>
      </c>
      <c r="G50" s="23">
        <f>2*'Chapin II'!Radio*1000*SIN(F50/(2*'Chapin II'!Radio*1000))</f>
        <v>4056592.912</v>
      </c>
      <c r="H50" s="23">
        <f t="shared" si="1"/>
        <v>4056592.913</v>
      </c>
      <c r="I50" s="25">
        <f t="shared" si="2"/>
        <v>0.106722695</v>
      </c>
      <c r="J50" s="25">
        <f t="shared" si="3"/>
        <v>0.9303865041</v>
      </c>
      <c r="K50" s="25">
        <f t="shared" si="4"/>
        <v>1.570796327</v>
      </c>
      <c r="L50" s="25">
        <f t="shared" si="5"/>
        <v>0.7972888445</v>
      </c>
      <c r="M50" s="25">
        <f t="shared" si="6"/>
        <v>0.6480061861</v>
      </c>
    </row>
    <row r="51">
      <c r="A51" s="20">
        <v>43.0</v>
      </c>
      <c r="B51" s="21"/>
      <c r="C51" s="21"/>
      <c r="D51" s="20"/>
      <c r="E51" s="20"/>
      <c r="F51" s="20">
        <f>'Chapin II'!Radio*M51*1000</f>
        <v>4128447.411</v>
      </c>
      <c r="G51" s="20">
        <f>2*'Chapin II'!Radio*1000*SIN(F51/(2*'Chapin II'!Radio*1000))</f>
        <v>4056592.912</v>
      </c>
      <c r="H51" s="20">
        <f t="shared" si="1"/>
        <v>4056592.913</v>
      </c>
      <c r="I51" s="22">
        <f t="shared" si="2"/>
        <v>0.106722695</v>
      </c>
      <c r="J51" s="22">
        <f t="shared" si="3"/>
        <v>0.9303865041</v>
      </c>
      <c r="K51" s="22">
        <f t="shared" si="4"/>
        <v>1.570796327</v>
      </c>
      <c r="L51" s="22">
        <f t="shared" si="5"/>
        <v>0.7972888445</v>
      </c>
      <c r="M51" s="22">
        <f t="shared" si="6"/>
        <v>0.6480061861</v>
      </c>
    </row>
    <row r="52">
      <c r="A52" s="23">
        <v>44.0</v>
      </c>
      <c r="B52" s="24"/>
      <c r="C52" s="24"/>
      <c r="D52" s="23"/>
      <c r="E52" s="23"/>
      <c r="F52" s="23">
        <f>'Chapin II'!Radio*M52*1000</f>
        <v>4128447.411</v>
      </c>
      <c r="G52" s="23">
        <f>2*'Chapin II'!Radio*1000*SIN(F52/(2*'Chapin II'!Radio*1000))</f>
        <v>4056592.912</v>
      </c>
      <c r="H52" s="23">
        <f t="shared" si="1"/>
        <v>4056592.913</v>
      </c>
      <c r="I52" s="25">
        <f t="shared" si="2"/>
        <v>0.106722695</v>
      </c>
      <c r="J52" s="25">
        <f t="shared" si="3"/>
        <v>0.9303865041</v>
      </c>
      <c r="K52" s="25">
        <f t="shared" si="4"/>
        <v>1.570796327</v>
      </c>
      <c r="L52" s="25">
        <f t="shared" si="5"/>
        <v>0.7972888445</v>
      </c>
      <c r="M52" s="25">
        <f t="shared" si="6"/>
        <v>0.6480061861</v>
      </c>
    </row>
    <row r="53">
      <c r="A53" s="20">
        <v>45.0</v>
      </c>
      <c r="B53" s="21"/>
      <c r="C53" s="21"/>
      <c r="D53" s="20"/>
      <c r="E53" s="20"/>
      <c r="F53" s="20">
        <f>'Chapin II'!Radio*M53*1000</f>
        <v>4128447.411</v>
      </c>
      <c r="G53" s="20">
        <f>2*'Chapin II'!Radio*1000*SIN(F53/(2*'Chapin II'!Radio*1000))</f>
        <v>4056592.912</v>
      </c>
      <c r="H53" s="20">
        <f t="shared" si="1"/>
        <v>4056592.913</v>
      </c>
      <c r="I53" s="22">
        <f t="shared" si="2"/>
        <v>0.106722695</v>
      </c>
      <c r="J53" s="22">
        <f t="shared" si="3"/>
        <v>0.9303865041</v>
      </c>
      <c r="K53" s="22">
        <f t="shared" si="4"/>
        <v>1.570796327</v>
      </c>
      <c r="L53" s="22">
        <f t="shared" si="5"/>
        <v>0.7972888445</v>
      </c>
      <c r="M53" s="22">
        <f t="shared" si="6"/>
        <v>0.6480061861</v>
      </c>
    </row>
    <row r="54">
      <c r="A54" s="23">
        <v>46.0</v>
      </c>
      <c r="B54" s="24"/>
      <c r="C54" s="24"/>
      <c r="D54" s="23"/>
      <c r="E54" s="23"/>
      <c r="F54" s="23">
        <f>'Chapin II'!Radio*M54*1000</f>
        <v>4128447.411</v>
      </c>
      <c r="G54" s="23">
        <f>2*'Chapin II'!Radio*1000*SIN(F54/(2*'Chapin II'!Radio*1000))</f>
        <v>4056592.912</v>
      </c>
      <c r="H54" s="23">
        <f t="shared" si="1"/>
        <v>4056592.913</v>
      </c>
      <c r="I54" s="25">
        <f t="shared" si="2"/>
        <v>0.106722695</v>
      </c>
      <c r="J54" s="25">
        <f t="shared" si="3"/>
        <v>0.9303865041</v>
      </c>
      <c r="K54" s="25">
        <f t="shared" si="4"/>
        <v>1.570796327</v>
      </c>
      <c r="L54" s="25">
        <f t="shared" si="5"/>
        <v>0.7972888445</v>
      </c>
      <c r="M54" s="25">
        <f t="shared" si="6"/>
        <v>0.6480061861</v>
      </c>
    </row>
    <row r="55">
      <c r="A55" s="20">
        <v>47.0</v>
      </c>
      <c r="B55" s="21"/>
      <c r="C55" s="21"/>
      <c r="D55" s="20"/>
      <c r="E55" s="20"/>
      <c r="F55" s="20">
        <f>'Chapin II'!Radio*M55*1000</f>
        <v>4128447.411</v>
      </c>
      <c r="G55" s="20">
        <f>2*'Chapin II'!Radio*1000*SIN(F55/(2*'Chapin II'!Radio*1000))</f>
        <v>4056592.912</v>
      </c>
      <c r="H55" s="20">
        <f t="shared" si="1"/>
        <v>4056592.913</v>
      </c>
      <c r="I55" s="22">
        <f t="shared" si="2"/>
        <v>0.106722695</v>
      </c>
      <c r="J55" s="22">
        <f t="shared" si="3"/>
        <v>0.9303865041</v>
      </c>
      <c r="K55" s="22">
        <f t="shared" si="4"/>
        <v>1.570796327</v>
      </c>
      <c r="L55" s="22">
        <f t="shared" si="5"/>
        <v>0.7972888445</v>
      </c>
      <c r="M55" s="22">
        <f t="shared" si="6"/>
        <v>0.6480061861</v>
      </c>
    </row>
    <row r="56">
      <c r="A56" s="23">
        <v>48.0</v>
      </c>
      <c r="B56" s="24"/>
      <c r="C56" s="24"/>
      <c r="D56" s="23"/>
      <c r="E56" s="23"/>
      <c r="F56" s="23">
        <f>'Chapin II'!Radio*M56*1000</f>
        <v>4128447.411</v>
      </c>
      <c r="G56" s="23">
        <f>2*'Chapin II'!Radio*1000*SIN(F56/(2*'Chapin II'!Radio*1000))</f>
        <v>4056592.912</v>
      </c>
      <c r="H56" s="23">
        <f t="shared" si="1"/>
        <v>4056592.913</v>
      </c>
      <c r="I56" s="25">
        <f t="shared" si="2"/>
        <v>0.106722695</v>
      </c>
      <c r="J56" s="25">
        <f t="shared" si="3"/>
        <v>0.9303865041</v>
      </c>
      <c r="K56" s="25">
        <f t="shared" si="4"/>
        <v>1.570796327</v>
      </c>
      <c r="L56" s="25">
        <f t="shared" si="5"/>
        <v>0.7972888445</v>
      </c>
      <c r="M56" s="25">
        <f t="shared" si="6"/>
        <v>0.6480061861</v>
      </c>
    </row>
    <row r="57">
      <c r="A57" s="20">
        <v>49.0</v>
      </c>
      <c r="B57" s="21"/>
      <c r="C57" s="21"/>
      <c r="D57" s="20"/>
      <c r="E57" s="20"/>
      <c r="F57" s="20">
        <f>'Chapin II'!Radio*M57*1000</f>
        <v>4128447.411</v>
      </c>
      <c r="G57" s="20">
        <f>2*'Chapin II'!Radio*1000*SIN(F57/(2*'Chapin II'!Radio*1000))</f>
        <v>4056592.912</v>
      </c>
      <c r="H57" s="20">
        <f t="shared" si="1"/>
        <v>4056592.913</v>
      </c>
      <c r="I57" s="22">
        <f t="shared" si="2"/>
        <v>0.106722695</v>
      </c>
      <c r="J57" s="22">
        <f t="shared" si="3"/>
        <v>0.9303865041</v>
      </c>
      <c r="K57" s="22">
        <f t="shared" si="4"/>
        <v>1.570796327</v>
      </c>
      <c r="L57" s="22">
        <f t="shared" si="5"/>
        <v>0.7972888445</v>
      </c>
      <c r="M57" s="22">
        <f t="shared" si="6"/>
        <v>0.6480061861</v>
      </c>
    </row>
    <row r="58">
      <c r="A58" s="23">
        <v>50.0</v>
      </c>
      <c r="B58" s="24"/>
      <c r="C58" s="24"/>
      <c r="D58" s="23"/>
      <c r="E58" s="23"/>
      <c r="F58" s="23">
        <f>'Chapin II'!Radio*M58*1000</f>
        <v>4128447.411</v>
      </c>
      <c r="G58" s="23">
        <f>2*'Chapin II'!Radio*1000*SIN(F58/(2*'Chapin II'!Radio*1000))</f>
        <v>4056592.912</v>
      </c>
      <c r="H58" s="23">
        <f t="shared" si="1"/>
        <v>4056592.913</v>
      </c>
      <c r="I58" s="25">
        <f t="shared" si="2"/>
        <v>0.106722695</v>
      </c>
      <c r="J58" s="25">
        <f t="shared" si="3"/>
        <v>0.9303865041</v>
      </c>
      <c r="K58" s="25">
        <f t="shared" si="4"/>
        <v>1.570796327</v>
      </c>
      <c r="L58" s="25">
        <f t="shared" si="5"/>
        <v>0.7972888445</v>
      </c>
      <c r="M58" s="25">
        <f t="shared" si="6"/>
        <v>0.6480061861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printOptions gridLines="1" horizontalCentered="1"/>
  <pageMargins bottom="0.75" footer="0.0" header="0.0" left="0.7" right="0.7" top="0.75"/>
  <pageSetup fitToHeight="0" paperSize="9" orientation="portrait" pageOrder="overThenDown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3.38"/>
    <col customWidth="1" min="4" max="5" width="18.75"/>
    <col customWidth="1" min="6" max="6" width="18.63"/>
    <col customWidth="1" min="7" max="8" width="23.5"/>
    <col customWidth="1" min="9" max="9" width="16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8"/>
      <c r="O1" s="9" t="s">
        <v>4</v>
      </c>
      <c r="P1" s="10"/>
      <c r="Q1" s="6"/>
    </row>
    <row r="2">
      <c r="A2" s="1" t="s">
        <v>5</v>
      </c>
      <c r="B2" s="11"/>
      <c r="C2" s="6"/>
      <c r="D2" s="12">
        <v>87.0</v>
      </c>
      <c r="E2" s="48">
        <v>36.69278</v>
      </c>
      <c r="F2" s="48">
        <v>-6.11476</v>
      </c>
      <c r="G2" s="14">
        <v>6371.0</v>
      </c>
      <c r="H2" s="8"/>
    </row>
    <row r="3">
      <c r="L3" s="15" t="s">
        <v>6</v>
      </c>
    </row>
    <row r="4">
      <c r="B4" s="15" t="s">
        <v>7</v>
      </c>
      <c r="D4" s="16" t="s">
        <v>8</v>
      </c>
    </row>
    <row r="5">
      <c r="B5" s="15" t="s">
        <v>9</v>
      </c>
      <c r="D5" s="16" t="s">
        <v>10</v>
      </c>
    </row>
    <row r="7">
      <c r="E7" s="17" t="s">
        <v>11</v>
      </c>
      <c r="H7" s="17" t="s">
        <v>12</v>
      </c>
    </row>
    <row r="8">
      <c r="A8" s="7" t="s">
        <v>13</v>
      </c>
      <c r="B8" s="7" t="s">
        <v>14</v>
      </c>
      <c r="C8" s="7" t="s">
        <v>15</v>
      </c>
      <c r="D8" s="7" t="s">
        <v>16</v>
      </c>
      <c r="E8" s="17" t="s">
        <v>17</v>
      </c>
      <c r="F8" s="7" t="s">
        <v>18</v>
      </c>
      <c r="G8" s="7" t="s">
        <v>19</v>
      </c>
      <c r="H8" s="17" t="s">
        <v>20</v>
      </c>
      <c r="I8" s="18" t="s">
        <v>21</v>
      </c>
      <c r="J8" s="18" t="s">
        <v>22</v>
      </c>
      <c r="K8" s="18" t="s">
        <v>23</v>
      </c>
      <c r="L8" s="18" t="s">
        <v>24</v>
      </c>
      <c r="M8" s="18" t="s">
        <v>25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>
        <v>1.0</v>
      </c>
      <c r="B9" s="24">
        <v>36.69264116</v>
      </c>
      <c r="C9" s="24">
        <v>-6.11509276</v>
      </c>
      <c r="D9" s="23">
        <v>87.0</v>
      </c>
      <c r="E9" s="20">
        <v>80.0</v>
      </c>
      <c r="F9" s="20">
        <f>'Chapín III'!Radio*M9*1000</f>
        <v>33.44580114</v>
      </c>
      <c r="G9" s="20">
        <f>2*'Chapín III'!Radio*1000*SIN(F9/(2*'Chapín III'!Radio*1000))</f>
        <v>33.44580114</v>
      </c>
      <c r="H9" s="20">
        <f t="shared" ref="H9:H58" si="1">SQRT(G9^2+(D9-$D$2)^2)</f>
        <v>33.44580114</v>
      </c>
      <c r="I9" s="22">
        <f t="shared" ref="I9:I58" si="2">RADIANS(C9-$F$2)</f>
        <v>-0.000005807757619</v>
      </c>
      <c r="J9" s="22">
        <f t="shared" ref="J9:J58" si="3">RADIANS(90-$E$2)</f>
        <v>0.9303865041</v>
      </c>
      <c r="K9" s="22">
        <f t="shared" ref="K9:K58" si="4">RADIANS(90-B9)</f>
        <v>0.9303889273</v>
      </c>
      <c r="L9" s="22">
        <f t="shared" ref="L9:L58" si="5">cos(J9)*cos(K9)+SIN(J9)*SIN(K9)*cos(I9)</f>
        <v>1</v>
      </c>
      <c r="M9" s="22">
        <f t="shared" ref="M9:M58" si="6">acos(L9)</f>
        <v>0.000005249694104</v>
      </c>
    </row>
    <row r="10">
      <c r="A10" s="23">
        <v>2.0</v>
      </c>
      <c r="B10" s="21">
        <v>36.6924202</v>
      </c>
      <c r="C10" s="21">
        <v>-6.11555883</v>
      </c>
      <c r="D10" s="20">
        <v>92.0</v>
      </c>
      <c r="E10" s="23">
        <v>101.0</v>
      </c>
      <c r="F10" s="23">
        <f>'Chapín III'!Radio*M10*1000</f>
        <v>81.69258239</v>
      </c>
      <c r="G10" s="23">
        <f>2*'Chapín III'!Radio*1000*SIN(F10/(2*'Chapín III'!Radio*1000))</f>
        <v>81.69258239</v>
      </c>
      <c r="H10" s="23">
        <f t="shared" si="1"/>
        <v>81.84545202</v>
      </c>
      <c r="I10" s="25">
        <f t="shared" si="2"/>
        <v>-0.00001394221366</v>
      </c>
      <c r="J10" s="25">
        <f t="shared" si="3"/>
        <v>0.9303865041</v>
      </c>
      <c r="K10" s="25">
        <f t="shared" si="4"/>
        <v>0.9303927838</v>
      </c>
      <c r="L10" s="25">
        <f t="shared" si="5"/>
        <v>0.9999999999</v>
      </c>
      <c r="M10" s="25">
        <f t="shared" si="6"/>
        <v>0.00001282256826</v>
      </c>
    </row>
    <row r="11">
      <c r="A11" s="20">
        <v>3.0</v>
      </c>
      <c r="B11" s="24">
        <v>36.69215336</v>
      </c>
      <c r="C11" s="24">
        <v>-6.11615657</v>
      </c>
      <c r="D11" s="23">
        <v>88.0</v>
      </c>
      <c r="E11" s="20">
        <v>105.0</v>
      </c>
      <c r="F11" s="20">
        <f>'Chapín III'!Radio*M11*1000</f>
        <v>142.6909426</v>
      </c>
      <c r="G11" s="20">
        <f>2*'Chapín III'!Radio*1000*SIN(F11/(2*'Chapín III'!Radio*1000))</f>
        <v>142.6909426</v>
      </c>
      <c r="H11" s="20">
        <f t="shared" si="1"/>
        <v>142.6944466</v>
      </c>
      <c r="I11" s="22">
        <f t="shared" si="2"/>
        <v>-0.00002437474473</v>
      </c>
      <c r="J11" s="22">
        <f t="shared" si="3"/>
        <v>0.9303865041</v>
      </c>
      <c r="K11" s="22">
        <f t="shared" si="4"/>
        <v>0.930397441</v>
      </c>
      <c r="L11" s="22">
        <f t="shared" si="5"/>
        <v>0.9999999997</v>
      </c>
      <c r="M11" s="22">
        <f t="shared" si="6"/>
        <v>0.00002239694594</v>
      </c>
    </row>
    <row r="12">
      <c r="A12" s="23">
        <v>4.0</v>
      </c>
      <c r="B12" s="21">
        <v>36.69139866</v>
      </c>
      <c r="C12" s="21">
        <v>-6.1172314</v>
      </c>
      <c r="D12" s="20">
        <v>86.0</v>
      </c>
      <c r="E12" s="23">
        <v>112.0</v>
      </c>
      <c r="F12" s="23">
        <f>'Chapín III'!Radio*M12*1000</f>
        <v>268.6061681</v>
      </c>
      <c r="G12" s="23">
        <f>2*'Chapín III'!Radio*1000*SIN(F12/(2*'Chapín III'!Radio*1000))</f>
        <v>268.606168</v>
      </c>
      <c r="H12" s="23">
        <f t="shared" si="1"/>
        <v>268.6080295</v>
      </c>
      <c r="I12" s="25">
        <f t="shared" si="2"/>
        <v>-0.00004313406713</v>
      </c>
      <c r="J12" s="25">
        <f t="shared" si="3"/>
        <v>0.9303865041</v>
      </c>
      <c r="K12" s="25">
        <f t="shared" si="4"/>
        <v>0.930410613</v>
      </c>
      <c r="L12" s="25">
        <f t="shared" si="5"/>
        <v>0.9999999991</v>
      </c>
      <c r="M12" s="25">
        <f t="shared" si="6"/>
        <v>0.00004216075468</v>
      </c>
    </row>
    <row r="13">
      <c r="A13" s="20">
        <v>5.0</v>
      </c>
      <c r="B13" s="24">
        <v>36.69126965</v>
      </c>
      <c r="C13" s="24">
        <v>-6.11811063</v>
      </c>
      <c r="D13" s="23">
        <v>77.0</v>
      </c>
      <c r="E13" s="20">
        <v>120.0</v>
      </c>
      <c r="F13" s="20">
        <f>'Chapín III'!Radio*M13*1000</f>
        <v>342.7201337</v>
      </c>
      <c r="G13" s="20">
        <f>2*'Chapín III'!Radio*1000*SIN(F13/(2*'Chapín III'!Radio*1000))</f>
        <v>342.7201336</v>
      </c>
      <c r="H13" s="20">
        <f t="shared" si="1"/>
        <v>342.8659942</v>
      </c>
      <c r="I13" s="22">
        <f t="shared" si="2"/>
        <v>-0.00005847952552</v>
      </c>
      <c r="J13" s="22">
        <f t="shared" si="3"/>
        <v>0.9303865041</v>
      </c>
      <c r="K13" s="22">
        <f t="shared" si="4"/>
        <v>0.9304128647</v>
      </c>
      <c r="L13" s="22">
        <f t="shared" si="5"/>
        <v>0.9999999986</v>
      </c>
      <c r="M13" s="22">
        <f t="shared" si="6"/>
        <v>0.00005379377393</v>
      </c>
    </row>
    <row r="14">
      <c r="A14" s="23">
        <v>6.0</v>
      </c>
      <c r="B14" s="21">
        <v>36.69052664</v>
      </c>
      <c r="C14" s="21">
        <v>-6.1190715</v>
      </c>
      <c r="D14" s="20">
        <v>86.0</v>
      </c>
      <c r="E14" s="23">
        <v>120.0</v>
      </c>
      <c r="F14" s="23">
        <f>'Chapín III'!Radio*M14*1000</f>
        <v>458.8738261</v>
      </c>
      <c r="G14" s="23">
        <f>2*'Chapín III'!Radio*1000*SIN(F14/(2*'Chapín III'!Radio*1000))</f>
        <v>458.873826</v>
      </c>
      <c r="H14" s="23">
        <f t="shared" si="1"/>
        <v>458.8749156</v>
      </c>
      <c r="I14" s="25">
        <f t="shared" si="2"/>
        <v>-0.0000752498707</v>
      </c>
      <c r="J14" s="25">
        <f t="shared" si="3"/>
        <v>0.9303865041</v>
      </c>
      <c r="K14" s="25">
        <f t="shared" si="4"/>
        <v>0.9304258326</v>
      </c>
      <c r="L14" s="25">
        <f t="shared" si="5"/>
        <v>0.9999999974</v>
      </c>
      <c r="M14" s="25">
        <f t="shared" si="6"/>
        <v>0.00007202540042</v>
      </c>
    </row>
    <row r="15">
      <c r="A15" s="20">
        <v>7.0</v>
      </c>
      <c r="B15" s="24">
        <v>36.68960702</v>
      </c>
      <c r="C15" s="24">
        <v>-6.1192422</v>
      </c>
      <c r="D15" s="23">
        <v>84.0</v>
      </c>
      <c r="E15" s="20">
        <v>120.0</v>
      </c>
      <c r="F15" s="20">
        <f>'Chapín III'!Radio*M15*1000</f>
        <v>533.104895</v>
      </c>
      <c r="G15" s="20">
        <f>2*'Chapín III'!Radio*1000*SIN(F15/(2*'Chapín III'!Radio*1000))</f>
        <v>533.1048948</v>
      </c>
      <c r="H15" s="20">
        <f t="shared" si="1"/>
        <v>533.1133359</v>
      </c>
      <c r="I15" s="22">
        <f t="shared" si="2"/>
        <v>-0.00007822914773</v>
      </c>
      <c r="J15" s="22">
        <f t="shared" si="3"/>
        <v>0.9303865041</v>
      </c>
      <c r="K15" s="22">
        <f t="shared" si="4"/>
        <v>0.930441883</v>
      </c>
      <c r="L15" s="22">
        <f t="shared" si="5"/>
        <v>0.9999999965</v>
      </c>
      <c r="M15" s="22">
        <f t="shared" si="6"/>
        <v>0.00008367680035</v>
      </c>
    </row>
    <row r="16">
      <c r="A16" s="23">
        <v>8.0</v>
      </c>
      <c r="B16" s="21">
        <v>36.68909327</v>
      </c>
      <c r="C16" s="21">
        <v>-6.11942565</v>
      </c>
      <c r="D16" s="20">
        <v>87.0</v>
      </c>
      <c r="E16" s="23">
        <v>122.0</v>
      </c>
      <c r="F16" s="23">
        <f>'Chapín III'!Radio*M16*1000</f>
        <v>584.0528402</v>
      </c>
      <c r="G16" s="23">
        <f>2*'Chapín III'!Radio*1000*SIN(F16/(2*'Chapín III'!Radio*1000))</f>
        <v>584.05284</v>
      </c>
      <c r="H16" s="23">
        <f t="shared" si="1"/>
        <v>584.05284</v>
      </c>
      <c r="I16" s="25">
        <f t="shared" si="2"/>
        <v>-0.00008143095425</v>
      </c>
      <c r="J16" s="25">
        <f t="shared" si="3"/>
        <v>0.9303865041</v>
      </c>
      <c r="K16" s="25">
        <f t="shared" si="4"/>
        <v>0.9304508497</v>
      </c>
      <c r="L16" s="25">
        <f t="shared" si="5"/>
        <v>0.9999999958</v>
      </c>
      <c r="M16" s="25">
        <f t="shared" si="6"/>
        <v>0.00009167365252</v>
      </c>
    </row>
    <row r="17">
      <c r="A17" s="20">
        <v>9.0</v>
      </c>
      <c r="B17" s="21">
        <v>36.69017998</v>
      </c>
      <c r="C17" s="21">
        <v>-6.11945425</v>
      </c>
      <c r="D17" s="20">
        <v>91.0</v>
      </c>
      <c r="E17" s="20">
        <v>121.0</v>
      </c>
      <c r="F17" s="20">
        <f>'Chapín III'!Radio*M17*1000</f>
        <v>508.6964059</v>
      </c>
      <c r="G17" s="20">
        <f>2*'Chapín III'!Radio*1000*SIN(F17/(2*'Chapín III'!Radio*1000))</f>
        <v>508.6964057</v>
      </c>
      <c r="H17" s="20">
        <f t="shared" si="1"/>
        <v>508.7121319</v>
      </c>
      <c r="I17" s="22">
        <f t="shared" si="2"/>
        <v>-0.00008193011841</v>
      </c>
      <c r="J17" s="22">
        <f t="shared" si="3"/>
        <v>0.9303865041</v>
      </c>
      <c r="K17" s="22">
        <f t="shared" si="4"/>
        <v>0.930431883</v>
      </c>
      <c r="L17" s="22">
        <f t="shared" si="5"/>
        <v>0.9999999968</v>
      </c>
      <c r="M17" s="22">
        <f t="shared" si="6"/>
        <v>0.00007984561385</v>
      </c>
    </row>
    <row r="18">
      <c r="A18" s="23">
        <v>10.0</v>
      </c>
      <c r="B18" s="24"/>
      <c r="C18" s="24"/>
      <c r="D18" s="23"/>
      <c r="E18" s="23"/>
      <c r="F18" s="23">
        <f>'Chapín III'!Radio*M18*1000</f>
        <v>4128447.411</v>
      </c>
      <c r="G18" s="23">
        <f>2*'Chapín III'!Radio*1000*SIN(F18/(2*'Chapín III'!Radio*1000))</f>
        <v>4056592.912</v>
      </c>
      <c r="H18" s="23">
        <f t="shared" si="1"/>
        <v>4056592.913</v>
      </c>
      <c r="I18" s="25">
        <f t="shared" si="2"/>
        <v>0.106722695</v>
      </c>
      <c r="J18" s="25">
        <f t="shared" si="3"/>
        <v>0.9303865041</v>
      </c>
      <c r="K18" s="25">
        <f t="shared" si="4"/>
        <v>1.570796327</v>
      </c>
      <c r="L18" s="25">
        <f t="shared" si="5"/>
        <v>0.7972888445</v>
      </c>
      <c r="M18" s="25">
        <f t="shared" si="6"/>
        <v>0.6480061861</v>
      </c>
    </row>
    <row r="19">
      <c r="A19" s="20">
        <v>11.0</v>
      </c>
      <c r="B19" s="21"/>
      <c r="C19" s="21"/>
      <c r="D19" s="20"/>
      <c r="E19" s="20"/>
      <c r="F19" s="20">
        <f>'Chapín III'!Radio*M19*1000</f>
        <v>4128447.411</v>
      </c>
      <c r="G19" s="20">
        <f>2*'Chapín III'!Radio*1000*SIN(F19/(2*'Chapín III'!Radio*1000))</f>
        <v>4056592.912</v>
      </c>
      <c r="H19" s="20">
        <f t="shared" si="1"/>
        <v>4056592.913</v>
      </c>
      <c r="I19" s="22">
        <f t="shared" si="2"/>
        <v>0.106722695</v>
      </c>
      <c r="J19" s="22">
        <f t="shared" si="3"/>
        <v>0.9303865041</v>
      </c>
      <c r="K19" s="22">
        <f t="shared" si="4"/>
        <v>1.570796327</v>
      </c>
      <c r="L19" s="22">
        <f t="shared" si="5"/>
        <v>0.7972888445</v>
      </c>
      <c r="M19" s="22">
        <f t="shared" si="6"/>
        <v>0.6480061861</v>
      </c>
    </row>
    <row r="20">
      <c r="A20" s="23">
        <v>12.0</v>
      </c>
      <c r="B20" s="24"/>
      <c r="C20" s="24"/>
      <c r="D20" s="23"/>
      <c r="E20" s="23"/>
      <c r="F20" s="23">
        <f>'Chapín III'!Radio*M20*1000</f>
        <v>4128447.411</v>
      </c>
      <c r="G20" s="23">
        <f>2*'Chapín III'!Radio*1000*SIN(F20/(2*'Chapín III'!Radio*1000))</f>
        <v>4056592.912</v>
      </c>
      <c r="H20" s="23">
        <f t="shared" si="1"/>
        <v>4056592.913</v>
      </c>
      <c r="I20" s="25">
        <f t="shared" si="2"/>
        <v>0.106722695</v>
      </c>
      <c r="J20" s="25">
        <f t="shared" si="3"/>
        <v>0.9303865041</v>
      </c>
      <c r="K20" s="25">
        <f t="shared" si="4"/>
        <v>1.570796327</v>
      </c>
      <c r="L20" s="25">
        <f t="shared" si="5"/>
        <v>0.7972888445</v>
      </c>
      <c r="M20" s="25">
        <f t="shared" si="6"/>
        <v>0.6480061861</v>
      </c>
    </row>
    <row r="21">
      <c r="A21" s="20">
        <v>13.0</v>
      </c>
      <c r="B21" s="21"/>
      <c r="C21" s="21"/>
      <c r="D21" s="20"/>
      <c r="E21" s="20"/>
      <c r="F21" s="20">
        <f>'Chapín III'!Radio*M21*1000</f>
        <v>4128447.411</v>
      </c>
      <c r="G21" s="20">
        <f>2*'Chapín III'!Radio*1000*SIN(F21/(2*'Chapín III'!Radio*1000))</f>
        <v>4056592.912</v>
      </c>
      <c r="H21" s="20">
        <f t="shared" si="1"/>
        <v>4056592.913</v>
      </c>
      <c r="I21" s="22">
        <f t="shared" si="2"/>
        <v>0.106722695</v>
      </c>
      <c r="J21" s="22">
        <f t="shared" si="3"/>
        <v>0.9303865041</v>
      </c>
      <c r="K21" s="22">
        <f t="shared" si="4"/>
        <v>1.570796327</v>
      </c>
      <c r="L21" s="22">
        <f t="shared" si="5"/>
        <v>0.7972888445</v>
      </c>
      <c r="M21" s="22">
        <f t="shared" si="6"/>
        <v>0.6480061861</v>
      </c>
    </row>
    <row r="22">
      <c r="A22" s="23">
        <v>14.0</v>
      </c>
      <c r="B22" s="24"/>
      <c r="C22" s="24"/>
      <c r="D22" s="23"/>
      <c r="E22" s="23"/>
      <c r="F22" s="23">
        <f>'Chapín III'!Radio*M22*1000</f>
        <v>4128447.411</v>
      </c>
      <c r="G22" s="23">
        <f>2*'Chapín III'!Radio*1000*SIN(F22/(2*'Chapín III'!Radio*1000))</f>
        <v>4056592.912</v>
      </c>
      <c r="H22" s="23">
        <f t="shared" si="1"/>
        <v>4056592.913</v>
      </c>
      <c r="I22" s="25">
        <f t="shared" si="2"/>
        <v>0.106722695</v>
      </c>
      <c r="J22" s="25">
        <f t="shared" si="3"/>
        <v>0.9303865041</v>
      </c>
      <c r="K22" s="25">
        <f t="shared" si="4"/>
        <v>1.570796327</v>
      </c>
      <c r="L22" s="25">
        <f t="shared" si="5"/>
        <v>0.7972888445</v>
      </c>
      <c r="M22" s="25">
        <f t="shared" si="6"/>
        <v>0.6480061861</v>
      </c>
    </row>
    <row r="23">
      <c r="A23" s="20">
        <v>15.0</v>
      </c>
      <c r="B23" s="21"/>
      <c r="C23" s="21"/>
      <c r="D23" s="20"/>
      <c r="E23" s="20"/>
      <c r="F23" s="20">
        <f>'Chapín III'!Radio*M23*1000</f>
        <v>4128447.411</v>
      </c>
      <c r="G23" s="20">
        <f>2*'Chapín III'!Radio*1000*SIN(F23/(2*'Chapín III'!Radio*1000))</f>
        <v>4056592.912</v>
      </c>
      <c r="H23" s="20">
        <f t="shared" si="1"/>
        <v>4056592.913</v>
      </c>
      <c r="I23" s="22">
        <f t="shared" si="2"/>
        <v>0.106722695</v>
      </c>
      <c r="J23" s="22">
        <f t="shared" si="3"/>
        <v>0.9303865041</v>
      </c>
      <c r="K23" s="22">
        <f t="shared" si="4"/>
        <v>1.570796327</v>
      </c>
      <c r="L23" s="22">
        <f t="shared" si="5"/>
        <v>0.7972888445</v>
      </c>
      <c r="M23" s="22">
        <f t="shared" si="6"/>
        <v>0.6480061861</v>
      </c>
    </row>
    <row r="24">
      <c r="A24" s="23">
        <v>16.0</v>
      </c>
      <c r="B24" s="24"/>
      <c r="C24" s="24"/>
      <c r="D24" s="23"/>
      <c r="E24" s="23"/>
      <c r="F24" s="23">
        <f>'Chapín III'!Radio*M24*1000</f>
        <v>4128447.411</v>
      </c>
      <c r="G24" s="23">
        <f>2*'Chapín III'!Radio*1000*SIN(F24/(2*'Chapín III'!Radio*1000))</f>
        <v>4056592.912</v>
      </c>
      <c r="H24" s="23">
        <f t="shared" si="1"/>
        <v>4056592.913</v>
      </c>
      <c r="I24" s="25">
        <f t="shared" si="2"/>
        <v>0.106722695</v>
      </c>
      <c r="J24" s="25">
        <f t="shared" si="3"/>
        <v>0.9303865041</v>
      </c>
      <c r="K24" s="25">
        <f t="shared" si="4"/>
        <v>1.570796327</v>
      </c>
      <c r="L24" s="25">
        <f t="shared" si="5"/>
        <v>0.7972888445</v>
      </c>
      <c r="M24" s="25">
        <f t="shared" si="6"/>
        <v>0.6480061861</v>
      </c>
    </row>
    <row r="25">
      <c r="A25" s="20">
        <v>17.0</v>
      </c>
      <c r="B25" s="21"/>
      <c r="C25" s="21"/>
      <c r="D25" s="20"/>
      <c r="E25" s="20"/>
      <c r="F25" s="20">
        <f>'Chapín III'!Radio*M25*1000</f>
        <v>4128447.411</v>
      </c>
      <c r="G25" s="20">
        <f>2*'Chapín III'!Radio*1000*SIN(F25/(2*'Chapín III'!Radio*1000))</f>
        <v>4056592.912</v>
      </c>
      <c r="H25" s="20">
        <f t="shared" si="1"/>
        <v>4056592.913</v>
      </c>
      <c r="I25" s="22">
        <f t="shared" si="2"/>
        <v>0.106722695</v>
      </c>
      <c r="J25" s="22">
        <f t="shared" si="3"/>
        <v>0.9303865041</v>
      </c>
      <c r="K25" s="22">
        <f t="shared" si="4"/>
        <v>1.570796327</v>
      </c>
      <c r="L25" s="22">
        <f t="shared" si="5"/>
        <v>0.7972888445</v>
      </c>
      <c r="M25" s="22">
        <f t="shared" si="6"/>
        <v>0.6480061861</v>
      </c>
    </row>
    <row r="26">
      <c r="A26" s="23">
        <v>18.0</v>
      </c>
      <c r="B26" s="24"/>
      <c r="C26" s="24"/>
      <c r="D26" s="23"/>
      <c r="E26" s="23"/>
      <c r="F26" s="23">
        <f>'Chapín III'!Radio*M26*1000</f>
        <v>4128447.411</v>
      </c>
      <c r="G26" s="23">
        <f>2*'Chapín III'!Radio*1000*SIN(F26/(2*'Chapín III'!Radio*1000))</f>
        <v>4056592.912</v>
      </c>
      <c r="H26" s="23">
        <f t="shared" si="1"/>
        <v>4056592.913</v>
      </c>
      <c r="I26" s="25">
        <f t="shared" si="2"/>
        <v>0.106722695</v>
      </c>
      <c r="J26" s="25">
        <f t="shared" si="3"/>
        <v>0.9303865041</v>
      </c>
      <c r="K26" s="25">
        <f t="shared" si="4"/>
        <v>1.570796327</v>
      </c>
      <c r="L26" s="25">
        <f t="shared" si="5"/>
        <v>0.7972888445</v>
      </c>
      <c r="M26" s="25">
        <f t="shared" si="6"/>
        <v>0.6480061861</v>
      </c>
    </row>
    <row r="27">
      <c r="A27" s="20">
        <v>19.0</v>
      </c>
      <c r="B27" s="21"/>
      <c r="C27" s="21"/>
      <c r="D27" s="20"/>
      <c r="E27" s="20"/>
      <c r="F27" s="20">
        <f>'Chapín III'!Radio*M27*1000</f>
        <v>4128447.411</v>
      </c>
      <c r="G27" s="20">
        <f>2*'Chapín III'!Radio*1000*SIN(F27/(2*'Chapín III'!Radio*1000))</f>
        <v>4056592.912</v>
      </c>
      <c r="H27" s="20">
        <f t="shared" si="1"/>
        <v>4056592.913</v>
      </c>
      <c r="I27" s="22">
        <f t="shared" si="2"/>
        <v>0.106722695</v>
      </c>
      <c r="J27" s="22">
        <f t="shared" si="3"/>
        <v>0.9303865041</v>
      </c>
      <c r="K27" s="22">
        <f t="shared" si="4"/>
        <v>1.570796327</v>
      </c>
      <c r="L27" s="22">
        <f t="shared" si="5"/>
        <v>0.7972888445</v>
      </c>
      <c r="M27" s="22">
        <f t="shared" si="6"/>
        <v>0.6480061861</v>
      </c>
    </row>
    <row r="28">
      <c r="A28" s="23">
        <v>20.0</v>
      </c>
      <c r="B28" s="24"/>
      <c r="C28" s="24"/>
      <c r="D28" s="23"/>
      <c r="E28" s="23"/>
      <c r="F28" s="23">
        <f>'Chapín III'!Radio*M28*1000</f>
        <v>4128447.411</v>
      </c>
      <c r="G28" s="23">
        <f>2*'Chapín III'!Radio*1000*SIN(F28/(2*'Chapín III'!Radio*1000))</f>
        <v>4056592.912</v>
      </c>
      <c r="H28" s="23">
        <f t="shared" si="1"/>
        <v>4056592.913</v>
      </c>
      <c r="I28" s="25">
        <f t="shared" si="2"/>
        <v>0.106722695</v>
      </c>
      <c r="J28" s="25">
        <f t="shared" si="3"/>
        <v>0.9303865041</v>
      </c>
      <c r="K28" s="25">
        <f t="shared" si="4"/>
        <v>1.570796327</v>
      </c>
      <c r="L28" s="25">
        <f t="shared" si="5"/>
        <v>0.7972888445</v>
      </c>
      <c r="M28" s="25">
        <f t="shared" si="6"/>
        <v>0.6480061861</v>
      </c>
    </row>
    <row r="29">
      <c r="A29" s="20">
        <v>21.0</v>
      </c>
      <c r="B29" s="21"/>
      <c r="C29" s="21"/>
      <c r="D29" s="20"/>
      <c r="E29" s="20"/>
      <c r="F29" s="20">
        <f>'Chapín III'!Radio*M29*1000</f>
        <v>4128447.411</v>
      </c>
      <c r="G29" s="20">
        <f>2*'Chapín III'!Radio*1000*SIN(F29/(2*'Chapín III'!Radio*1000))</f>
        <v>4056592.912</v>
      </c>
      <c r="H29" s="20">
        <f t="shared" si="1"/>
        <v>4056592.913</v>
      </c>
      <c r="I29" s="22">
        <f t="shared" si="2"/>
        <v>0.106722695</v>
      </c>
      <c r="J29" s="22">
        <f t="shared" si="3"/>
        <v>0.9303865041</v>
      </c>
      <c r="K29" s="22">
        <f t="shared" si="4"/>
        <v>1.570796327</v>
      </c>
      <c r="L29" s="22">
        <f t="shared" si="5"/>
        <v>0.7972888445</v>
      </c>
      <c r="M29" s="22">
        <f t="shared" si="6"/>
        <v>0.6480061861</v>
      </c>
    </row>
    <row r="30">
      <c r="A30" s="23">
        <v>22.0</v>
      </c>
      <c r="B30" s="24"/>
      <c r="C30" s="24"/>
      <c r="D30" s="23"/>
      <c r="E30" s="23"/>
      <c r="F30" s="23">
        <f>'Chapín III'!Radio*M30*1000</f>
        <v>4128447.411</v>
      </c>
      <c r="G30" s="23">
        <f>2*'Chapín III'!Radio*1000*SIN(F30/(2*'Chapín III'!Radio*1000))</f>
        <v>4056592.912</v>
      </c>
      <c r="H30" s="23">
        <f t="shared" si="1"/>
        <v>4056592.913</v>
      </c>
      <c r="I30" s="25">
        <f t="shared" si="2"/>
        <v>0.106722695</v>
      </c>
      <c r="J30" s="25">
        <f t="shared" si="3"/>
        <v>0.9303865041</v>
      </c>
      <c r="K30" s="25">
        <f t="shared" si="4"/>
        <v>1.570796327</v>
      </c>
      <c r="L30" s="25">
        <f t="shared" si="5"/>
        <v>0.7972888445</v>
      </c>
      <c r="M30" s="25">
        <f t="shared" si="6"/>
        <v>0.6480061861</v>
      </c>
    </row>
    <row r="31">
      <c r="A31" s="20">
        <v>23.0</v>
      </c>
      <c r="B31" s="21"/>
      <c r="C31" s="21"/>
      <c r="D31" s="20"/>
      <c r="E31" s="20"/>
      <c r="F31" s="20">
        <f>'Chapín III'!Radio*M31*1000</f>
        <v>4128447.411</v>
      </c>
      <c r="G31" s="20">
        <f>2*'Chapín III'!Radio*1000*SIN(F31/(2*'Chapín III'!Radio*1000))</f>
        <v>4056592.912</v>
      </c>
      <c r="H31" s="20">
        <f t="shared" si="1"/>
        <v>4056592.913</v>
      </c>
      <c r="I31" s="22">
        <f t="shared" si="2"/>
        <v>0.106722695</v>
      </c>
      <c r="J31" s="22">
        <f t="shared" si="3"/>
        <v>0.9303865041</v>
      </c>
      <c r="K31" s="22">
        <f t="shared" si="4"/>
        <v>1.570796327</v>
      </c>
      <c r="L31" s="22">
        <f t="shared" si="5"/>
        <v>0.7972888445</v>
      </c>
      <c r="M31" s="22">
        <f t="shared" si="6"/>
        <v>0.6480061861</v>
      </c>
    </row>
    <row r="32">
      <c r="A32" s="23">
        <v>24.0</v>
      </c>
      <c r="B32" s="24"/>
      <c r="C32" s="24"/>
      <c r="D32" s="23"/>
      <c r="E32" s="23"/>
      <c r="F32" s="23">
        <f>'Chapín III'!Radio*M32*1000</f>
        <v>4128447.411</v>
      </c>
      <c r="G32" s="23">
        <f>2*'Chapín III'!Radio*1000*SIN(F32/(2*'Chapín III'!Radio*1000))</f>
        <v>4056592.912</v>
      </c>
      <c r="H32" s="23">
        <f t="shared" si="1"/>
        <v>4056592.913</v>
      </c>
      <c r="I32" s="25">
        <f t="shared" si="2"/>
        <v>0.106722695</v>
      </c>
      <c r="J32" s="25">
        <f t="shared" si="3"/>
        <v>0.9303865041</v>
      </c>
      <c r="K32" s="25">
        <f t="shared" si="4"/>
        <v>1.570796327</v>
      </c>
      <c r="L32" s="25">
        <f t="shared" si="5"/>
        <v>0.7972888445</v>
      </c>
      <c r="M32" s="25">
        <f t="shared" si="6"/>
        <v>0.6480061861</v>
      </c>
    </row>
    <row r="33">
      <c r="A33" s="20">
        <v>25.0</v>
      </c>
      <c r="B33" s="21"/>
      <c r="C33" s="21"/>
      <c r="D33" s="20"/>
      <c r="E33" s="20"/>
      <c r="F33" s="20">
        <f>'Chapín III'!Radio*M33*1000</f>
        <v>4128447.411</v>
      </c>
      <c r="G33" s="20">
        <f>2*'Chapín III'!Radio*1000*SIN(F33/(2*'Chapín III'!Radio*1000))</f>
        <v>4056592.912</v>
      </c>
      <c r="H33" s="20">
        <f t="shared" si="1"/>
        <v>4056592.913</v>
      </c>
      <c r="I33" s="22">
        <f t="shared" si="2"/>
        <v>0.106722695</v>
      </c>
      <c r="J33" s="22">
        <f t="shared" si="3"/>
        <v>0.9303865041</v>
      </c>
      <c r="K33" s="22">
        <f t="shared" si="4"/>
        <v>1.570796327</v>
      </c>
      <c r="L33" s="22">
        <f t="shared" si="5"/>
        <v>0.7972888445</v>
      </c>
      <c r="M33" s="22">
        <f t="shared" si="6"/>
        <v>0.6480061861</v>
      </c>
    </row>
    <row r="34">
      <c r="A34" s="23">
        <v>26.0</v>
      </c>
      <c r="B34" s="24"/>
      <c r="C34" s="24"/>
      <c r="D34" s="23"/>
      <c r="E34" s="23"/>
      <c r="F34" s="23">
        <f>'Chapín III'!Radio*M34*1000</f>
        <v>4128447.411</v>
      </c>
      <c r="G34" s="23">
        <f>2*'Chapín III'!Radio*1000*SIN(F34/(2*'Chapín III'!Radio*1000))</f>
        <v>4056592.912</v>
      </c>
      <c r="H34" s="23">
        <f t="shared" si="1"/>
        <v>4056592.913</v>
      </c>
      <c r="I34" s="25">
        <f t="shared" si="2"/>
        <v>0.106722695</v>
      </c>
      <c r="J34" s="25">
        <f t="shared" si="3"/>
        <v>0.9303865041</v>
      </c>
      <c r="K34" s="25">
        <f t="shared" si="4"/>
        <v>1.570796327</v>
      </c>
      <c r="L34" s="25">
        <f t="shared" si="5"/>
        <v>0.7972888445</v>
      </c>
      <c r="M34" s="25">
        <f t="shared" si="6"/>
        <v>0.6480061861</v>
      </c>
    </row>
    <row r="35">
      <c r="A35" s="20">
        <v>27.0</v>
      </c>
      <c r="B35" s="21"/>
      <c r="C35" s="21"/>
      <c r="D35" s="20"/>
      <c r="E35" s="20"/>
      <c r="F35" s="20">
        <f>'Chapín III'!Radio*M35*1000</f>
        <v>4128447.411</v>
      </c>
      <c r="G35" s="20">
        <f>2*'Chapín III'!Radio*1000*SIN(F35/(2*'Chapín III'!Radio*1000))</f>
        <v>4056592.912</v>
      </c>
      <c r="H35" s="20">
        <f t="shared" si="1"/>
        <v>4056592.913</v>
      </c>
      <c r="I35" s="22">
        <f t="shared" si="2"/>
        <v>0.106722695</v>
      </c>
      <c r="J35" s="22">
        <f t="shared" si="3"/>
        <v>0.9303865041</v>
      </c>
      <c r="K35" s="22">
        <f t="shared" si="4"/>
        <v>1.570796327</v>
      </c>
      <c r="L35" s="22">
        <f t="shared" si="5"/>
        <v>0.7972888445</v>
      </c>
      <c r="M35" s="22">
        <f t="shared" si="6"/>
        <v>0.6480061861</v>
      </c>
    </row>
    <row r="36">
      <c r="A36" s="23">
        <v>28.0</v>
      </c>
      <c r="B36" s="24"/>
      <c r="C36" s="24"/>
      <c r="D36" s="23"/>
      <c r="E36" s="23"/>
      <c r="F36" s="23">
        <f>'Chapín III'!Radio*M36*1000</f>
        <v>4128447.411</v>
      </c>
      <c r="G36" s="23">
        <f>2*'Chapín III'!Radio*1000*SIN(F36/(2*'Chapín III'!Radio*1000))</f>
        <v>4056592.912</v>
      </c>
      <c r="H36" s="23">
        <f t="shared" si="1"/>
        <v>4056592.913</v>
      </c>
      <c r="I36" s="25">
        <f t="shared" si="2"/>
        <v>0.106722695</v>
      </c>
      <c r="J36" s="25">
        <f t="shared" si="3"/>
        <v>0.9303865041</v>
      </c>
      <c r="K36" s="25">
        <f t="shared" si="4"/>
        <v>1.570796327</v>
      </c>
      <c r="L36" s="25">
        <f t="shared" si="5"/>
        <v>0.7972888445</v>
      </c>
      <c r="M36" s="25">
        <f t="shared" si="6"/>
        <v>0.6480061861</v>
      </c>
    </row>
    <row r="37">
      <c r="A37" s="20">
        <v>29.0</v>
      </c>
      <c r="B37" s="21"/>
      <c r="C37" s="21"/>
      <c r="D37" s="20"/>
      <c r="E37" s="20"/>
      <c r="F37" s="20">
        <f>'Chapín III'!Radio*M37*1000</f>
        <v>4128447.411</v>
      </c>
      <c r="G37" s="20">
        <f>2*'Chapín III'!Radio*1000*SIN(F37/(2*'Chapín III'!Radio*1000))</f>
        <v>4056592.912</v>
      </c>
      <c r="H37" s="20">
        <f t="shared" si="1"/>
        <v>4056592.913</v>
      </c>
      <c r="I37" s="22">
        <f t="shared" si="2"/>
        <v>0.106722695</v>
      </c>
      <c r="J37" s="22">
        <f t="shared" si="3"/>
        <v>0.9303865041</v>
      </c>
      <c r="K37" s="22">
        <f t="shared" si="4"/>
        <v>1.570796327</v>
      </c>
      <c r="L37" s="22">
        <f t="shared" si="5"/>
        <v>0.7972888445</v>
      </c>
      <c r="M37" s="22">
        <f t="shared" si="6"/>
        <v>0.6480061861</v>
      </c>
    </row>
    <row r="38">
      <c r="A38" s="23">
        <v>30.0</v>
      </c>
      <c r="B38" s="24"/>
      <c r="C38" s="24"/>
      <c r="D38" s="23"/>
      <c r="E38" s="23"/>
      <c r="F38" s="23">
        <f>'Chapín III'!Radio*M38*1000</f>
        <v>4128447.411</v>
      </c>
      <c r="G38" s="23">
        <f>2*'Chapín III'!Radio*1000*SIN(F38/(2*'Chapín III'!Radio*1000))</f>
        <v>4056592.912</v>
      </c>
      <c r="H38" s="23">
        <f t="shared" si="1"/>
        <v>4056592.913</v>
      </c>
      <c r="I38" s="25">
        <f t="shared" si="2"/>
        <v>0.106722695</v>
      </c>
      <c r="J38" s="25">
        <f t="shared" si="3"/>
        <v>0.9303865041</v>
      </c>
      <c r="K38" s="25">
        <f t="shared" si="4"/>
        <v>1.570796327</v>
      </c>
      <c r="L38" s="25">
        <f t="shared" si="5"/>
        <v>0.7972888445</v>
      </c>
      <c r="M38" s="25">
        <f t="shared" si="6"/>
        <v>0.6480061861</v>
      </c>
    </row>
    <row r="39">
      <c r="A39" s="20">
        <v>31.0</v>
      </c>
      <c r="B39" s="21"/>
      <c r="C39" s="21"/>
      <c r="D39" s="20"/>
      <c r="E39" s="20"/>
      <c r="F39" s="20">
        <f>'Chapín III'!Radio*M39*1000</f>
        <v>4128447.411</v>
      </c>
      <c r="G39" s="20">
        <f>2*'Chapín III'!Radio*1000*SIN(F39/(2*'Chapín III'!Radio*1000))</f>
        <v>4056592.912</v>
      </c>
      <c r="H39" s="20">
        <f t="shared" si="1"/>
        <v>4056592.913</v>
      </c>
      <c r="I39" s="22">
        <f t="shared" si="2"/>
        <v>0.106722695</v>
      </c>
      <c r="J39" s="22">
        <f t="shared" si="3"/>
        <v>0.9303865041</v>
      </c>
      <c r="K39" s="22">
        <f t="shared" si="4"/>
        <v>1.570796327</v>
      </c>
      <c r="L39" s="22">
        <f t="shared" si="5"/>
        <v>0.7972888445</v>
      </c>
      <c r="M39" s="22">
        <f t="shared" si="6"/>
        <v>0.6480061861</v>
      </c>
    </row>
    <row r="40">
      <c r="A40" s="23">
        <v>32.0</v>
      </c>
      <c r="B40" s="24"/>
      <c r="C40" s="24"/>
      <c r="D40" s="23"/>
      <c r="E40" s="23"/>
      <c r="F40" s="23">
        <f>'Chapín III'!Radio*M40*1000</f>
        <v>4128447.411</v>
      </c>
      <c r="G40" s="23">
        <f>2*'Chapín III'!Radio*1000*SIN(F40/(2*'Chapín III'!Radio*1000))</f>
        <v>4056592.912</v>
      </c>
      <c r="H40" s="23">
        <f t="shared" si="1"/>
        <v>4056592.913</v>
      </c>
      <c r="I40" s="25">
        <f t="shared" si="2"/>
        <v>0.106722695</v>
      </c>
      <c r="J40" s="25">
        <f t="shared" si="3"/>
        <v>0.9303865041</v>
      </c>
      <c r="K40" s="25">
        <f t="shared" si="4"/>
        <v>1.570796327</v>
      </c>
      <c r="L40" s="25">
        <f t="shared" si="5"/>
        <v>0.7972888445</v>
      </c>
      <c r="M40" s="25">
        <f t="shared" si="6"/>
        <v>0.6480061861</v>
      </c>
    </row>
    <row r="41">
      <c r="A41" s="20">
        <v>33.0</v>
      </c>
      <c r="B41" s="21"/>
      <c r="C41" s="21"/>
      <c r="D41" s="20"/>
      <c r="E41" s="20"/>
      <c r="F41" s="20">
        <f>'Chapín III'!Radio*M41*1000</f>
        <v>4128447.411</v>
      </c>
      <c r="G41" s="20">
        <f>2*'Chapín III'!Radio*1000*SIN(F41/(2*'Chapín III'!Radio*1000))</f>
        <v>4056592.912</v>
      </c>
      <c r="H41" s="20">
        <f t="shared" si="1"/>
        <v>4056592.913</v>
      </c>
      <c r="I41" s="22">
        <f t="shared" si="2"/>
        <v>0.106722695</v>
      </c>
      <c r="J41" s="22">
        <f t="shared" si="3"/>
        <v>0.9303865041</v>
      </c>
      <c r="K41" s="22">
        <f t="shared" si="4"/>
        <v>1.570796327</v>
      </c>
      <c r="L41" s="22">
        <f t="shared" si="5"/>
        <v>0.7972888445</v>
      </c>
      <c r="M41" s="22">
        <f t="shared" si="6"/>
        <v>0.6480061861</v>
      </c>
    </row>
    <row r="42">
      <c r="A42" s="23">
        <v>34.0</v>
      </c>
      <c r="B42" s="24"/>
      <c r="C42" s="24"/>
      <c r="D42" s="23"/>
      <c r="E42" s="23"/>
      <c r="F42" s="23">
        <f>'Chapín III'!Radio*M42*1000</f>
        <v>4128447.411</v>
      </c>
      <c r="G42" s="23">
        <f>2*'Chapín III'!Radio*1000*SIN(F42/(2*'Chapín III'!Radio*1000))</f>
        <v>4056592.912</v>
      </c>
      <c r="H42" s="23">
        <f t="shared" si="1"/>
        <v>4056592.913</v>
      </c>
      <c r="I42" s="25">
        <f t="shared" si="2"/>
        <v>0.106722695</v>
      </c>
      <c r="J42" s="25">
        <f t="shared" si="3"/>
        <v>0.9303865041</v>
      </c>
      <c r="K42" s="25">
        <f t="shared" si="4"/>
        <v>1.570796327</v>
      </c>
      <c r="L42" s="25">
        <f t="shared" si="5"/>
        <v>0.7972888445</v>
      </c>
      <c r="M42" s="25">
        <f t="shared" si="6"/>
        <v>0.6480061861</v>
      </c>
    </row>
    <row r="43">
      <c r="A43" s="20">
        <v>35.0</v>
      </c>
      <c r="B43" s="21"/>
      <c r="C43" s="21"/>
      <c r="D43" s="20"/>
      <c r="E43" s="20"/>
      <c r="F43" s="20">
        <f>'Chapín III'!Radio*M43*1000</f>
        <v>4128447.411</v>
      </c>
      <c r="G43" s="20">
        <f>2*'Chapín III'!Radio*1000*SIN(F43/(2*'Chapín III'!Radio*1000))</f>
        <v>4056592.912</v>
      </c>
      <c r="H43" s="20">
        <f t="shared" si="1"/>
        <v>4056592.913</v>
      </c>
      <c r="I43" s="22">
        <f t="shared" si="2"/>
        <v>0.106722695</v>
      </c>
      <c r="J43" s="22">
        <f t="shared" si="3"/>
        <v>0.9303865041</v>
      </c>
      <c r="K43" s="22">
        <f t="shared" si="4"/>
        <v>1.570796327</v>
      </c>
      <c r="L43" s="22">
        <f t="shared" si="5"/>
        <v>0.7972888445</v>
      </c>
      <c r="M43" s="22">
        <f t="shared" si="6"/>
        <v>0.6480061861</v>
      </c>
    </row>
    <row r="44">
      <c r="A44" s="23">
        <v>36.0</v>
      </c>
      <c r="B44" s="24"/>
      <c r="C44" s="24"/>
      <c r="D44" s="23"/>
      <c r="E44" s="23"/>
      <c r="F44" s="23">
        <f>'Chapín III'!Radio*M44*1000</f>
        <v>4128447.411</v>
      </c>
      <c r="G44" s="23">
        <f>2*'Chapín III'!Radio*1000*SIN(F44/(2*'Chapín III'!Radio*1000))</f>
        <v>4056592.912</v>
      </c>
      <c r="H44" s="23">
        <f t="shared" si="1"/>
        <v>4056592.913</v>
      </c>
      <c r="I44" s="25">
        <f t="shared" si="2"/>
        <v>0.106722695</v>
      </c>
      <c r="J44" s="25">
        <f t="shared" si="3"/>
        <v>0.9303865041</v>
      </c>
      <c r="K44" s="25">
        <f t="shared" si="4"/>
        <v>1.570796327</v>
      </c>
      <c r="L44" s="25">
        <f t="shared" si="5"/>
        <v>0.7972888445</v>
      </c>
      <c r="M44" s="25">
        <f t="shared" si="6"/>
        <v>0.6480061861</v>
      </c>
    </row>
    <row r="45">
      <c r="A45" s="20">
        <v>37.0</v>
      </c>
      <c r="B45" s="21"/>
      <c r="C45" s="21"/>
      <c r="D45" s="20"/>
      <c r="E45" s="20"/>
      <c r="F45" s="20">
        <f>'Chapín III'!Radio*M45*1000</f>
        <v>4128447.411</v>
      </c>
      <c r="G45" s="20">
        <f>2*'Chapín III'!Radio*1000*SIN(F45/(2*'Chapín III'!Radio*1000))</f>
        <v>4056592.912</v>
      </c>
      <c r="H45" s="20">
        <f t="shared" si="1"/>
        <v>4056592.913</v>
      </c>
      <c r="I45" s="22">
        <f t="shared" si="2"/>
        <v>0.106722695</v>
      </c>
      <c r="J45" s="22">
        <f t="shared" si="3"/>
        <v>0.9303865041</v>
      </c>
      <c r="K45" s="22">
        <f t="shared" si="4"/>
        <v>1.570796327</v>
      </c>
      <c r="L45" s="22">
        <f t="shared" si="5"/>
        <v>0.7972888445</v>
      </c>
      <c r="M45" s="22">
        <f t="shared" si="6"/>
        <v>0.6480061861</v>
      </c>
    </row>
    <row r="46">
      <c r="A46" s="23">
        <v>38.0</v>
      </c>
      <c r="B46" s="24"/>
      <c r="C46" s="24"/>
      <c r="D46" s="23"/>
      <c r="E46" s="23"/>
      <c r="F46" s="23">
        <f>'Chapín III'!Radio*M46*1000</f>
        <v>4128447.411</v>
      </c>
      <c r="G46" s="23">
        <f>2*'Chapín III'!Radio*1000*SIN(F46/(2*'Chapín III'!Radio*1000))</f>
        <v>4056592.912</v>
      </c>
      <c r="H46" s="23">
        <f t="shared" si="1"/>
        <v>4056592.913</v>
      </c>
      <c r="I46" s="25">
        <f t="shared" si="2"/>
        <v>0.106722695</v>
      </c>
      <c r="J46" s="25">
        <f t="shared" si="3"/>
        <v>0.9303865041</v>
      </c>
      <c r="K46" s="25">
        <f t="shared" si="4"/>
        <v>1.570796327</v>
      </c>
      <c r="L46" s="25">
        <f t="shared" si="5"/>
        <v>0.7972888445</v>
      </c>
      <c r="M46" s="25">
        <f t="shared" si="6"/>
        <v>0.6480061861</v>
      </c>
    </row>
    <row r="47">
      <c r="A47" s="20">
        <v>39.0</v>
      </c>
      <c r="B47" s="21"/>
      <c r="C47" s="21"/>
      <c r="D47" s="20"/>
      <c r="E47" s="20"/>
      <c r="F47" s="20">
        <f>'Chapín III'!Radio*M47*1000</f>
        <v>4128447.411</v>
      </c>
      <c r="G47" s="20">
        <f>2*'Chapín III'!Radio*1000*SIN(F47/(2*'Chapín III'!Radio*1000))</f>
        <v>4056592.912</v>
      </c>
      <c r="H47" s="20">
        <f t="shared" si="1"/>
        <v>4056592.913</v>
      </c>
      <c r="I47" s="22">
        <f t="shared" si="2"/>
        <v>0.106722695</v>
      </c>
      <c r="J47" s="22">
        <f t="shared" si="3"/>
        <v>0.9303865041</v>
      </c>
      <c r="K47" s="22">
        <f t="shared" si="4"/>
        <v>1.570796327</v>
      </c>
      <c r="L47" s="22">
        <f t="shared" si="5"/>
        <v>0.7972888445</v>
      </c>
      <c r="M47" s="22">
        <f t="shared" si="6"/>
        <v>0.6480061861</v>
      </c>
    </row>
    <row r="48">
      <c r="A48" s="23">
        <v>40.0</v>
      </c>
      <c r="B48" s="24"/>
      <c r="C48" s="24"/>
      <c r="D48" s="23"/>
      <c r="E48" s="23"/>
      <c r="F48" s="23">
        <f>'Chapín III'!Radio*M48*1000</f>
        <v>4128447.411</v>
      </c>
      <c r="G48" s="23">
        <f>2*'Chapín III'!Radio*1000*SIN(F48/(2*'Chapín III'!Radio*1000))</f>
        <v>4056592.912</v>
      </c>
      <c r="H48" s="23">
        <f t="shared" si="1"/>
        <v>4056592.913</v>
      </c>
      <c r="I48" s="25">
        <f t="shared" si="2"/>
        <v>0.106722695</v>
      </c>
      <c r="J48" s="25">
        <f t="shared" si="3"/>
        <v>0.9303865041</v>
      </c>
      <c r="K48" s="25">
        <f t="shared" si="4"/>
        <v>1.570796327</v>
      </c>
      <c r="L48" s="25">
        <f t="shared" si="5"/>
        <v>0.7972888445</v>
      </c>
      <c r="M48" s="25">
        <f t="shared" si="6"/>
        <v>0.6480061861</v>
      </c>
    </row>
    <row r="49">
      <c r="A49" s="20">
        <v>41.0</v>
      </c>
      <c r="B49" s="21"/>
      <c r="C49" s="21"/>
      <c r="D49" s="20"/>
      <c r="E49" s="20"/>
      <c r="F49" s="20">
        <f>'Chapín III'!Radio*M49*1000</f>
        <v>4128447.411</v>
      </c>
      <c r="G49" s="20">
        <f>2*'Chapín III'!Radio*1000*SIN(F49/(2*'Chapín III'!Radio*1000))</f>
        <v>4056592.912</v>
      </c>
      <c r="H49" s="20">
        <f t="shared" si="1"/>
        <v>4056592.913</v>
      </c>
      <c r="I49" s="22">
        <f t="shared" si="2"/>
        <v>0.106722695</v>
      </c>
      <c r="J49" s="22">
        <f t="shared" si="3"/>
        <v>0.9303865041</v>
      </c>
      <c r="K49" s="22">
        <f t="shared" si="4"/>
        <v>1.570796327</v>
      </c>
      <c r="L49" s="22">
        <f t="shared" si="5"/>
        <v>0.7972888445</v>
      </c>
      <c r="M49" s="22">
        <f t="shared" si="6"/>
        <v>0.6480061861</v>
      </c>
    </row>
    <row r="50">
      <c r="A50" s="23">
        <v>42.0</v>
      </c>
      <c r="B50" s="24"/>
      <c r="C50" s="24"/>
      <c r="D50" s="23"/>
      <c r="E50" s="23"/>
      <c r="F50" s="23">
        <f>'Chapín III'!Radio*M50*1000</f>
        <v>4128447.411</v>
      </c>
      <c r="G50" s="23">
        <f>2*'Chapín III'!Radio*1000*SIN(F50/(2*'Chapín III'!Radio*1000))</f>
        <v>4056592.912</v>
      </c>
      <c r="H50" s="23">
        <f t="shared" si="1"/>
        <v>4056592.913</v>
      </c>
      <c r="I50" s="25">
        <f t="shared" si="2"/>
        <v>0.106722695</v>
      </c>
      <c r="J50" s="25">
        <f t="shared" si="3"/>
        <v>0.9303865041</v>
      </c>
      <c r="K50" s="25">
        <f t="shared" si="4"/>
        <v>1.570796327</v>
      </c>
      <c r="L50" s="25">
        <f t="shared" si="5"/>
        <v>0.7972888445</v>
      </c>
      <c r="M50" s="25">
        <f t="shared" si="6"/>
        <v>0.6480061861</v>
      </c>
    </row>
    <row r="51">
      <c r="A51" s="20">
        <v>43.0</v>
      </c>
      <c r="B51" s="21"/>
      <c r="C51" s="21"/>
      <c r="D51" s="20"/>
      <c r="E51" s="20"/>
      <c r="F51" s="20">
        <f>'Chapín III'!Radio*M51*1000</f>
        <v>4128447.411</v>
      </c>
      <c r="G51" s="20">
        <f>2*'Chapín III'!Radio*1000*SIN(F51/(2*'Chapín III'!Radio*1000))</f>
        <v>4056592.912</v>
      </c>
      <c r="H51" s="20">
        <f t="shared" si="1"/>
        <v>4056592.913</v>
      </c>
      <c r="I51" s="22">
        <f t="shared" si="2"/>
        <v>0.106722695</v>
      </c>
      <c r="J51" s="22">
        <f t="shared" si="3"/>
        <v>0.9303865041</v>
      </c>
      <c r="K51" s="22">
        <f t="shared" si="4"/>
        <v>1.570796327</v>
      </c>
      <c r="L51" s="22">
        <f t="shared" si="5"/>
        <v>0.7972888445</v>
      </c>
      <c r="M51" s="22">
        <f t="shared" si="6"/>
        <v>0.6480061861</v>
      </c>
    </row>
    <row r="52">
      <c r="A52" s="23">
        <v>44.0</v>
      </c>
      <c r="B52" s="24"/>
      <c r="C52" s="24"/>
      <c r="D52" s="23"/>
      <c r="E52" s="23"/>
      <c r="F52" s="23">
        <f>'Chapín III'!Radio*M52*1000</f>
        <v>4128447.411</v>
      </c>
      <c r="G52" s="23">
        <f>2*'Chapín III'!Radio*1000*SIN(F52/(2*'Chapín III'!Radio*1000))</f>
        <v>4056592.912</v>
      </c>
      <c r="H52" s="23">
        <f t="shared" si="1"/>
        <v>4056592.913</v>
      </c>
      <c r="I52" s="25">
        <f t="shared" si="2"/>
        <v>0.106722695</v>
      </c>
      <c r="J52" s="25">
        <f t="shared" si="3"/>
        <v>0.9303865041</v>
      </c>
      <c r="K52" s="25">
        <f t="shared" si="4"/>
        <v>1.570796327</v>
      </c>
      <c r="L52" s="25">
        <f t="shared" si="5"/>
        <v>0.7972888445</v>
      </c>
      <c r="M52" s="25">
        <f t="shared" si="6"/>
        <v>0.6480061861</v>
      </c>
    </row>
    <row r="53">
      <c r="A53" s="20">
        <v>45.0</v>
      </c>
      <c r="B53" s="21"/>
      <c r="C53" s="21"/>
      <c r="D53" s="20"/>
      <c r="E53" s="20"/>
      <c r="F53" s="20">
        <f>'Chapín III'!Radio*M53*1000</f>
        <v>4128447.411</v>
      </c>
      <c r="G53" s="20">
        <f>2*'Chapín III'!Radio*1000*SIN(F53/(2*'Chapín III'!Radio*1000))</f>
        <v>4056592.912</v>
      </c>
      <c r="H53" s="20">
        <f t="shared" si="1"/>
        <v>4056592.913</v>
      </c>
      <c r="I53" s="22">
        <f t="shared" si="2"/>
        <v>0.106722695</v>
      </c>
      <c r="J53" s="22">
        <f t="shared" si="3"/>
        <v>0.9303865041</v>
      </c>
      <c r="K53" s="22">
        <f t="shared" si="4"/>
        <v>1.570796327</v>
      </c>
      <c r="L53" s="22">
        <f t="shared" si="5"/>
        <v>0.7972888445</v>
      </c>
      <c r="M53" s="22">
        <f t="shared" si="6"/>
        <v>0.6480061861</v>
      </c>
    </row>
    <row r="54">
      <c r="A54" s="23">
        <v>46.0</v>
      </c>
      <c r="B54" s="24"/>
      <c r="C54" s="24"/>
      <c r="D54" s="23"/>
      <c r="E54" s="23"/>
      <c r="F54" s="23">
        <f>'Chapín III'!Radio*M54*1000</f>
        <v>4128447.411</v>
      </c>
      <c r="G54" s="23">
        <f>2*'Chapín III'!Radio*1000*SIN(F54/(2*'Chapín III'!Radio*1000))</f>
        <v>4056592.912</v>
      </c>
      <c r="H54" s="23">
        <f t="shared" si="1"/>
        <v>4056592.913</v>
      </c>
      <c r="I54" s="25">
        <f t="shared" si="2"/>
        <v>0.106722695</v>
      </c>
      <c r="J54" s="25">
        <f t="shared" si="3"/>
        <v>0.9303865041</v>
      </c>
      <c r="K54" s="25">
        <f t="shared" si="4"/>
        <v>1.570796327</v>
      </c>
      <c r="L54" s="25">
        <f t="shared" si="5"/>
        <v>0.7972888445</v>
      </c>
      <c r="M54" s="25">
        <f t="shared" si="6"/>
        <v>0.6480061861</v>
      </c>
    </row>
    <row r="55">
      <c r="A55" s="20">
        <v>47.0</v>
      </c>
      <c r="B55" s="21"/>
      <c r="C55" s="21"/>
      <c r="D55" s="20"/>
      <c r="E55" s="20"/>
      <c r="F55" s="20">
        <f>'Chapín III'!Radio*M55*1000</f>
        <v>4128447.411</v>
      </c>
      <c r="G55" s="20">
        <f>2*'Chapín III'!Radio*1000*SIN(F55/(2*'Chapín III'!Radio*1000))</f>
        <v>4056592.912</v>
      </c>
      <c r="H55" s="20">
        <f t="shared" si="1"/>
        <v>4056592.913</v>
      </c>
      <c r="I55" s="22">
        <f t="shared" si="2"/>
        <v>0.106722695</v>
      </c>
      <c r="J55" s="22">
        <f t="shared" si="3"/>
        <v>0.9303865041</v>
      </c>
      <c r="K55" s="22">
        <f t="shared" si="4"/>
        <v>1.570796327</v>
      </c>
      <c r="L55" s="22">
        <f t="shared" si="5"/>
        <v>0.7972888445</v>
      </c>
      <c r="M55" s="22">
        <f t="shared" si="6"/>
        <v>0.6480061861</v>
      </c>
    </row>
    <row r="56">
      <c r="A56" s="23">
        <v>48.0</v>
      </c>
      <c r="B56" s="24"/>
      <c r="C56" s="24"/>
      <c r="D56" s="23"/>
      <c r="E56" s="23"/>
      <c r="F56" s="23">
        <f>'Chapín III'!Radio*M56*1000</f>
        <v>4128447.411</v>
      </c>
      <c r="G56" s="23">
        <f>2*'Chapín III'!Radio*1000*SIN(F56/(2*'Chapín III'!Radio*1000))</f>
        <v>4056592.912</v>
      </c>
      <c r="H56" s="23">
        <f t="shared" si="1"/>
        <v>4056592.913</v>
      </c>
      <c r="I56" s="25">
        <f t="shared" si="2"/>
        <v>0.106722695</v>
      </c>
      <c r="J56" s="25">
        <f t="shared" si="3"/>
        <v>0.9303865041</v>
      </c>
      <c r="K56" s="25">
        <f t="shared" si="4"/>
        <v>1.570796327</v>
      </c>
      <c r="L56" s="25">
        <f t="shared" si="5"/>
        <v>0.7972888445</v>
      </c>
      <c r="M56" s="25">
        <f t="shared" si="6"/>
        <v>0.6480061861</v>
      </c>
    </row>
    <row r="57">
      <c r="A57" s="20">
        <v>49.0</v>
      </c>
      <c r="B57" s="21"/>
      <c r="C57" s="21"/>
      <c r="D57" s="20"/>
      <c r="E57" s="20"/>
      <c r="F57" s="20">
        <f>'Chapín III'!Radio*M57*1000</f>
        <v>4128447.411</v>
      </c>
      <c r="G57" s="20">
        <f>2*'Chapín III'!Radio*1000*SIN(F57/(2*'Chapín III'!Radio*1000))</f>
        <v>4056592.912</v>
      </c>
      <c r="H57" s="20">
        <f t="shared" si="1"/>
        <v>4056592.913</v>
      </c>
      <c r="I57" s="22">
        <f t="shared" si="2"/>
        <v>0.106722695</v>
      </c>
      <c r="J57" s="22">
        <f t="shared" si="3"/>
        <v>0.9303865041</v>
      </c>
      <c r="K57" s="22">
        <f t="shared" si="4"/>
        <v>1.570796327</v>
      </c>
      <c r="L57" s="22">
        <f t="shared" si="5"/>
        <v>0.7972888445</v>
      </c>
      <c r="M57" s="22">
        <f t="shared" si="6"/>
        <v>0.6480061861</v>
      </c>
    </row>
    <row r="58">
      <c r="A58" s="23">
        <v>50.0</v>
      </c>
      <c r="B58" s="24"/>
      <c r="C58" s="24"/>
      <c r="D58" s="23"/>
      <c r="E58" s="23"/>
      <c r="F58" s="23">
        <f>'Chapín III'!Radio*M58*1000</f>
        <v>4128447.411</v>
      </c>
      <c r="G58" s="23">
        <f>2*'Chapín III'!Radio*1000*SIN(F58/(2*'Chapín III'!Radio*1000))</f>
        <v>4056592.912</v>
      </c>
      <c r="H58" s="23">
        <f t="shared" si="1"/>
        <v>4056592.913</v>
      </c>
      <c r="I58" s="25">
        <f t="shared" si="2"/>
        <v>0.106722695</v>
      </c>
      <c r="J58" s="25">
        <f t="shared" si="3"/>
        <v>0.9303865041</v>
      </c>
      <c r="K58" s="25">
        <f t="shared" si="4"/>
        <v>1.570796327</v>
      </c>
      <c r="L58" s="25">
        <f t="shared" si="5"/>
        <v>0.7972888445</v>
      </c>
      <c r="M58" s="25">
        <f t="shared" si="6"/>
        <v>0.6480061861</v>
      </c>
    </row>
  </sheetData>
  <mergeCells count="5">
    <mergeCell ref="B1:C1"/>
    <mergeCell ref="E1:F1"/>
    <mergeCell ref="O1:Q1"/>
    <mergeCell ref="B2:C2"/>
    <mergeCell ref="D5:E5"/>
  </mergeCells>
  <hyperlinks>
    <hyperlink r:id="rId1" ref="D4"/>
    <hyperlink r:id="rId2" ref="D5"/>
  </hyperlinks>
  <printOptions gridLines="1" horizontalCentered="1"/>
  <pageMargins bottom="0.75" footer="0.0" header="0.0" left="0.7" right="0.7" top="0.75"/>
  <pageSetup fitToHeight="0" paperSize="9" orientation="portrait" pageOrder="overThenDown"/>
  <drawing r:id="rId3"/>
</worksheet>
</file>