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Entrada con altura rec" sheetId="1" r:id="rId4"/>
    <sheet state="visible" name="Datos de entrada" sheetId="2" r:id="rId5"/>
    <sheet state="visible" name="Eureka cálculo del punto PARA S" sheetId="3" r:id="rId6"/>
    <sheet state="visible" name="Eureka cálculo del punto" sheetId="4" r:id="rId7"/>
    <sheet state="visible" name="Distancia E1 - E2" sheetId="5" r:id="rId8"/>
  </sheets>
  <definedNames>
    <definedName name="yy">'Eureka cálculo del punto'!$C$25</definedName>
    <definedName localSheetId="2" name="yy">'Eureka cálculo del punto PARA S'!$C$25</definedName>
    <definedName localSheetId="2" name="zz">'Eureka cálculo del punto PARA S'!$C$26</definedName>
    <definedName name="RR">'Datos de entrada'!$F$1</definedName>
    <definedName name="MATRIZA_INV">'Datos de entrada'!$P$4:$R$6</definedName>
    <definedName localSheetId="0" name="MATRIZA">'Datos de Entrada con altura rec'!$M$4:$O$6</definedName>
    <definedName name="MATRIZA">'Datos de entrada'!$K$4:$M$6</definedName>
    <definedName localSheetId="0" name="RR">'Datos de Entrada con altura rec'!$G$1</definedName>
    <definedName name="Radio">'Eureka cálculo del punto'!$F$1</definedName>
    <definedName name="zz">'Eureka cálculo del punto'!$C$26</definedName>
    <definedName name="xx">'Eureka cálculo del punto'!$C$24</definedName>
    <definedName localSheetId="2" name="Radio">'Eureka cálculo del punto PARA S'!$F$1</definedName>
    <definedName localSheetId="2" name="xx">'Eureka cálculo del punto PARA S'!$C$24</definedName>
    <definedName localSheetId="0" name="MATRIZA_INV">'Datos de Entrada con altura rec'!$R$4:$T$6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Datos obtenidos de https://www.ign.es/web/ign/portal/home-iberpix-viewer
	-Aurelio Gallardo Rodríguez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Esquina del instituto. Lado puerta bachillerato
</t>
      </text>
    </comment>
    <comment authorId="0" ref="B6">
      <text>
        <t xml:space="preserve">Esquina del instituto. Lado aparcamiento</t>
      </text>
    </comment>
    <comment authorId="0" ref="B7">
      <text>
        <t xml:space="preserve">Esquina del Mercadona
</t>
      </text>
    </comment>
    <comment authorId="0" ref="F26">
      <text>
        <t xml:space="preserve">Parece que funciona bien en el primer y cuarto cuadrante, con valores negativos va bien. </t>
      </text>
    </comment>
    <comment authorId="0" ref="I26">
      <text>
        <t xml:space="preserve">Hago aquí el cambio. 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Esquina del instituto. Lado puerta bachillerato
</t>
      </text>
    </comment>
    <comment authorId="0" ref="B6">
      <text>
        <t xml:space="preserve">Esquina del instituto. Lado aparcamiento</t>
      </text>
    </comment>
    <comment authorId="0" ref="B7">
      <text>
        <t xml:space="preserve">Esquina del Mercadona
</t>
      </text>
    </comment>
    <comment authorId="0" ref="F26">
      <text>
        <t xml:space="preserve">Parece que funciona bien en el primer y cuarto cuadrante, con valores negativos va bien. </t>
      </text>
    </comment>
    <comment authorId="0" ref="I26">
      <text>
        <t xml:space="preserve">Hago aquí el cambio. </t>
      </text>
    </comment>
  </commentList>
</comments>
</file>

<file path=xl/sharedStrings.xml><?xml version="1.0" encoding="utf-8"?>
<sst xmlns="http://schemas.openxmlformats.org/spreadsheetml/2006/main" count="184" uniqueCount="75">
  <si>
    <t>Radio terrestre (km)</t>
  </si>
  <si>
    <t>MATRIZ A</t>
  </si>
  <si>
    <t>MATRIZ A INVERSA</t>
  </si>
  <si>
    <t>Altura nivel mar (m)</t>
  </si>
  <si>
    <t>Diferencia</t>
  </si>
  <si>
    <t>Latitud</t>
  </si>
  <si>
    <t>Longitud</t>
  </si>
  <si>
    <t>Lat (rad)</t>
  </si>
  <si>
    <t>Lon (rad)</t>
  </si>
  <si>
    <t>CoLat(rad)</t>
  </si>
  <si>
    <t>X</t>
  </si>
  <si>
    <t>Y</t>
  </si>
  <si>
    <t>Z</t>
  </si>
  <si>
    <t>Determinante A</t>
  </si>
  <si>
    <t>E1</t>
  </si>
  <si>
    <t>E2</t>
  </si>
  <si>
    <t>E3</t>
  </si>
  <si>
    <t>Estación E1</t>
  </si>
  <si>
    <t>Estación E2</t>
  </si>
  <si>
    <t>Estación E3</t>
  </si>
  <si>
    <t>N</t>
  </si>
  <si>
    <t>COORD GEODESICAS</t>
  </si>
  <si>
    <t>LAT</t>
  </si>
  <si>
    <t>LON</t>
  </si>
  <si>
    <t>P1</t>
  </si>
  <si>
    <t>D1</t>
  </si>
  <si>
    <t>h1</t>
  </si>
  <si>
    <t>P2</t>
  </si>
  <si>
    <t>D2</t>
  </si>
  <si>
    <t>h2=h1 - dif(E2)</t>
  </si>
  <si>
    <t>P3</t>
  </si>
  <si>
    <t>D3</t>
  </si>
  <si>
    <t>h3=h1-dif(E3)</t>
  </si>
  <si>
    <t>d1</t>
  </si>
  <si>
    <t>d2</t>
  </si>
  <si>
    <t>d3</t>
  </si>
  <si>
    <t>Z1</t>
  </si>
  <si>
    <t>Z2</t>
  </si>
  <si>
    <t>Z3</t>
  </si>
  <si>
    <t>Radio (m)</t>
  </si>
  <si>
    <t>Colatitud (rad)</t>
  </si>
  <si>
    <t>Longitud (rad)</t>
  </si>
  <si>
    <t>latitud (rad)</t>
  </si>
  <si>
    <t>h (m)</t>
  </si>
  <si>
    <t>calculadora ecuaciones tridimensionales. SIMULACIONES</t>
  </si>
  <si>
    <t>R</t>
  </si>
  <si>
    <t>km</t>
  </si>
  <si>
    <t>Phi</t>
  </si>
  <si>
    <t>Theta</t>
  </si>
  <si>
    <t>En metros</t>
  </si>
  <si>
    <t>Puntos</t>
  </si>
  <si>
    <t>Dort</t>
  </si>
  <si>
    <t>D(P,Estación)</t>
  </si>
  <si>
    <t>A</t>
  </si>
  <si>
    <t>A-1</t>
  </si>
  <si>
    <t>https://www.tutiempo.net/calcular-distancias.html</t>
  </si>
  <si>
    <t>Calculadora de distancias</t>
  </si>
  <si>
    <t>Algunos datos</t>
  </si>
  <si>
    <t>Rotonda Michelin</t>
  </si>
  <si>
    <t>Esquina instituto calle mercadona</t>
  </si>
  <si>
    <t>Rotonda Farmacia Carrefour</t>
  </si>
  <si>
    <t>Radio</t>
  </si>
  <si>
    <t>&gt;&gt;&gt;&gt;</t>
  </si>
  <si>
    <t>CoLat</t>
  </si>
  <si>
    <t>Lat</t>
  </si>
  <si>
    <t>Long</t>
  </si>
  <si>
    <t>GPS Google Maps</t>
  </si>
  <si>
    <t>calculadora ecuaciones tridimensionales</t>
  </si>
  <si>
    <t>Ya en grados</t>
  </si>
  <si>
    <t>m</t>
  </si>
  <si>
    <t>Latitud (rad)</t>
  </si>
  <si>
    <t>cos(E1E2)</t>
  </si>
  <si>
    <t>E1E2</t>
  </si>
  <si>
    <t>d(E1E2)</t>
  </si>
  <si>
    <t xml:space="preserve">E1 y E2 son dos puntos en el exterior del instituto.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</si>
</sst>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0000"/>
    <numFmt numFmtId="165" formatCode="0.000000"/>
    <numFmt numFmtId="166" formatCode="#,##0.0000000000000"/>
    <numFmt numFmtId="167" formatCode="0.00000000000000000"/>
    <numFmt numFmtId="168" formatCode="0.000000000000000000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1155CC"/>
      <name val="Arial"/>
      <scheme val="minor"/>
    </font>
    <font>
      <color theme="1"/>
      <name val="Arial"/>
      <scheme val="minor"/>
    </font>
    <font>
      <color rgb="FFD9EAD3"/>
      <name val="Arial"/>
      <scheme val="minor"/>
    </font>
    <font>
      <b/>
      <color rgb="FF0000FF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sz val="14.0"/>
      <color theme="1"/>
      <name val="Arial"/>
      <scheme val="minor"/>
    </font>
    <font>
      <sz val="14.0"/>
      <color rgb="FF000000"/>
      <name val="&quot;Arial&quot;"/>
    </font>
    <font>
      <sz val="13.0"/>
      <color rgb="FF000000"/>
      <name val="Arial"/>
    </font>
    <font>
      <sz val="14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1" fillId="3" fontId="1" numFmtId="0" xfId="0" applyAlignment="1" applyBorder="1" applyFill="1" applyFont="1">
      <alignment horizontal="right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vertical="center"/>
    </xf>
    <xf borderId="4" fillId="3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6" fontId="5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7" fontId="4" numFmtId="0" xfId="0" applyAlignment="1" applyBorder="1" applyFill="1" applyFont="1">
      <alignment horizontal="center" readingOrder="0" vertical="center"/>
    </xf>
    <xf borderId="0" fillId="8" fontId="3" numFmtId="0" xfId="0" applyAlignment="1" applyFill="1" applyFont="1">
      <alignment horizontal="center" readingOrder="0"/>
    </xf>
    <xf borderId="4" fillId="9" fontId="3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/>
    </xf>
    <xf borderId="1" fillId="9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10" fontId="6" numFmtId="0" xfId="0" applyAlignment="1" applyBorder="1" applyFill="1" applyFont="1">
      <alignment horizontal="center" readingOrder="0" shrinkToFit="0" vertical="center" wrapText="1"/>
    </xf>
    <xf borderId="4" fillId="10" fontId="6" numFmtId="0" xfId="0" applyAlignment="1" applyBorder="1" applyFont="1">
      <alignment horizontal="center" readingOrder="0" vertical="center"/>
    </xf>
    <xf borderId="4" fillId="11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4" fillId="4" fontId="3" numFmtId="0" xfId="0" applyAlignment="1" applyBorder="1" applyFont="1">
      <alignment horizontal="center" readingOrder="0"/>
    </xf>
    <xf borderId="4" fillId="5" fontId="4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4" fillId="11" fontId="4" numFmtId="0" xfId="0" applyAlignment="1" applyBorder="1" applyFont="1">
      <alignment horizontal="center" readingOrder="0"/>
    </xf>
    <xf borderId="4" fillId="12" fontId="4" numFmtId="0" xfId="0" applyAlignment="1" applyBorder="1" applyFill="1" applyFon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13" fontId="4" numFmtId="0" xfId="0" applyBorder="1" applyFill="1" applyFont="1"/>
    <xf borderId="0" fillId="14" fontId="4" numFmtId="0" xfId="0" applyFill="1" applyFont="1"/>
    <xf borderId="0" fillId="3" fontId="4" numFmtId="0" xfId="0" applyAlignment="1" applyFont="1">
      <alignment horizontal="center"/>
    </xf>
    <xf borderId="0" fillId="7" fontId="4" numFmtId="0" xfId="0" applyFont="1"/>
    <xf borderId="0" fillId="15" fontId="4" numFmtId="0" xfId="0" applyAlignment="1" applyFill="1" applyFont="1">
      <alignment horizontal="center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5" fontId="3" numFmtId="0" xfId="0" applyFont="1"/>
    <xf borderId="1" fillId="4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4" fillId="10" fontId="1" numFmtId="0" xfId="0" applyAlignment="1" applyBorder="1" applyFont="1">
      <alignment horizontal="right" readingOrder="0" vertical="center"/>
    </xf>
    <xf borderId="4" fillId="10" fontId="1" numFmtId="0" xfId="0" applyAlignment="1" applyBorder="1" applyFont="1">
      <alignment horizontal="center" readingOrder="0" vertical="center"/>
    </xf>
    <xf borderId="4" fillId="10" fontId="1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textRotation="45"/>
    </xf>
    <xf borderId="0" fillId="0" fontId="9" numFmtId="0" xfId="0" applyAlignment="1" applyFont="1">
      <alignment readingOrder="0"/>
    </xf>
    <xf borderId="0" fillId="0" fontId="10" numFmtId="166" xfId="0" applyAlignment="1" applyFont="1" applyNumberFormat="1">
      <alignment readingOrder="0"/>
    </xf>
    <xf borderId="0" fillId="0" fontId="9" numFmtId="166" xfId="0" applyAlignment="1" applyFont="1" applyNumberFormat="1">
      <alignment readingOrder="0"/>
    </xf>
    <xf borderId="0" fillId="0" fontId="11" numFmtId="166" xfId="0" applyAlignment="1" applyFont="1" applyNumberFormat="1">
      <alignment readingOrder="0"/>
    </xf>
    <xf borderId="0" fillId="0" fontId="12" numFmtId="166" xfId="0" applyAlignment="1" applyFont="1" applyNumberFormat="1">
      <alignment readingOrder="0"/>
    </xf>
    <xf borderId="0" fillId="0" fontId="4" numFmtId="166" xfId="0" applyFont="1" applyNumberFormat="1"/>
    <xf borderId="0" fillId="0" fontId="4" numFmtId="167" xfId="0" applyFont="1" applyNumberFormat="1"/>
    <xf borderId="0" fillId="0" fontId="4" numFmtId="168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466725</xdr:colOff>
      <xdr:row>0</xdr:row>
      <xdr:rowOff>190500</xdr:rowOff>
    </xdr:from>
    <xdr:ext cx="1009650" cy="8953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428625</xdr:colOff>
      <xdr:row>6</xdr:row>
      <xdr:rowOff>76200</xdr:rowOff>
    </xdr:from>
    <xdr:ext cx="1962150" cy="19050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0</xdr:row>
      <xdr:rowOff>133350</xdr:rowOff>
    </xdr:from>
    <xdr:ext cx="2628900" cy="12954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466725</xdr:colOff>
      <xdr:row>0</xdr:row>
      <xdr:rowOff>190500</xdr:rowOff>
    </xdr:from>
    <xdr:ext cx="1009650" cy="8953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428625</xdr:colOff>
      <xdr:row>6</xdr:row>
      <xdr:rowOff>76200</xdr:rowOff>
    </xdr:from>
    <xdr:ext cx="1962150" cy="19050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285750</xdr:colOff>
      <xdr:row>3</xdr:row>
      <xdr:rowOff>152400</xdr:rowOff>
    </xdr:from>
    <xdr:ext cx="2857500" cy="25908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800100</xdr:colOff>
      <xdr:row>7</xdr:row>
      <xdr:rowOff>28575</xdr:rowOff>
    </xdr:from>
    <xdr:ext cx="3657600" cy="190500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17</xdr:row>
      <xdr:rowOff>38100</xdr:rowOff>
    </xdr:from>
    <xdr:ext cx="7724775" cy="12763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7</xdr:row>
      <xdr:rowOff>28575</xdr:rowOff>
    </xdr:from>
    <xdr:ext cx="1676400" cy="419100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628650</xdr:colOff>
      <xdr:row>3</xdr:row>
      <xdr:rowOff>152400</xdr:rowOff>
    </xdr:from>
    <xdr:ext cx="2857500" cy="25908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800100</xdr:colOff>
      <xdr:row>7</xdr:row>
      <xdr:rowOff>28575</xdr:rowOff>
    </xdr:from>
    <xdr:ext cx="3657600" cy="190500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17</xdr:row>
      <xdr:rowOff>38100</xdr:rowOff>
    </xdr:from>
    <xdr:ext cx="7724775" cy="12763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257175</xdr:colOff>
      <xdr:row>10</xdr:row>
      <xdr:rowOff>95250</xdr:rowOff>
    </xdr:from>
    <xdr:ext cx="2876550" cy="514350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tutiempo.net/calcular-distancias.html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tutiempo.net/calcular-distancias.html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13"/>
    <col customWidth="1" min="5" max="15" width="12.63"/>
    <col customWidth="1" min="17" max="19" width="14.63"/>
  </cols>
  <sheetData>
    <row r="1">
      <c r="A1" s="1"/>
      <c r="B1" s="1"/>
      <c r="C1" s="1"/>
      <c r="D1" s="2" t="s">
        <v>0</v>
      </c>
      <c r="E1" s="3"/>
      <c r="F1" s="4"/>
      <c r="G1" s="5">
        <v>6370.0</v>
      </c>
    </row>
    <row r="2">
      <c r="G2" s="6"/>
      <c r="H2" s="6"/>
      <c r="I2" s="6"/>
      <c r="M2" s="7" t="s">
        <v>1</v>
      </c>
      <c r="R2" s="7" t="s">
        <v>2</v>
      </c>
    </row>
    <row r="3">
      <c r="A3" s="8"/>
      <c r="B3" s="8"/>
      <c r="D3" s="8"/>
      <c r="E3" s="8"/>
      <c r="F3" s="9" t="s">
        <v>3</v>
      </c>
      <c r="G3" s="9" t="s">
        <v>4</v>
      </c>
      <c r="H3" s="10" t="s">
        <v>5</v>
      </c>
      <c r="I3" s="10" t="s">
        <v>6</v>
      </c>
      <c r="J3" s="11" t="s">
        <v>7</v>
      </c>
      <c r="K3" s="11" t="s">
        <v>8</v>
      </c>
      <c r="L3" s="12" t="s">
        <v>9</v>
      </c>
      <c r="M3" s="13" t="s">
        <v>10</v>
      </c>
      <c r="N3" s="13" t="s">
        <v>11</v>
      </c>
      <c r="O3" s="14" t="s">
        <v>12</v>
      </c>
      <c r="P3" s="8"/>
      <c r="Q3" s="8"/>
      <c r="R3" s="13" t="s">
        <v>10</v>
      </c>
      <c r="S3" s="13" t="s">
        <v>11</v>
      </c>
      <c r="T3" s="13" t="s">
        <v>12</v>
      </c>
      <c r="U3" s="8"/>
      <c r="V3" s="13" t="s">
        <v>13</v>
      </c>
      <c r="W3" s="8"/>
      <c r="X3" s="8"/>
      <c r="Y3" s="8"/>
      <c r="Z3" s="8"/>
      <c r="AA3" s="8"/>
      <c r="AB3" s="8"/>
      <c r="AC3" s="8"/>
      <c r="AD3" s="8"/>
      <c r="AE3" s="8"/>
    </row>
    <row r="4">
      <c r="B4" s="15"/>
      <c r="E4" s="16" t="s">
        <v>14</v>
      </c>
      <c r="F4" s="17">
        <v>33.67</v>
      </c>
      <c r="G4" s="17">
        <f t="shared" ref="G4:G6" si="2">F4-$F$4</f>
        <v>0</v>
      </c>
      <c r="H4" s="17">
        <v>36.692633</v>
      </c>
      <c r="I4" s="17">
        <v>-6.111399</v>
      </c>
      <c r="J4" s="18">
        <f t="shared" ref="J4:K4" si="1">RADIANS(H4)</f>
        <v>0.6404072571</v>
      </c>
      <c r="K4" s="18">
        <f t="shared" si="1"/>
        <v>-0.1066640345</v>
      </c>
      <c r="L4" s="18">
        <f t="shared" ref="L4:L6" si="4">PI()/2-J4</f>
        <v>0.9303890697</v>
      </c>
      <c r="M4" s="18">
        <f>'Datos de Entrada con altura rec'!RR*1000*SIN($L4)*cos($K4)</f>
        <v>5078771.557</v>
      </c>
      <c r="N4" s="18">
        <f>'Datos de Entrada con altura rec'!RR*1000*SIN($L4)*SIN($K4)</f>
        <v>-543786.0875</v>
      </c>
      <c r="O4" s="18">
        <f>'Datos de Entrada con altura rec'!RR*1000*cos($L4)</f>
        <v>3806215.465</v>
      </c>
      <c r="R4" s="19">
        <f t="array" ref="R4:T6">MINVERSE(M4:O6)</f>
        <v>-0.00290418043</v>
      </c>
      <c r="S4" s="19">
        <v>0.00482870948046767</v>
      </c>
      <c r="T4" s="19">
        <v>-0.0019244038862741085</v>
      </c>
      <c r="V4" s="18">
        <f>MDETERM(M4:O6)</f>
        <v>200435756131</v>
      </c>
    </row>
    <row r="5">
      <c r="B5" s="15"/>
      <c r="E5" s="16" t="s">
        <v>15</v>
      </c>
      <c r="F5" s="17">
        <v>34.52</v>
      </c>
      <c r="G5" s="17">
        <f t="shared" si="2"/>
        <v>0.85</v>
      </c>
      <c r="H5" s="17">
        <v>36.691663</v>
      </c>
      <c r="I5" s="17">
        <v>-6.110039</v>
      </c>
      <c r="J5" s="18">
        <f t="shared" ref="J5:K5" si="3">RADIANS(H5)</f>
        <v>0.6403903274</v>
      </c>
      <c r="K5" s="18">
        <f t="shared" si="3"/>
        <v>-0.106640298</v>
      </c>
      <c r="L5" s="18">
        <f t="shared" si="4"/>
        <v>0.9304059994</v>
      </c>
      <c r="M5" s="18">
        <f>'Datos de Entrada con altura rec'!RR*1000*SIN($L5)*cos($K5)</f>
        <v>5078848.534</v>
      </c>
      <c r="N5" s="18">
        <f>'Datos de Entrada con altura rec'!RR*1000*SIN($L5)*SIN($K5)</f>
        <v>-543672.3938</v>
      </c>
      <c r="O5" s="18">
        <f>'Datos de Entrada con altura rec'!RR*1000*cos($L5)</f>
        <v>3806128.991</v>
      </c>
      <c r="R5" s="19">
        <v>-0.004354881478391424</v>
      </c>
      <c r="S5" s="19">
        <v>7.019543197104641E-4</v>
      </c>
      <c r="T5" s="19">
        <v>0.003652913760391818</v>
      </c>
    </row>
    <row r="6">
      <c r="B6" s="15"/>
      <c r="E6" s="16" t="s">
        <v>16</v>
      </c>
      <c r="F6" s="17">
        <v>33.1</v>
      </c>
      <c r="G6" s="17">
        <f t="shared" si="2"/>
        <v>-0.57</v>
      </c>
      <c r="H6" s="17">
        <v>36.692976</v>
      </c>
      <c r="I6" s="17">
        <v>-6.108607</v>
      </c>
      <c r="J6" s="18">
        <f t="shared" ref="J6:K6" si="5">RADIANS(H6)</f>
        <v>0.6404132436</v>
      </c>
      <c r="K6" s="18">
        <f t="shared" si="5"/>
        <v>-0.1066153049</v>
      </c>
      <c r="L6" s="18">
        <f t="shared" si="4"/>
        <v>0.9303830832</v>
      </c>
      <c r="M6" s="18">
        <f>'Datos de Entrada con altura rec'!RR*1000*SIN($L6)*cos($K6)</f>
        <v>5078775.393</v>
      </c>
      <c r="N6" s="18">
        <f>'Datos de Entrada con altura rec'!RR*1000*SIN($L6)*SIN($K6)</f>
        <v>-543536.1757</v>
      </c>
      <c r="O6" s="18">
        <f>'Datos de Entrada con altura rec'!RR*1000*cos($L6)</f>
        <v>3806246.043</v>
      </c>
      <c r="R6" s="19">
        <v>0.003253243311464753</v>
      </c>
      <c r="S6" s="19">
        <v>-0.006342835710433942</v>
      </c>
      <c r="T6" s="19">
        <v>0.003089686201845078</v>
      </c>
    </row>
    <row r="7" ht="13.5" customHeight="1"/>
    <row r="8" ht="18.0" customHeight="1">
      <c r="E8" s="20" t="s">
        <v>17</v>
      </c>
      <c r="F8" s="3"/>
      <c r="G8" s="4"/>
      <c r="H8" s="20" t="s">
        <v>18</v>
      </c>
      <c r="I8" s="3"/>
      <c r="J8" s="4"/>
      <c r="K8" s="20" t="s">
        <v>19</v>
      </c>
      <c r="L8" s="3"/>
      <c r="M8" s="4"/>
    </row>
    <row r="9">
      <c r="A9" s="21" t="s">
        <v>20</v>
      </c>
      <c r="B9" s="22" t="s">
        <v>21</v>
      </c>
      <c r="C9" s="23" t="s">
        <v>22</v>
      </c>
      <c r="D9" s="23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4" t="s">
        <v>33</v>
      </c>
      <c r="O9" s="24" t="s">
        <v>34</v>
      </c>
      <c r="P9" s="24" t="s">
        <v>35</v>
      </c>
      <c r="Q9" s="21" t="s">
        <v>36</v>
      </c>
      <c r="R9" s="21" t="s">
        <v>37</v>
      </c>
      <c r="S9" s="21" t="s">
        <v>38</v>
      </c>
      <c r="T9" s="24" t="s">
        <v>10</v>
      </c>
      <c r="U9" s="24" t="s">
        <v>11</v>
      </c>
      <c r="V9" s="24" t="s">
        <v>12</v>
      </c>
      <c r="W9" s="21" t="s">
        <v>39</v>
      </c>
      <c r="X9" s="21" t="s">
        <v>40</v>
      </c>
      <c r="Y9" s="21" t="s">
        <v>41</v>
      </c>
      <c r="Z9" s="21" t="s">
        <v>42</v>
      </c>
      <c r="AA9" s="21" t="s">
        <v>41</v>
      </c>
    </row>
    <row r="10">
      <c r="A10" s="25">
        <v>1.0</v>
      </c>
      <c r="B10" s="26" t="str">
        <f t="shared" ref="B10:B12" si="6">SUBSTITUTE(SUBSTITUTE(CONCATENATE(TEXT($C10,"#.########"),";",TEXT($D10,"#.########")),",","."),";",",")</f>
        <v>36.70044256,-6.09728302</v>
      </c>
      <c r="C10" s="26">
        <f t="shared" ref="C10:C12" si="7">$Z10*180/PI()</f>
        <v>36.70044256</v>
      </c>
      <c r="D10" s="26">
        <f t="shared" ref="D10:D12" si="8">$AA10*180/PI()</f>
        <v>-6.097283016</v>
      </c>
      <c r="E10" s="27"/>
      <c r="F10" s="27"/>
      <c r="G10" s="27">
        <v>56.0</v>
      </c>
      <c r="H10" s="28"/>
      <c r="I10" s="28"/>
      <c r="J10" s="26">
        <f t="shared" ref="J10:J12" si="9">G10-$G$5</f>
        <v>55.15</v>
      </c>
      <c r="K10" s="28"/>
      <c r="L10" s="28"/>
      <c r="M10" s="26">
        <f t="shared" ref="M10:M12" si="10">G10-$G$6</f>
        <v>56.57</v>
      </c>
      <c r="N10" s="26">
        <v>1539.9999962496477</v>
      </c>
      <c r="O10" s="26">
        <v>1509.9999964645822</v>
      </c>
      <c r="P10" s="26">
        <v>1319.9999976382621</v>
      </c>
      <c r="Q10" s="26">
        <f>('Datos de Entrada con altura rec'!RR*1000)^2-($N10^2)/2</f>
        <v>40576898814200</v>
      </c>
      <c r="R10" s="26">
        <f>('Datos de Entrada con altura rec'!RR*1000)^2-($O10^2)/2</f>
        <v>40576898859950</v>
      </c>
      <c r="S10" s="26">
        <f>('Datos de Entrada con altura rec'!RR*1000)^2-($P10^2)/2</f>
        <v>40576899128800</v>
      </c>
      <c r="T10" s="26">
        <f t="array" ref="T10:V10">TRANSPOSE(MMULT('Datos de Entrada con altura rec'!MATRIZA_INV,TRANSPOSE($Q10:$S10)))</f>
        <v>5078389.464</v>
      </c>
      <c r="U10" s="26">
        <v>-542479.701751709</v>
      </c>
      <c r="V10" s="26">
        <v>3806911.6339416504</v>
      </c>
      <c r="W10" s="28">
        <f t="shared" ref="W10:W12" si="11">sqrt($T10^2+$U10^2+$V10^2)</f>
        <v>6369999.997</v>
      </c>
      <c r="X10" s="28">
        <f t="shared" ref="X10:X12" si="12">ATAN(SQRT($T10^2+$U10^2)/$V10)+PI()*($V10&lt;0)</f>
        <v>0.9302527672</v>
      </c>
      <c r="Y10" s="28">
        <f t="shared" ref="Y10:Y12" si="13">ATAN($U10/$T10)+(PI()*($T10&lt;0))+(2*PI()*AND($T10&gt;0,$U10&lt;0))</f>
        <v>6.176767643</v>
      </c>
      <c r="Z10" s="28">
        <f t="shared" ref="Z10:Z12" si="14">(PI()/2)-$X10</f>
        <v>0.6405435596</v>
      </c>
      <c r="AA10" s="28">
        <f t="shared" ref="AA10:AA12" si="15">$Y10*($Y10&lt;=PI())+($Y10-2*PI())*($Y10&gt;PI())</f>
        <v>-0.1064176641</v>
      </c>
    </row>
    <row r="11">
      <c r="A11" s="25">
        <v>2.0</v>
      </c>
      <c r="B11" s="26" t="str">
        <f t="shared" si="6"/>
        <v>36.69360556,-6.11030028</v>
      </c>
      <c r="C11" s="26">
        <f t="shared" si="7"/>
        <v>36.69360556</v>
      </c>
      <c r="D11" s="26">
        <f t="shared" si="8"/>
        <v>-6.110300279</v>
      </c>
      <c r="E11" s="28"/>
      <c r="F11" s="28"/>
      <c r="G11" s="27">
        <v>78.0</v>
      </c>
      <c r="H11" s="28"/>
      <c r="I11" s="28"/>
      <c r="J11" s="26">
        <f t="shared" si="9"/>
        <v>77.15</v>
      </c>
      <c r="K11" s="28"/>
      <c r="L11" s="28"/>
      <c r="M11" s="26">
        <f t="shared" si="10"/>
        <v>78.57</v>
      </c>
      <c r="N11" s="27">
        <v>150.0</v>
      </c>
      <c r="O11" s="27">
        <v>220.0</v>
      </c>
      <c r="P11" s="27">
        <v>170.0</v>
      </c>
      <c r="Q11" s="26">
        <f>('Datos de Entrada con altura rec'!RR*1000)^2-($N11^2)/2</f>
        <v>40576899988750</v>
      </c>
      <c r="R11" s="26">
        <f>('Datos de Entrada con altura rec'!RR*1000)^2-($O11^2)/2</f>
        <v>40576899975800</v>
      </c>
      <c r="S11" s="26">
        <f>('Datos de Entrada con altura rec'!RR*1000)^2-($P11^2)/2</f>
        <v>40576899985550</v>
      </c>
      <c r="T11" s="26">
        <f t="array" ref="T11:V11">TRANSPOSE(MMULT('Datos de Entrada con altura rec'!MATRIZA_INV,TRANSPOSE($Q11:$S11)))</f>
        <v>5078717.742</v>
      </c>
      <c r="U11" s="26">
        <v>-543681.8181762695</v>
      </c>
      <c r="V11" s="26">
        <v>3806302.166305542</v>
      </c>
      <c r="W11" s="28">
        <f t="shared" si="11"/>
        <v>6370000</v>
      </c>
      <c r="X11" s="28">
        <f t="shared" si="12"/>
        <v>0.9303720953</v>
      </c>
      <c r="Y11" s="28">
        <f t="shared" si="13"/>
        <v>6.176540449</v>
      </c>
      <c r="Z11" s="28">
        <f t="shared" si="14"/>
        <v>0.6404242315</v>
      </c>
      <c r="AA11" s="28">
        <f t="shared" si="15"/>
        <v>-0.1066448582</v>
      </c>
    </row>
    <row r="12">
      <c r="A12" s="25">
        <v>3.0</v>
      </c>
      <c r="B12" s="26" t="str">
        <f t="shared" si="6"/>
        <v>36.69466621,-6.11696734</v>
      </c>
      <c r="C12" s="26">
        <f t="shared" si="7"/>
        <v>36.69466621</v>
      </c>
      <c r="D12" s="26">
        <f t="shared" si="8"/>
        <v>-6.116967337</v>
      </c>
      <c r="E12" s="28"/>
      <c r="F12" s="28"/>
      <c r="G12" s="27">
        <v>34.0</v>
      </c>
      <c r="H12" s="28"/>
      <c r="I12" s="28"/>
      <c r="J12" s="26">
        <f t="shared" si="9"/>
        <v>33.15</v>
      </c>
      <c r="K12" s="28"/>
      <c r="L12" s="28"/>
      <c r="M12" s="26">
        <f t="shared" si="10"/>
        <v>34.57</v>
      </c>
      <c r="N12" s="27">
        <v>553.0</v>
      </c>
      <c r="O12" s="27">
        <v>708.0</v>
      </c>
      <c r="P12" s="27">
        <v>774.0</v>
      </c>
      <c r="Q12" s="26">
        <f>('Datos de Entrada con altura rec'!RR*1000)^2-($N12^2)/2</f>
        <v>40576899847096</v>
      </c>
      <c r="R12" s="26">
        <f>('Datos de Entrada con altura rec'!RR*1000)^2-($O12^2)/2</f>
        <v>40576899749368</v>
      </c>
      <c r="S12" s="26">
        <f>('Datos de Entrada con altura rec'!RR*1000)^2-($P12^2)/2</f>
        <v>40576899700462</v>
      </c>
      <c r="T12" s="26">
        <f t="array" ref="T12:V12">TRANSPOSE(MMULT('Datos de Entrada con altura rec'!MATRIZA_INV,TRANSPOSE($Q12:$S12)))</f>
        <v>5078584.382</v>
      </c>
      <c r="U12" s="26">
        <v>-544265.2764282227</v>
      </c>
      <c r="V12" s="26">
        <v>3806396.7182769775</v>
      </c>
      <c r="W12" s="28">
        <f t="shared" si="11"/>
        <v>6369999.999</v>
      </c>
      <c r="X12" s="28">
        <f t="shared" si="12"/>
        <v>0.9303535836</v>
      </c>
      <c r="Y12" s="28">
        <f t="shared" si="13"/>
        <v>6.176424087</v>
      </c>
      <c r="Z12" s="28">
        <f t="shared" si="14"/>
        <v>0.6404427432</v>
      </c>
      <c r="AA12" s="28">
        <f t="shared" si="15"/>
        <v>-0.1067612203</v>
      </c>
    </row>
    <row r="13">
      <c r="A13" s="25">
        <v>4.0</v>
      </c>
    </row>
    <row r="14">
      <c r="A14" s="25">
        <v>5.0</v>
      </c>
    </row>
    <row r="15">
      <c r="A15" s="25">
        <v>6.0</v>
      </c>
    </row>
    <row r="16">
      <c r="A16" s="25">
        <v>7.0</v>
      </c>
    </row>
    <row r="17">
      <c r="A17" s="25">
        <v>8.0</v>
      </c>
    </row>
    <row r="18">
      <c r="A18" s="25">
        <v>9.0</v>
      </c>
    </row>
    <row r="19">
      <c r="A19" s="25">
        <v>10.0</v>
      </c>
    </row>
    <row r="20">
      <c r="A20" s="25">
        <v>11.0</v>
      </c>
    </row>
    <row r="21">
      <c r="A21" s="25">
        <v>12.0</v>
      </c>
    </row>
    <row r="22">
      <c r="A22" s="25">
        <v>13.0</v>
      </c>
    </row>
    <row r="23">
      <c r="A23" s="25">
        <v>14.0</v>
      </c>
    </row>
    <row r="24">
      <c r="A24" s="25">
        <v>15.0</v>
      </c>
    </row>
    <row r="25">
      <c r="A25" s="25">
        <v>16.0</v>
      </c>
    </row>
    <row r="26">
      <c r="A26" s="25">
        <v>17.0</v>
      </c>
    </row>
    <row r="27">
      <c r="A27" s="25">
        <v>18.0</v>
      </c>
    </row>
    <row r="28">
      <c r="A28" s="25">
        <v>19.0</v>
      </c>
    </row>
    <row r="29">
      <c r="A29" s="25">
        <v>20.0</v>
      </c>
    </row>
    <row r="30">
      <c r="A30" s="25">
        <v>21.0</v>
      </c>
    </row>
    <row r="31">
      <c r="A31" s="25">
        <v>22.0</v>
      </c>
    </row>
    <row r="32">
      <c r="A32" s="25">
        <v>23.0</v>
      </c>
    </row>
    <row r="33">
      <c r="A33" s="25">
        <v>24.0</v>
      </c>
    </row>
    <row r="34">
      <c r="A34" s="25">
        <v>25.0</v>
      </c>
    </row>
    <row r="35">
      <c r="A35" s="25">
        <v>26.0</v>
      </c>
    </row>
    <row r="36">
      <c r="A36" s="25">
        <v>27.0</v>
      </c>
    </row>
    <row r="37">
      <c r="A37" s="25">
        <v>28.0</v>
      </c>
    </row>
    <row r="38">
      <c r="A38" s="25">
        <v>29.0</v>
      </c>
    </row>
    <row r="39">
      <c r="A39" s="25">
        <v>30.0</v>
      </c>
    </row>
  </sheetData>
  <mergeCells count="6">
    <mergeCell ref="D1:F1"/>
    <mergeCell ref="M2:O2"/>
    <mergeCell ref="R2:T2"/>
    <mergeCell ref="E8:G8"/>
    <mergeCell ref="H8:J8"/>
    <mergeCell ref="K8:M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13"/>
    <col customWidth="1" min="5" max="13" width="12.63"/>
    <col customWidth="1" min="15" max="17" width="14.63"/>
  </cols>
  <sheetData>
    <row r="1">
      <c r="A1" s="1"/>
      <c r="B1" s="1"/>
      <c r="C1" s="1"/>
      <c r="D1" s="2" t="s">
        <v>0</v>
      </c>
      <c r="E1" s="4"/>
      <c r="F1" s="5">
        <v>6370.0</v>
      </c>
    </row>
    <row r="2">
      <c r="F2" s="6"/>
      <c r="G2" s="6"/>
      <c r="K2" s="7" t="s">
        <v>1</v>
      </c>
      <c r="P2" s="7" t="s">
        <v>2</v>
      </c>
    </row>
    <row r="3">
      <c r="F3" s="29" t="s">
        <v>5</v>
      </c>
      <c r="G3" s="29" t="s">
        <v>6</v>
      </c>
      <c r="H3" s="30" t="s">
        <v>7</v>
      </c>
      <c r="I3" s="30" t="s">
        <v>8</v>
      </c>
      <c r="J3" s="31" t="s">
        <v>9</v>
      </c>
      <c r="K3" s="32" t="s">
        <v>10</v>
      </c>
      <c r="L3" s="32" t="s">
        <v>11</v>
      </c>
      <c r="M3" s="32" t="s">
        <v>12</v>
      </c>
      <c r="P3" s="32" t="s">
        <v>10</v>
      </c>
      <c r="Q3" s="32" t="s">
        <v>11</v>
      </c>
      <c r="R3" s="32" t="s">
        <v>12</v>
      </c>
    </row>
    <row r="4">
      <c r="B4" s="15"/>
      <c r="C4" s="15"/>
      <c r="D4" s="15"/>
      <c r="E4" s="16" t="s">
        <v>14</v>
      </c>
      <c r="F4" s="17">
        <v>36.692633</v>
      </c>
      <c r="G4" s="17">
        <v>-6.111399</v>
      </c>
      <c r="H4" s="18">
        <f t="shared" ref="H4:I4" si="1">RADIANS(F4)</f>
        <v>0.6404072571</v>
      </c>
      <c r="I4" s="18">
        <f t="shared" si="1"/>
        <v>-0.1066640345</v>
      </c>
      <c r="J4" s="18">
        <f t="shared" ref="J4:J6" si="3">PI()/2-H4</f>
        <v>0.9303890697</v>
      </c>
      <c r="K4" s="18">
        <f>RR*1000*SIN($J4)*cos($I4)</f>
        <v>5078771.557</v>
      </c>
      <c r="L4" s="18">
        <f>RR*1000*SIN($J4)*SIN($I4)</f>
        <v>-543786.0875</v>
      </c>
      <c r="M4" s="18">
        <f>RR*1000*cos($J4)</f>
        <v>3806215.465</v>
      </c>
      <c r="P4" s="19">
        <f t="array" ref="P4:R6">MINVERSE(K4:M6)</f>
        <v>-0.00290418043</v>
      </c>
      <c r="Q4" s="19">
        <v>0.00482870948046767</v>
      </c>
      <c r="R4" s="19">
        <v>-0.0019244038862741085</v>
      </c>
    </row>
    <row r="5">
      <c r="B5" s="15"/>
      <c r="C5" s="15"/>
      <c r="D5" s="15"/>
      <c r="E5" s="16" t="s">
        <v>15</v>
      </c>
      <c r="F5" s="17">
        <v>36.691663</v>
      </c>
      <c r="G5" s="17">
        <v>-6.110039</v>
      </c>
      <c r="H5" s="18">
        <f t="shared" ref="H5:I5" si="2">RADIANS(F5)</f>
        <v>0.6403903274</v>
      </c>
      <c r="I5" s="18">
        <f t="shared" si="2"/>
        <v>-0.106640298</v>
      </c>
      <c r="J5" s="18">
        <f t="shared" si="3"/>
        <v>0.9304059994</v>
      </c>
      <c r="K5" s="18">
        <f>RR*1000*SIN($J5)*cos($I5)</f>
        <v>5078848.534</v>
      </c>
      <c r="L5" s="18">
        <f>RR*1000*SIN($J5)*SIN($I5)</f>
        <v>-543672.3938</v>
      </c>
      <c r="M5" s="18">
        <f>RR*1000*cos($J5)</f>
        <v>3806128.991</v>
      </c>
      <c r="P5" s="19">
        <v>-0.004354881478391424</v>
      </c>
      <c r="Q5" s="19">
        <v>7.019543197104641E-4</v>
      </c>
      <c r="R5" s="19">
        <v>0.003652913760391818</v>
      </c>
    </row>
    <row r="6">
      <c r="B6" s="15"/>
      <c r="C6" s="15"/>
      <c r="D6" s="15"/>
      <c r="E6" s="16" t="s">
        <v>16</v>
      </c>
      <c r="F6" s="17">
        <v>36.692976</v>
      </c>
      <c r="G6" s="17">
        <v>-6.108607</v>
      </c>
      <c r="H6" s="18">
        <f t="shared" ref="H6:I6" si="4">RADIANS(F6)</f>
        <v>0.6404132436</v>
      </c>
      <c r="I6" s="18">
        <f t="shared" si="4"/>
        <v>-0.1066153049</v>
      </c>
      <c r="J6" s="18">
        <f t="shared" si="3"/>
        <v>0.9303830832</v>
      </c>
      <c r="K6" s="18">
        <f>RR*1000*SIN($J6)*cos($I6)</f>
        <v>5078775.393</v>
      </c>
      <c r="L6" s="18">
        <f>RR*1000*SIN($J6)*SIN($I6)</f>
        <v>-543536.1757</v>
      </c>
      <c r="M6" s="18">
        <f>RR*1000*cos($J6)</f>
        <v>3806246.043</v>
      </c>
      <c r="P6" s="19">
        <v>0.003253243311464753</v>
      </c>
      <c r="Q6" s="19">
        <v>-0.006342835710433942</v>
      </c>
      <c r="R6" s="19">
        <v>0.003089686201845078</v>
      </c>
    </row>
    <row r="7" ht="29.25" customHeight="1"/>
    <row r="8">
      <c r="A8" s="21" t="s">
        <v>20</v>
      </c>
      <c r="B8" s="22" t="s">
        <v>21</v>
      </c>
      <c r="C8" s="23" t="s">
        <v>22</v>
      </c>
      <c r="D8" s="23" t="s">
        <v>23</v>
      </c>
      <c r="E8" s="21" t="s">
        <v>43</v>
      </c>
      <c r="F8" s="21" t="s">
        <v>24</v>
      </c>
      <c r="G8" s="21" t="s">
        <v>25</v>
      </c>
      <c r="H8" s="21" t="s">
        <v>27</v>
      </c>
      <c r="I8" s="21" t="s">
        <v>28</v>
      </c>
      <c r="J8" s="21" t="s">
        <v>30</v>
      </c>
      <c r="K8" s="21" t="s">
        <v>31</v>
      </c>
      <c r="L8" s="21" t="s">
        <v>33</v>
      </c>
      <c r="M8" s="21" t="s">
        <v>34</v>
      </c>
      <c r="N8" s="21" t="s">
        <v>35</v>
      </c>
      <c r="O8" s="21" t="s">
        <v>36</v>
      </c>
      <c r="P8" s="21" t="s">
        <v>37</v>
      </c>
      <c r="Q8" s="21" t="s">
        <v>38</v>
      </c>
      <c r="R8" s="24" t="s">
        <v>10</v>
      </c>
      <c r="S8" s="24" t="s">
        <v>11</v>
      </c>
      <c r="T8" s="24" t="s">
        <v>12</v>
      </c>
      <c r="U8" s="21" t="s">
        <v>39</v>
      </c>
      <c r="V8" s="21" t="s">
        <v>40</v>
      </c>
      <c r="W8" s="21" t="s">
        <v>41</v>
      </c>
      <c r="X8" s="21" t="s">
        <v>42</v>
      </c>
      <c r="Y8" s="21" t="s">
        <v>41</v>
      </c>
    </row>
    <row r="9">
      <c r="A9" s="25">
        <v>1.0</v>
      </c>
      <c r="B9" s="26" t="str">
        <f t="shared" ref="B9:B11" si="5">SUBSTITUTE(SUBSTITUTE(CONCATENATE(TEXT($C9,"#.########"),";",TEXT($D9,"#.########")),",","."),";",",")</f>
        <v>36.70044256,-6.09728302</v>
      </c>
      <c r="C9" s="26">
        <f t="shared" ref="C9:C11" si="6">$X9*180/PI()</f>
        <v>36.70044256</v>
      </c>
      <c r="D9" s="26">
        <f t="shared" ref="D9:D11" si="7">$Y9*180/PI()</f>
        <v>-6.097283016</v>
      </c>
      <c r="E9" s="28"/>
      <c r="F9" s="28"/>
      <c r="G9" s="28"/>
      <c r="H9" s="28"/>
      <c r="I9" s="28"/>
      <c r="J9" s="28"/>
      <c r="K9" s="28"/>
      <c r="L9" s="26">
        <v>1539.9999962496477</v>
      </c>
      <c r="M9" s="26">
        <v>1509.9999964645822</v>
      </c>
      <c r="N9" s="26">
        <v>1319.9999976382621</v>
      </c>
      <c r="O9" s="26">
        <f>(RR*1000)^2-($L9^2)/2</f>
        <v>40576898814200</v>
      </c>
      <c r="P9" s="26">
        <f>(RR*1000)^2-($M9^2)/2</f>
        <v>40576898859950</v>
      </c>
      <c r="Q9" s="26">
        <f>(RR*1000)^2-($N9^2)/2</f>
        <v>40576899128800</v>
      </c>
      <c r="R9" s="26">
        <f t="array" ref="R9:T9">TRANSPOSE(MMULT(MATRIZA_INV,TRANSPOSE($O9:$Q9)))</f>
        <v>5078389.464</v>
      </c>
      <c r="S9" s="26">
        <v>-542479.701751709</v>
      </c>
      <c r="T9" s="26">
        <v>3806911.6339416504</v>
      </c>
      <c r="U9" s="28">
        <f t="shared" ref="U9:U11" si="8">sqrt($R9^2+$S9^2+$T9^2)</f>
        <v>6369999.997</v>
      </c>
      <c r="V9" s="28">
        <f t="shared" ref="V9:V11" si="9">ATAN(SQRT($R9^2+$S9^2)/$T9)+PI()*($T9&lt;0)</f>
        <v>0.9302527672</v>
      </c>
      <c r="W9" s="28">
        <f t="shared" ref="W9:W11" si="10">ATAN($S9/$R9)+(PI()*($R9&lt;0))+(2*PI()*AND($R9&gt;0,$S9&lt;0))</f>
        <v>6.176767643</v>
      </c>
      <c r="X9" s="28">
        <f t="shared" ref="X9:X11" si="11">(PI()/2)-$V9</f>
        <v>0.6405435596</v>
      </c>
      <c r="Y9" s="28">
        <f t="shared" ref="Y9:Y11" si="12">$W9*($W9&lt;=PI())+($W9-2*PI())*($W9&gt;PI())</f>
        <v>-0.1064176641</v>
      </c>
    </row>
    <row r="10">
      <c r="A10" s="25">
        <v>2.0</v>
      </c>
      <c r="B10" s="26" t="str">
        <f t="shared" si="5"/>
        <v>36.69360556,-6.11030028</v>
      </c>
      <c r="C10" s="26">
        <f t="shared" si="6"/>
        <v>36.69360556</v>
      </c>
      <c r="D10" s="26">
        <f t="shared" si="7"/>
        <v>-6.110300279</v>
      </c>
      <c r="E10" s="28"/>
      <c r="F10" s="28"/>
      <c r="G10" s="28"/>
      <c r="H10" s="28"/>
      <c r="I10" s="28"/>
      <c r="J10" s="28"/>
      <c r="K10" s="28"/>
      <c r="L10" s="27">
        <v>150.0</v>
      </c>
      <c r="M10" s="27">
        <v>220.0</v>
      </c>
      <c r="N10" s="27">
        <v>170.0</v>
      </c>
      <c r="O10" s="26">
        <f>(RR*1000)^2-($L10^2)/2</f>
        <v>40576899988750</v>
      </c>
      <c r="P10" s="26">
        <f>(RR*1000)^2-($M10^2)/2</f>
        <v>40576899975800</v>
      </c>
      <c r="Q10" s="26">
        <f>(RR*1000)^2-($N10^2)/2</f>
        <v>40576899985550</v>
      </c>
      <c r="R10" s="26">
        <f t="array" ref="R10:T10">TRANSPOSE(MMULT(MATRIZA_INV,TRANSPOSE($O10:$Q10)))</f>
        <v>5078717.742</v>
      </c>
      <c r="S10" s="26">
        <v>-543681.8181762695</v>
      </c>
      <c r="T10" s="26">
        <v>3806302.166305542</v>
      </c>
      <c r="U10" s="28">
        <f t="shared" si="8"/>
        <v>6370000</v>
      </c>
      <c r="V10" s="28">
        <f t="shared" si="9"/>
        <v>0.9303720953</v>
      </c>
      <c r="W10" s="28">
        <f t="shared" si="10"/>
        <v>6.176540449</v>
      </c>
      <c r="X10" s="28">
        <f t="shared" si="11"/>
        <v>0.6404242315</v>
      </c>
      <c r="Y10" s="28">
        <f t="shared" si="12"/>
        <v>-0.1066448582</v>
      </c>
    </row>
    <row r="11">
      <c r="A11" s="25">
        <v>3.0</v>
      </c>
      <c r="B11" s="26" t="str">
        <f t="shared" si="5"/>
        <v>36.69466621,-6.11696734</v>
      </c>
      <c r="C11" s="26">
        <f t="shared" si="6"/>
        <v>36.69466621</v>
      </c>
      <c r="D11" s="26">
        <f t="shared" si="7"/>
        <v>-6.116967337</v>
      </c>
      <c r="E11" s="28"/>
      <c r="F11" s="28"/>
      <c r="G11" s="28"/>
      <c r="H11" s="28"/>
      <c r="I11" s="28"/>
      <c r="J11" s="28"/>
      <c r="K11" s="28"/>
      <c r="L11" s="27">
        <v>553.0</v>
      </c>
      <c r="M11" s="27">
        <v>708.0</v>
      </c>
      <c r="N11" s="27">
        <v>774.0</v>
      </c>
      <c r="O11" s="26">
        <f>(RR*1000)^2-($L11^2)/2</f>
        <v>40576899847096</v>
      </c>
      <c r="P11" s="26">
        <f>(RR*1000)^2-($M11^2)/2</f>
        <v>40576899749368</v>
      </c>
      <c r="Q11" s="26">
        <f>(RR*1000)^2-($N11^2)/2</f>
        <v>40576899700462</v>
      </c>
      <c r="R11" s="26">
        <f t="array" ref="R11:T11">TRANSPOSE(MMULT(MATRIZA_INV,TRANSPOSE($O11:$Q11)))</f>
        <v>5078584.382</v>
      </c>
      <c r="S11" s="26">
        <v>-544265.2764282227</v>
      </c>
      <c r="T11" s="26">
        <v>3806396.7182769775</v>
      </c>
      <c r="U11" s="28">
        <f t="shared" si="8"/>
        <v>6369999.999</v>
      </c>
      <c r="V11" s="28">
        <f t="shared" si="9"/>
        <v>0.9303535836</v>
      </c>
      <c r="W11" s="28">
        <f t="shared" si="10"/>
        <v>6.176424087</v>
      </c>
      <c r="X11" s="28">
        <f t="shared" si="11"/>
        <v>0.6404427432</v>
      </c>
      <c r="Y11" s="28">
        <f t="shared" si="12"/>
        <v>-0.1067612203</v>
      </c>
    </row>
    <row r="12">
      <c r="A12" s="25">
        <v>4.0</v>
      </c>
    </row>
    <row r="13">
      <c r="A13" s="25">
        <v>5.0</v>
      </c>
    </row>
    <row r="14">
      <c r="A14" s="25">
        <v>6.0</v>
      </c>
    </row>
    <row r="15">
      <c r="A15" s="25">
        <v>7.0</v>
      </c>
    </row>
    <row r="16">
      <c r="A16" s="25">
        <v>8.0</v>
      </c>
    </row>
    <row r="17">
      <c r="A17" s="25">
        <v>9.0</v>
      </c>
    </row>
    <row r="18">
      <c r="A18" s="25">
        <v>10.0</v>
      </c>
    </row>
    <row r="19">
      <c r="A19" s="25">
        <v>11.0</v>
      </c>
    </row>
    <row r="20">
      <c r="A20" s="25">
        <v>12.0</v>
      </c>
    </row>
    <row r="21">
      <c r="A21" s="25">
        <v>13.0</v>
      </c>
    </row>
    <row r="22">
      <c r="A22" s="25">
        <v>14.0</v>
      </c>
    </row>
    <row r="23">
      <c r="A23" s="25">
        <v>15.0</v>
      </c>
    </row>
    <row r="24">
      <c r="A24" s="25">
        <v>16.0</v>
      </c>
    </row>
    <row r="25">
      <c r="A25" s="25">
        <v>17.0</v>
      </c>
    </row>
    <row r="26">
      <c r="A26" s="25">
        <v>18.0</v>
      </c>
    </row>
    <row r="27">
      <c r="A27" s="25">
        <v>19.0</v>
      </c>
    </row>
    <row r="28">
      <c r="A28" s="25">
        <v>20.0</v>
      </c>
    </row>
    <row r="29">
      <c r="A29" s="25">
        <v>21.0</v>
      </c>
    </row>
    <row r="30">
      <c r="A30" s="25">
        <v>22.0</v>
      </c>
    </row>
    <row r="31">
      <c r="A31" s="25">
        <v>23.0</v>
      </c>
    </row>
    <row r="32">
      <c r="A32" s="25">
        <v>24.0</v>
      </c>
    </row>
    <row r="33">
      <c r="A33" s="25">
        <v>25.0</v>
      </c>
    </row>
    <row r="34">
      <c r="A34" s="25">
        <v>26.0</v>
      </c>
    </row>
    <row r="35">
      <c r="A35" s="25">
        <v>27.0</v>
      </c>
    </row>
    <row r="36">
      <c r="A36" s="25">
        <v>28.0</v>
      </c>
    </row>
    <row r="37">
      <c r="A37" s="25">
        <v>29.0</v>
      </c>
    </row>
    <row r="38">
      <c r="A38" s="25">
        <v>30.0</v>
      </c>
    </row>
  </sheetData>
  <mergeCells count="3">
    <mergeCell ref="D1:E1"/>
    <mergeCell ref="K2:M2"/>
    <mergeCell ref="P2:R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4" max="4" width="15.5"/>
    <col customWidth="1" min="6" max="6" width="15.0"/>
    <col customWidth="1" min="7" max="7" width="12.0"/>
    <col customWidth="1" min="8" max="8" width="16.63"/>
    <col customWidth="1" min="9" max="9" width="14.13"/>
    <col customWidth="1" min="10" max="10" width="26.75"/>
    <col customWidth="1" min="13" max="13" width="14.5"/>
  </cols>
  <sheetData>
    <row r="1">
      <c r="A1" s="33" t="s">
        <v>44</v>
      </c>
      <c r="E1" s="34" t="s">
        <v>45</v>
      </c>
      <c r="F1" s="7">
        <v>6370.0</v>
      </c>
      <c r="G1" s="35" t="s">
        <v>46</v>
      </c>
      <c r="H1" s="36"/>
      <c r="I1" s="36"/>
    </row>
    <row r="2" ht="21.75" customHeight="1">
      <c r="G2" s="37"/>
      <c r="H2" s="37"/>
      <c r="I2" s="37"/>
      <c r="J2" s="37"/>
    </row>
    <row r="3">
      <c r="F3" s="37" t="s">
        <v>47</v>
      </c>
      <c r="G3" s="37" t="s">
        <v>48</v>
      </c>
      <c r="H3" s="37" t="s">
        <v>49</v>
      </c>
    </row>
    <row r="4">
      <c r="B4" s="25" t="s">
        <v>50</v>
      </c>
      <c r="C4" s="38" t="s">
        <v>5</v>
      </c>
      <c r="D4" s="38" t="s">
        <v>6</v>
      </c>
      <c r="E4" s="30" t="s">
        <v>7</v>
      </c>
      <c r="F4" s="30" t="s">
        <v>8</v>
      </c>
      <c r="G4" s="31" t="s">
        <v>9</v>
      </c>
      <c r="H4" s="32" t="s">
        <v>10</v>
      </c>
      <c r="I4" s="32" t="s">
        <v>11</v>
      </c>
      <c r="J4" s="32" t="s">
        <v>12</v>
      </c>
      <c r="K4" s="39" t="s">
        <v>51</v>
      </c>
      <c r="L4" s="39" t="s">
        <v>52</v>
      </c>
    </row>
    <row r="5">
      <c r="B5" s="25" t="s">
        <v>14</v>
      </c>
      <c r="C5" s="40">
        <v>36.692633</v>
      </c>
      <c r="D5" s="40">
        <v>-6.111399</v>
      </c>
      <c r="E5" s="28">
        <f t="shared" ref="E5:F5" si="1">RADIANS(C5)</f>
        <v>0.6404072571</v>
      </c>
      <c r="F5" s="28">
        <f t="shared" si="1"/>
        <v>-0.1066640345</v>
      </c>
      <c r="G5" s="41">
        <f t="shared" ref="G5:G7" si="3">PI()/2-E5</f>
        <v>0.9303890697</v>
      </c>
      <c r="H5" s="26">
        <f>'Eureka cálculo del punto PARA S'!Radio*1000*sin($G5)*cos($F5)</f>
        <v>5078771.557</v>
      </c>
      <c r="I5" s="26">
        <f>'Eureka cálculo del punto PARA S'!Radio*1000*sin($G5)*SIN($F5)</f>
        <v>-543786.0875</v>
      </c>
      <c r="J5" s="26">
        <f>'Eureka cálculo del punto PARA S'!Radio*1000*cos($G5)</f>
        <v>3806215.465</v>
      </c>
      <c r="K5" s="27">
        <v>1547.0</v>
      </c>
      <c r="L5" s="27">
        <f>2*'Eureka cálculo del punto PARA S'!Radio*1000*SIN(K5*0.5/('Eureka cálculo del punto PARA S'!Radio*1000))</f>
        <v>1546.999996</v>
      </c>
    </row>
    <row r="6">
      <c r="B6" s="25" t="s">
        <v>15</v>
      </c>
      <c r="C6" s="40">
        <v>36.691663</v>
      </c>
      <c r="D6" s="40">
        <v>-6.110039</v>
      </c>
      <c r="E6" s="28">
        <f t="shared" ref="E6:F6" si="2">RADIANS(C6)</f>
        <v>0.6403903274</v>
      </c>
      <c r="F6" s="28">
        <f t="shared" si="2"/>
        <v>-0.106640298</v>
      </c>
      <c r="G6" s="41">
        <f t="shared" si="3"/>
        <v>0.9304059994</v>
      </c>
      <c r="H6" s="26">
        <f>'Eureka cálculo del punto PARA S'!Radio*1000*sin($G6)*cos($F6)</f>
        <v>5078848.534</v>
      </c>
      <c r="I6" s="26">
        <f>'Eureka cálculo del punto PARA S'!Radio*1000*sin($G6)*SIN($F6)</f>
        <v>-543672.3938</v>
      </c>
      <c r="J6" s="26">
        <f>'Eureka cálculo del punto PARA S'!Radio*1000*cos($G6)</f>
        <v>3806128.991</v>
      </c>
      <c r="K6" s="27">
        <v>1508.0</v>
      </c>
      <c r="L6" s="27">
        <f>2*'Eureka cálculo del punto PARA S'!Radio*1000*SIN(K6*0.5/('Eureka cálculo del punto PARA S'!Radio*1000))</f>
        <v>1507.999996</v>
      </c>
    </row>
    <row r="7">
      <c r="B7" s="25" t="s">
        <v>16</v>
      </c>
      <c r="C7" s="40">
        <v>36.692976</v>
      </c>
      <c r="D7" s="40">
        <v>-6.108607</v>
      </c>
      <c r="E7" s="28">
        <f t="shared" ref="E7:F7" si="4">RADIANS(C7)</f>
        <v>0.6404132436</v>
      </c>
      <c r="F7" s="28">
        <f t="shared" si="4"/>
        <v>-0.1066153049</v>
      </c>
      <c r="G7" s="41">
        <f t="shared" si="3"/>
        <v>0.9303830832</v>
      </c>
      <c r="H7" s="26">
        <f>'Eureka cálculo del punto PARA S'!Radio*1000*sin($G7)*cos($F7)</f>
        <v>5078775.393</v>
      </c>
      <c r="I7" s="26">
        <f>'Eureka cálculo del punto PARA S'!Radio*1000*sin($G7)*SIN($F7)</f>
        <v>-543536.1757</v>
      </c>
      <c r="J7" s="26">
        <f>'Eureka cálculo del punto PARA S'!Radio*1000*cos($G7)</f>
        <v>3806246.043</v>
      </c>
      <c r="K7" s="27">
        <v>1329.0</v>
      </c>
      <c r="L7" s="27">
        <f>2*'Eureka cálculo del punto PARA S'!Radio*1000*SIN(K7*0.5/('Eureka cálculo del punto PARA S'!Radio*1000))</f>
        <v>1328.999998</v>
      </c>
    </row>
    <row r="8">
      <c r="G8" s="36"/>
      <c r="H8" s="36"/>
      <c r="I8" s="36"/>
    </row>
    <row r="9">
      <c r="G9" s="36"/>
      <c r="H9" s="36"/>
      <c r="I9" s="36"/>
    </row>
    <row r="10">
      <c r="C10" s="42">
        <f t="shared" ref="C10:E10" si="5">H5</f>
        <v>5078771.557</v>
      </c>
      <c r="D10" s="42">
        <f t="shared" si="5"/>
        <v>-543786.0875</v>
      </c>
      <c r="E10" s="42">
        <f t="shared" si="5"/>
        <v>3806215.465</v>
      </c>
      <c r="G10" s="36"/>
      <c r="H10" s="43">
        <f>(('Eureka cálculo del punto PARA S'!Radio*1000)^2)-L5*L5/2</f>
        <v>40576898803396</v>
      </c>
      <c r="I10" s="36"/>
    </row>
    <row r="11">
      <c r="B11" s="37" t="s">
        <v>53</v>
      </c>
      <c r="C11" s="42">
        <f t="shared" ref="C11:E11" si="6">H6</f>
        <v>5078848.534</v>
      </c>
      <c r="D11" s="42">
        <f t="shared" si="6"/>
        <v>-543672.3938</v>
      </c>
      <c r="E11" s="42">
        <f t="shared" si="6"/>
        <v>3806128.991</v>
      </c>
      <c r="G11" s="37" t="s">
        <v>12</v>
      </c>
      <c r="H11" s="43">
        <f>(('Eureka cálculo del punto PARA S'!Radio*1000)^2)-L6*L6/2</f>
        <v>40576898862968</v>
      </c>
      <c r="I11" s="36"/>
    </row>
    <row r="12">
      <c r="C12" s="42">
        <f t="shared" ref="C12:E12" si="7">H7</f>
        <v>5078775.393</v>
      </c>
      <c r="D12" s="42">
        <f t="shared" si="7"/>
        <v>-543536.1757</v>
      </c>
      <c r="E12" s="42">
        <f t="shared" si="7"/>
        <v>3806246.043</v>
      </c>
      <c r="G12" s="36"/>
      <c r="H12" s="43">
        <f>(('Eureka cálculo del punto PARA S'!Radio*1000)^2)-L7*L7/2</f>
        <v>40576899116880</v>
      </c>
      <c r="I12" s="36"/>
    </row>
    <row r="13">
      <c r="G13" s="36"/>
      <c r="H13" s="36"/>
      <c r="I13" s="36"/>
    </row>
    <row r="14">
      <c r="C14" s="44">
        <f t="array" ref="C14:E16">MINVERSE(C10:E12)</f>
        <v>-0.00290418043</v>
      </c>
      <c r="D14" s="44">
        <v>0.00482870948046767</v>
      </c>
      <c r="E14" s="44">
        <v>-0.0019244038862741085</v>
      </c>
      <c r="G14" s="36"/>
      <c r="H14" s="45">
        <f t="array" ref="H14:H16">MMULT(C14:E16,H10:H12)</f>
        <v>5078458.355</v>
      </c>
      <c r="I14" s="36"/>
    </row>
    <row r="15">
      <c r="B15" s="37" t="s">
        <v>54</v>
      </c>
      <c r="C15" s="44">
        <v>-0.004354881478391424</v>
      </c>
      <c r="D15" s="44">
        <v>7.019543197104641E-4</v>
      </c>
      <c r="E15" s="44">
        <v>0.003652913760391818</v>
      </c>
      <c r="G15" s="37" t="s">
        <v>10</v>
      </c>
      <c r="H15" s="45">
        <v>-542474.0755004883</v>
      </c>
      <c r="I15" s="36"/>
    </row>
    <row r="16">
      <c r="C16" s="44">
        <v>0.003253243311464753</v>
      </c>
      <c r="D16" s="44">
        <v>-0.006342835710433942</v>
      </c>
      <c r="E16" s="44">
        <v>0.003089686201845078</v>
      </c>
      <c r="G16" s="36"/>
      <c r="H16" s="45">
        <v>3806820.510986328</v>
      </c>
      <c r="I16" s="36"/>
    </row>
    <row r="17">
      <c r="G17" s="36"/>
      <c r="H17" s="36"/>
      <c r="I17" s="36"/>
    </row>
    <row r="18">
      <c r="G18" s="36"/>
      <c r="H18" s="36"/>
      <c r="I18" s="36"/>
      <c r="K18" s="46" t="s">
        <v>55</v>
      </c>
      <c r="N18" s="47" t="s">
        <v>56</v>
      </c>
    </row>
    <row r="19">
      <c r="H19" s="36"/>
      <c r="I19" s="36"/>
    </row>
    <row r="20">
      <c r="H20" s="36"/>
      <c r="I20" s="36"/>
    </row>
    <row r="21">
      <c r="H21" s="36"/>
      <c r="I21" s="36"/>
      <c r="L21" s="47" t="s">
        <v>57</v>
      </c>
      <c r="M21" s="48" t="s">
        <v>58</v>
      </c>
      <c r="N21" s="48" t="s">
        <v>59</v>
      </c>
      <c r="O21" s="48" t="s">
        <v>60</v>
      </c>
      <c r="P21" s="48"/>
    </row>
    <row r="22">
      <c r="G22" s="36"/>
      <c r="H22" s="36"/>
      <c r="I22" s="36"/>
      <c r="M22" s="27">
        <v>1547.0</v>
      </c>
      <c r="N22" s="27">
        <v>150.0</v>
      </c>
      <c r="O22" s="27">
        <v>553.0</v>
      </c>
    </row>
    <row r="23">
      <c r="G23" s="36"/>
      <c r="H23" s="36"/>
      <c r="I23" s="36"/>
      <c r="M23" s="27">
        <v>1508.0</v>
      </c>
      <c r="N23" s="27">
        <v>220.0</v>
      </c>
      <c r="O23" s="27">
        <v>708.0</v>
      </c>
    </row>
    <row r="24">
      <c r="B24" s="36"/>
      <c r="C24" s="45">
        <f t="shared" ref="C24:C26" si="8">H14</f>
        <v>5078458.355</v>
      </c>
      <c r="E24" s="37" t="s">
        <v>61</v>
      </c>
      <c r="F24" s="36">
        <f>sqrt('Eureka cálculo del punto PARA S'!xx^2+'Eureka cálculo del punto PARA S'!yy^2+'Eureka cálculo del punto PARA S'!zz^2)</f>
        <v>6369999.984</v>
      </c>
      <c r="G24" s="36"/>
      <c r="H24" s="36"/>
      <c r="I24" s="36">
        <f>F24</f>
        <v>6369999.984</v>
      </c>
      <c r="J24" s="49">
        <f>I24</f>
        <v>6369999.984</v>
      </c>
      <c r="M24" s="27">
        <v>1329.0</v>
      </c>
      <c r="N24" s="27">
        <v>170.0</v>
      </c>
      <c r="O24" s="27">
        <v>774.0</v>
      </c>
    </row>
    <row r="25">
      <c r="B25" s="37" t="s">
        <v>10</v>
      </c>
      <c r="C25" s="45">
        <f t="shared" si="8"/>
        <v>-542474.0755</v>
      </c>
      <c r="D25" s="37" t="s">
        <v>62</v>
      </c>
      <c r="E25" s="37" t="s">
        <v>63</v>
      </c>
      <c r="F25" s="36">
        <f>ATAN(SQRT('Eureka cálculo del punto PARA S'!xx^2+'Eureka cálculo del punto PARA S'!yy^2)/'Eureka cálculo del punto PARA S'!zz)+PI()*('Eureka cálculo del punto PARA S'!zz&lt;0)</f>
        <v>0.9302706073</v>
      </c>
      <c r="G25" s="37" t="s">
        <v>62</v>
      </c>
      <c r="H25" s="37" t="s">
        <v>64</v>
      </c>
      <c r="I25" s="36">
        <f>PI()/2-F25</f>
        <v>0.6405257195</v>
      </c>
      <c r="J25" s="49">
        <f t="shared" ref="J25:J26" si="9">I25*180/PI()</f>
        <v>36.6994204</v>
      </c>
    </row>
    <row r="26">
      <c r="B26" s="36"/>
      <c r="C26" s="45">
        <f t="shared" si="8"/>
        <v>3806820.511</v>
      </c>
      <c r="E26" s="37" t="s">
        <v>65</v>
      </c>
      <c r="F26" s="37">
        <f>ATAN('Eureka cálculo del punto PARA S'!yy/'Eureka cálculo del punto PARA S'!xx)+(PI()*AND('Eureka cálculo del punto PARA S'!xx&lt;0))+(2*PI()*AND('Eureka cálculo del punto PARA S'!xx&gt;0,'Eureka cálculo del punto PARA S'!yy&lt;0))</f>
        <v>6.176770171</v>
      </c>
      <c r="G26" s="36"/>
      <c r="H26" s="37" t="s">
        <v>65</v>
      </c>
      <c r="I26" s="36">
        <f>F26*(F26&lt;=PI())+(F26-2*PI())*(F26&gt;PI())</f>
        <v>-0.106415136</v>
      </c>
      <c r="J26" s="49">
        <f t="shared" si="9"/>
        <v>-6.097138167</v>
      </c>
    </row>
    <row r="27">
      <c r="G27" s="36"/>
      <c r="H27" s="36"/>
      <c r="I27" s="36"/>
    </row>
    <row r="28">
      <c r="G28" s="36"/>
      <c r="H28" s="50" t="s">
        <v>66</v>
      </c>
      <c r="I28" s="4"/>
      <c r="J28" s="51" t="str">
        <f>SUBSTITUTE(SUBSTITUTE(CONCATENATE(TEXT(J25,"#.#########"),";",TEXT(J26,"#.#########")),",","."),";",",")</f>
        <v>36.699420398,-6.097138167</v>
      </c>
    </row>
    <row r="32">
      <c r="G32" s="36"/>
      <c r="H32" s="36"/>
      <c r="I32" s="36"/>
    </row>
    <row r="33">
      <c r="G33" s="36"/>
      <c r="H33" s="36"/>
      <c r="I33" s="36"/>
    </row>
    <row r="34">
      <c r="G34" s="36"/>
      <c r="H34" s="36"/>
      <c r="I34" s="36"/>
    </row>
    <row r="35">
      <c r="G35" s="36"/>
      <c r="H35" s="36"/>
      <c r="I35" s="36"/>
    </row>
    <row r="36">
      <c r="G36" s="36"/>
      <c r="H36" s="36"/>
      <c r="I36" s="36"/>
    </row>
    <row r="37">
      <c r="G37" s="36"/>
      <c r="H37" s="36"/>
      <c r="I37" s="36"/>
    </row>
    <row r="38">
      <c r="G38" s="36"/>
      <c r="H38" s="36"/>
      <c r="I38" s="36"/>
    </row>
    <row r="39">
      <c r="G39" s="36"/>
      <c r="H39" s="36"/>
      <c r="I39" s="36"/>
    </row>
    <row r="40">
      <c r="G40" s="36"/>
      <c r="H40" s="36"/>
      <c r="I40" s="36"/>
    </row>
    <row r="41">
      <c r="G41" s="36"/>
      <c r="H41" s="36"/>
      <c r="I41" s="36"/>
    </row>
    <row r="42">
      <c r="G42" s="36"/>
      <c r="H42" s="36"/>
      <c r="I42" s="36"/>
    </row>
    <row r="43">
      <c r="G43" s="36"/>
      <c r="H43" s="36"/>
      <c r="I43" s="36"/>
    </row>
    <row r="44">
      <c r="G44" s="36"/>
      <c r="H44" s="36"/>
      <c r="I44" s="36"/>
    </row>
    <row r="45">
      <c r="G45" s="36"/>
      <c r="H45" s="36"/>
      <c r="I45" s="36"/>
    </row>
    <row r="46">
      <c r="G46" s="36"/>
      <c r="H46" s="36"/>
      <c r="I46" s="36"/>
    </row>
    <row r="47">
      <c r="G47" s="36"/>
      <c r="H47" s="36"/>
      <c r="I47" s="36"/>
    </row>
    <row r="48">
      <c r="G48" s="36"/>
      <c r="H48" s="36"/>
      <c r="I48" s="36"/>
    </row>
    <row r="49">
      <c r="G49" s="36"/>
      <c r="H49" s="36"/>
      <c r="I49" s="36"/>
    </row>
    <row r="50">
      <c r="G50" s="36"/>
      <c r="H50" s="36"/>
      <c r="I50" s="36"/>
    </row>
    <row r="51">
      <c r="G51" s="36"/>
      <c r="H51" s="36"/>
      <c r="I51" s="36"/>
    </row>
    <row r="52">
      <c r="G52" s="36"/>
      <c r="H52" s="36"/>
      <c r="I52" s="36"/>
    </row>
    <row r="53">
      <c r="G53" s="36"/>
      <c r="H53" s="36"/>
      <c r="I53" s="36"/>
    </row>
    <row r="54">
      <c r="G54" s="36"/>
      <c r="H54" s="36"/>
      <c r="I54" s="36"/>
    </row>
    <row r="55">
      <c r="G55" s="36"/>
      <c r="H55" s="36"/>
      <c r="I55" s="36"/>
    </row>
    <row r="56">
      <c r="G56" s="36"/>
      <c r="H56" s="36"/>
      <c r="I56" s="36"/>
    </row>
    <row r="57">
      <c r="G57" s="36"/>
      <c r="H57" s="36"/>
      <c r="I57" s="36"/>
    </row>
    <row r="58">
      <c r="G58" s="36"/>
      <c r="H58" s="36"/>
      <c r="I58" s="36"/>
    </row>
    <row r="59">
      <c r="G59" s="36"/>
      <c r="H59" s="36"/>
      <c r="I59" s="36"/>
    </row>
    <row r="60">
      <c r="G60" s="36"/>
      <c r="H60" s="36"/>
      <c r="I60" s="36"/>
    </row>
    <row r="61">
      <c r="G61" s="36"/>
      <c r="H61" s="36"/>
      <c r="I61" s="36"/>
    </row>
    <row r="62">
      <c r="G62" s="36"/>
      <c r="H62" s="36"/>
      <c r="I62" s="36"/>
    </row>
    <row r="63">
      <c r="G63" s="36"/>
      <c r="H63" s="36"/>
      <c r="I63" s="36"/>
    </row>
    <row r="64">
      <c r="G64" s="36"/>
      <c r="H64" s="36"/>
      <c r="I64" s="36"/>
    </row>
    <row r="65">
      <c r="G65" s="36"/>
      <c r="H65" s="36"/>
      <c r="I65" s="36"/>
    </row>
    <row r="66">
      <c r="G66" s="36"/>
      <c r="H66" s="36"/>
      <c r="I66" s="36"/>
    </row>
    <row r="67">
      <c r="G67" s="36"/>
      <c r="H67" s="36"/>
      <c r="I67" s="36"/>
    </row>
    <row r="68">
      <c r="G68" s="36"/>
      <c r="H68" s="36"/>
      <c r="I68" s="36"/>
    </row>
    <row r="69">
      <c r="G69" s="36"/>
      <c r="H69" s="36"/>
      <c r="I69" s="36"/>
    </row>
    <row r="70">
      <c r="G70" s="36"/>
      <c r="H70" s="36"/>
      <c r="I70" s="36"/>
    </row>
    <row r="71">
      <c r="G71" s="36"/>
      <c r="H71" s="36"/>
      <c r="I71" s="36"/>
    </row>
    <row r="72">
      <c r="G72" s="36"/>
      <c r="H72" s="36"/>
      <c r="I72" s="36"/>
    </row>
    <row r="73">
      <c r="G73" s="36"/>
      <c r="H73" s="36"/>
      <c r="I73" s="36"/>
    </row>
    <row r="74">
      <c r="G74" s="36"/>
      <c r="H74" s="36"/>
      <c r="I74" s="36"/>
    </row>
    <row r="75">
      <c r="G75" s="36"/>
      <c r="H75" s="36"/>
      <c r="I75" s="36"/>
    </row>
    <row r="76">
      <c r="G76" s="36"/>
      <c r="H76" s="36"/>
      <c r="I76" s="36"/>
    </row>
    <row r="77">
      <c r="G77" s="36"/>
      <c r="H77" s="36"/>
      <c r="I77" s="36"/>
    </row>
    <row r="78">
      <c r="G78" s="36"/>
      <c r="H78" s="36"/>
      <c r="I78" s="36"/>
    </row>
    <row r="79">
      <c r="G79" s="36"/>
      <c r="H79" s="36"/>
      <c r="I79" s="36"/>
    </row>
    <row r="80">
      <c r="G80" s="36"/>
      <c r="H80" s="36"/>
      <c r="I80" s="36"/>
    </row>
    <row r="81">
      <c r="G81" s="36"/>
      <c r="H81" s="36"/>
      <c r="I81" s="36"/>
    </row>
    <row r="82">
      <c r="G82" s="36"/>
      <c r="H82" s="36"/>
      <c r="I82" s="36"/>
    </row>
    <row r="83">
      <c r="G83" s="36"/>
      <c r="H83" s="36"/>
      <c r="I83" s="36"/>
    </row>
    <row r="84">
      <c r="G84" s="36"/>
      <c r="H84" s="36"/>
      <c r="I84" s="36"/>
    </row>
    <row r="85">
      <c r="G85" s="36"/>
      <c r="H85" s="36"/>
      <c r="I85" s="36"/>
    </row>
    <row r="86">
      <c r="G86" s="36"/>
      <c r="H86" s="36"/>
      <c r="I86" s="36"/>
    </row>
    <row r="87">
      <c r="G87" s="36"/>
      <c r="H87" s="36"/>
      <c r="I87" s="36"/>
    </row>
    <row r="88">
      <c r="G88" s="36"/>
      <c r="H88" s="36"/>
      <c r="I88" s="36"/>
    </row>
    <row r="89">
      <c r="G89" s="36"/>
      <c r="H89" s="36"/>
      <c r="I89" s="36"/>
    </row>
    <row r="90">
      <c r="G90" s="36"/>
      <c r="H90" s="36"/>
      <c r="I90" s="36"/>
    </row>
    <row r="91">
      <c r="G91" s="36"/>
      <c r="H91" s="36"/>
      <c r="I91" s="36"/>
    </row>
    <row r="92">
      <c r="G92" s="36"/>
      <c r="H92" s="36"/>
      <c r="I92" s="36"/>
    </row>
    <row r="93">
      <c r="G93" s="36"/>
      <c r="H93" s="36"/>
      <c r="I93" s="36"/>
    </row>
    <row r="94">
      <c r="G94" s="36"/>
      <c r="H94" s="36"/>
      <c r="I94" s="36"/>
    </row>
    <row r="95">
      <c r="G95" s="36"/>
      <c r="H95" s="36"/>
      <c r="I95" s="36"/>
    </row>
    <row r="96">
      <c r="G96" s="36"/>
      <c r="H96" s="36"/>
      <c r="I96" s="36"/>
    </row>
    <row r="97">
      <c r="G97" s="36"/>
      <c r="H97" s="36"/>
      <c r="I97" s="36"/>
    </row>
    <row r="98">
      <c r="G98" s="36"/>
      <c r="H98" s="36"/>
      <c r="I98" s="36"/>
    </row>
    <row r="99">
      <c r="G99" s="36"/>
      <c r="H99" s="36"/>
      <c r="I99" s="36"/>
    </row>
    <row r="100">
      <c r="G100" s="36"/>
      <c r="H100" s="36"/>
      <c r="I100" s="36"/>
    </row>
    <row r="101">
      <c r="G101" s="36"/>
      <c r="H101" s="36"/>
      <c r="I101" s="36"/>
    </row>
    <row r="102">
      <c r="G102" s="36"/>
      <c r="H102" s="36"/>
      <c r="I102" s="36"/>
    </row>
    <row r="103">
      <c r="G103" s="36"/>
      <c r="H103" s="36"/>
      <c r="I103" s="36"/>
    </row>
    <row r="104">
      <c r="G104" s="36"/>
      <c r="H104" s="36"/>
      <c r="I104" s="36"/>
    </row>
    <row r="105">
      <c r="G105" s="36"/>
      <c r="H105" s="36"/>
      <c r="I105" s="36"/>
    </row>
    <row r="106">
      <c r="G106" s="36"/>
      <c r="H106" s="36"/>
      <c r="I106" s="36"/>
    </row>
    <row r="107">
      <c r="G107" s="36"/>
      <c r="H107" s="36"/>
      <c r="I107" s="36"/>
    </row>
    <row r="108">
      <c r="G108" s="36"/>
      <c r="H108" s="36"/>
      <c r="I108" s="36"/>
    </row>
    <row r="109">
      <c r="G109" s="36"/>
      <c r="H109" s="36"/>
      <c r="I109" s="36"/>
    </row>
    <row r="110">
      <c r="G110" s="36"/>
      <c r="H110" s="36"/>
      <c r="I110" s="36"/>
    </row>
    <row r="111">
      <c r="G111" s="36"/>
      <c r="H111" s="36"/>
      <c r="I111" s="36"/>
    </row>
    <row r="112">
      <c r="G112" s="36"/>
      <c r="H112" s="36"/>
      <c r="I112" s="36"/>
    </row>
    <row r="113">
      <c r="G113" s="36"/>
      <c r="H113" s="36"/>
      <c r="I113" s="36"/>
    </row>
    <row r="114">
      <c r="G114" s="36"/>
      <c r="H114" s="36"/>
      <c r="I114" s="36"/>
    </row>
    <row r="115">
      <c r="G115" s="36"/>
      <c r="H115" s="36"/>
      <c r="I115" s="36"/>
    </row>
    <row r="116">
      <c r="G116" s="36"/>
      <c r="H116" s="36"/>
      <c r="I116" s="36"/>
    </row>
    <row r="117">
      <c r="G117" s="36"/>
      <c r="H117" s="36"/>
      <c r="I117" s="36"/>
    </row>
    <row r="118">
      <c r="G118" s="36"/>
      <c r="H118" s="36"/>
      <c r="I118" s="36"/>
    </row>
    <row r="119">
      <c r="G119" s="36"/>
      <c r="H119" s="36"/>
      <c r="I119" s="36"/>
    </row>
    <row r="120">
      <c r="G120" s="36"/>
      <c r="H120" s="36"/>
      <c r="I120" s="36"/>
    </row>
    <row r="121">
      <c r="G121" s="36"/>
      <c r="H121" s="36"/>
      <c r="I121" s="36"/>
    </row>
    <row r="122">
      <c r="G122" s="36"/>
      <c r="H122" s="36"/>
      <c r="I122" s="36"/>
    </row>
    <row r="123">
      <c r="G123" s="36"/>
      <c r="H123" s="36"/>
      <c r="I123" s="36"/>
    </row>
    <row r="124">
      <c r="G124" s="36"/>
      <c r="H124" s="36"/>
      <c r="I124" s="36"/>
    </row>
    <row r="125">
      <c r="G125" s="36"/>
      <c r="H125" s="36"/>
      <c r="I125" s="36"/>
    </row>
    <row r="126">
      <c r="G126" s="36"/>
      <c r="H126" s="36"/>
      <c r="I126" s="36"/>
    </row>
    <row r="127">
      <c r="G127" s="36"/>
      <c r="H127" s="36"/>
      <c r="I127" s="36"/>
    </row>
    <row r="128">
      <c r="G128" s="36"/>
      <c r="H128" s="36"/>
      <c r="I128" s="36"/>
    </row>
    <row r="129">
      <c r="G129" s="36"/>
      <c r="H129" s="36"/>
      <c r="I129" s="36"/>
    </row>
    <row r="130">
      <c r="G130" s="36"/>
      <c r="H130" s="36"/>
      <c r="I130" s="36"/>
    </row>
    <row r="131">
      <c r="G131" s="36"/>
      <c r="H131" s="36"/>
      <c r="I131" s="36"/>
    </row>
    <row r="132">
      <c r="G132" s="36"/>
      <c r="H132" s="36"/>
      <c r="I132" s="36"/>
    </row>
    <row r="133">
      <c r="G133" s="36"/>
      <c r="H133" s="36"/>
      <c r="I133" s="36"/>
    </row>
    <row r="134">
      <c r="G134" s="36"/>
      <c r="H134" s="36"/>
      <c r="I134" s="36"/>
    </row>
    <row r="135">
      <c r="G135" s="36"/>
      <c r="H135" s="36"/>
      <c r="I135" s="36"/>
    </row>
    <row r="136">
      <c r="G136" s="36"/>
      <c r="H136" s="36"/>
      <c r="I136" s="36"/>
    </row>
    <row r="137">
      <c r="G137" s="36"/>
      <c r="H137" s="36"/>
      <c r="I137" s="36"/>
    </row>
    <row r="138">
      <c r="G138" s="36"/>
      <c r="H138" s="36"/>
      <c r="I138" s="36"/>
    </row>
    <row r="139">
      <c r="G139" s="36"/>
      <c r="H139" s="36"/>
      <c r="I139" s="36"/>
    </row>
    <row r="140">
      <c r="G140" s="36"/>
      <c r="H140" s="36"/>
      <c r="I140" s="36"/>
    </row>
    <row r="141">
      <c r="G141" s="36"/>
      <c r="H141" s="36"/>
      <c r="I141" s="36"/>
    </row>
    <row r="142">
      <c r="G142" s="36"/>
      <c r="H142" s="36"/>
      <c r="I142" s="36"/>
    </row>
    <row r="143">
      <c r="G143" s="36"/>
      <c r="H143" s="36"/>
      <c r="I143" s="36"/>
    </row>
    <row r="144">
      <c r="G144" s="36"/>
      <c r="H144" s="36"/>
      <c r="I144" s="36"/>
    </row>
    <row r="145">
      <c r="G145" s="36"/>
      <c r="H145" s="36"/>
      <c r="I145" s="36"/>
    </row>
    <row r="146">
      <c r="G146" s="36"/>
      <c r="H146" s="36"/>
      <c r="I146" s="36"/>
    </row>
    <row r="147">
      <c r="G147" s="36"/>
      <c r="H147" s="36"/>
      <c r="I147" s="36"/>
    </row>
    <row r="148">
      <c r="G148" s="36"/>
      <c r="H148" s="36"/>
      <c r="I148" s="36"/>
    </row>
    <row r="149">
      <c r="G149" s="36"/>
      <c r="H149" s="36"/>
      <c r="I149" s="36"/>
    </row>
    <row r="150">
      <c r="G150" s="36"/>
      <c r="H150" s="36"/>
      <c r="I150" s="36"/>
    </row>
    <row r="151">
      <c r="G151" s="36"/>
      <c r="H151" s="36"/>
      <c r="I151" s="36"/>
    </row>
    <row r="152">
      <c r="G152" s="36"/>
      <c r="H152" s="36"/>
      <c r="I152" s="36"/>
    </row>
    <row r="153">
      <c r="G153" s="36"/>
      <c r="H153" s="36"/>
      <c r="I153" s="36"/>
    </row>
    <row r="154">
      <c r="G154" s="36"/>
      <c r="H154" s="36"/>
      <c r="I154" s="36"/>
    </row>
    <row r="155">
      <c r="G155" s="36"/>
      <c r="H155" s="36"/>
      <c r="I155" s="36"/>
    </row>
    <row r="156">
      <c r="G156" s="36"/>
      <c r="H156" s="36"/>
      <c r="I156" s="36"/>
    </row>
    <row r="157">
      <c r="G157" s="36"/>
      <c r="H157" s="36"/>
      <c r="I157" s="36"/>
    </row>
    <row r="158">
      <c r="G158" s="36"/>
      <c r="H158" s="36"/>
      <c r="I158" s="36"/>
    </row>
    <row r="159">
      <c r="G159" s="36"/>
      <c r="H159" s="36"/>
      <c r="I159" s="36"/>
    </row>
    <row r="160">
      <c r="G160" s="36"/>
      <c r="H160" s="36"/>
      <c r="I160" s="36"/>
    </row>
    <row r="161">
      <c r="G161" s="36"/>
      <c r="H161" s="36"/>
      <c r="I161" s="36"/>
    </row>
    <row r="162">
      <c r="G162" s="36"/>
      <c r="H162" s="36"/>
      <c r="I162" s="36"/>
    </row>
    <row r="163">
      <c r="G163" s="36"/>
      <c r="H163" s="36"/>
      <c r="I163" s="36"/>
    </row>
    <row r="164">
      <c r="G164" s="36"/>
      <c r="H164" s="36"/>
      <c r="I164" s="36"/>
    </row>
    <row r="165">
      <c r="G165" s="36"/>
      <c r="H165" s="36"/>
      <c r="I165" s="36"/>
    </row>
    <row r="166">
      <c r="G166" s="36"/>
      <c r="H166" s="36"/>
      <c r="I166" s="36"/>
    </row>
    <row r="167">
      <c r="G167" s="36"/>
      <c r="H167" s="36"/>
      <c r="I167" s="36"/>
    </row>
    <row r="168">
      <c r="G168" s="36"/>
      <c r="H168" s="36"/>
      <c r="I168" s="36"/>
    </row>
    <row r="169">
      <c r="G169" s="36"/>
      <c r="H169" s="36"/>
      <c r="I169" s="36"/>
    </row>
    <row r="170">
      <c r="G170" s="36"/>
      <c r="H170" s="36"/>
      <c r="I170" s="36"/>
    </row>
    <row r="171">
      <c r="G171" s="36"/>
      <c r="H171" s="36"/>
      <c r="I171" s="36"/>
    </row>
    <row r="172">
      <c r="G172" s="36"/>
      <c r="H172" s="36"/>
      <c r="I172" s="36"/>
    </row>
    <row r="173">
      <c r="G173" s="36"/>
      <c r="H173" s="36"/>
      <c r="I173" s="36"/>
    </row>
    <row r="174">
      <c r="G174" s="36"/>
      <c r="H174" s="36"/>
      <c r="I174" s="36"/>
    </row>
    <row r="175">
      <c r="G175" s="36"/>
      <c r="H175" s="36"/>
      <c r="I175" s="36"/>
    </row>
    <row r="176">
      <c r="G176" s="36"/>
      <c r="H176" s="36"/>
      <c r="I176" s="36"/>
    </row>
    <row r="177">
      <c r="G177" s="36"/>
      <c r="H177" s="36"/>
      <c r="I177" s="36"/>
    </row>
    <row r="178">
      <c r="G178" s="36"/>
      <c r="H178" s="36"/>
      <c r="I178" s="36"/>
    </row>
    <row r="179">
      <c r="G179" s="36"/>
      <c r="H179" s="36"/>
      <c r="I179" s="36"/>
    </row>
    <row r="180">
      <c r="G180" s="36"/>
      <c r="H180" s="36"/>
      <c r="I180" s="36"/>
    </row>
    <row r="181">
      <c r="G181" s="36"/>
      <c r="H181" s="36"/>
      <c r="I181" s="36"/>
    </row>
    <row r="182">
      <c r="G182" s="36"/>
      <c r="H182" s="36"/>
      <c r="I182" s="36"/>
    </row>
    <row r="183">
      <c r="G183" s="36"/>
      <c r="H183" s="36"/>
      <c r="I183" s="36"/>
    </row>
    <row r="184">
      <c r="G184" s="36"/>
      <c r="H184" s="36"/>
      <c r="I184" s="36"/>
    </row>
    <row r="185">
      <c r="G185" s="36"/>
      <c r="H185" s="36"/>
      <c r="I185" s="36"/>
    </row>
    <row r="186">
      <c r="G186" s="36"/>
      <c r="H186" s="36"/>
      <c r="I186" s="36"/>
    </row>
    <row r="187">
      <c r="G187" s="36"/>
      <c r="H187" s="36"/>
      <c r="I187" s="36"/>
    </row>
    <row r="188">
      <c r="G188" s="36"/>
      <c r="H188" s="36"/>
      <c r="I188" s="36"/>
    </row>
    <row r="189">
      <c r="G189" s="36"/>
      <c r="H189" s="36"/>
      <c r="I189" s="36"/>
    </row>
    <row r="190">
      <c r="G190" s="36"/>
      <c r="H190" s="36"/>
      <c r="I190" s="36"/>
    </row>
    <row r="191">
      <c r="G191" s="36"/>
      <c r="H191" s="36"/>
      <c r="I191" s="36"/>
    </row>
    <row r="192">
      <c r="G192" s="36"/>
      <c r="H192" s="36"/>
      <c r="I192" s="36"/>
    </row>
    <row r="193">
      <c r="G193" s="36"/>
      <c r="H193" s="36"/>
      <c r="I193" s="36"/>
    </row>
    <row r="194">
      <c r="G194" s="36"/>
      <c r="H194" s="36"/>
      <c r="I194" s="36"/>
    </row>
    <row r="195">
      <c r="G195" s="36"/>
      <c r="H195" s="36"/>
      <c r="I195" s="36"/>
    </row>
    <row r="196">
      <c r="G196" s="36"/>
      <c r="H196" s="36"/>
      <c r="I196" s="36"/>
    </row>
    <row r="197">
      <c r="G197" s="36"/>
      <c r="H197" s="36"/>
      <c r="I197" s="36"/>
    </row>
    <row r="198">
      <c r="G198" s="36"/>
      <c r="H198" s="36"/>
      <c r="I198" s="36"/>
    </row>
    <row r="199">
      <c r="G199" s="36"/>
      <c r="H199" s="36"/>
      <c r="I199" s="36"/>
    </row>
    <row r="200">
      <c r="G200" s="36"/>
      <c r="H200" s="36"/>
      <c r="I200" s="36"/>
    </row>
    <row r="201">
      <c r="G201" s="36"/>
      <c r="H201" s="36"/>
      <c r="I201" s="36"/>
    </row>
    <row r="202">
      <c r="G202" s="36"/>
      <c r="H202" s="36"/>
      <c r="I202" s="36"/>
    </row>
    <row r="203">
      <c r="G203" s="36"/>
      <c r="H203" s="36"/>
      <c r="I203" s="36"/>
    </row>
    <row r="204">
      <c r="G204" s="36"/>
      <c r="H204" s="36"/>
      <c r="I204" s="36"/>
    </row>
    <row r="205">
      <c r="G205" s="36"/>
      <c r="H205" s="36"/>
      <c r="I205" s="36"/>
    </row>
    <row r="206">
      <c r="G206" s="36"/>
      <c r="H206" s="36"/>
      <c r="I206" s="36"/>
    </row>
    <row r="207">
      <c r="G207" s="36"/>
      <c r="H207" s="36"/>
      <c r="I207" s="36"/>
    </row>
    <row r="208">
      <c r="G208" s="36"/>
      <c r="H208" s="36"/>
      <c r="I208" s="36"/>
    </row>
    <row r="209">
      <c r="G209" s="36"/>
      <c r="H209" s="36"/>
      <c r="I209" s="36"/>
    </row>
    <row r="210">
      <c r="G210" s="36"/>
      <c r="H210" s="36"/>
      <c r="I210" s="36"/>
    </row>
    <row r="211">
      <c r="G211" s="36"/>
      <c r="H211" s="36"/>
      <c r="I211" s="36"/>
    </row>
    <row r="212">
      <c r="G212" s="36"/>
      <c r="H212" s="36"/>
      <c r="I212" s="36"/>
    </row>
    <row r="213">
      <c r="G213" s="36"/>
      <c r="H213" s="36"/>
      <c r="I213" s="36"/>
    </row>
    <row r="214">
      <c r="G214" s="36"/>
      <c r="H214" s="36"/>
      <c r="I214" s="36"/>
    </row>
    <row r="215">
      <c r="G215" s="36"/>
      <c r="H215" s="36"/>
      <c r="I215" s="36"/>
    </row>
    <row r="216">
      <c r="G216" s="36"/>
      <c r="H216" s="36"/>
      <c r="I216" s="36"/>
    </row>
    <row r="217">
      <c r="G217" s="36"/>
      <c r="H217" s="36"/>
      <c r="I217" s="36"/>
    </row>
    <row r="218">
      <c r="G218" s="36"/>
      <c r="H218" s="36"/>
      <c r="I218" s="36"/>
    </row>
    <row r="219">
      <c r="G219" s="36"/>
      <c r="H219" s="36"/>
      <c r="I219" s="36"/>
    </row>
    <row r="220">
      <c r="G220" s="36"/>
      <c r="H220" s="36"/>
      <c r="I220" s="36"/>
    </row>
    <row r="221">
      <c r="G221" s="36"/>
      <c r="H221" s="36"/>
      <c r="I221" s="36"/>
    </row>
    <row r="222">
      <c r="G222" s="36"/>
      <c r="H222" s="36"/>
      <c r="I222" s="36"/>
    </row>
    <row r="223">
      <c r="G223" s="36"/>
      <c r="H223" s="36"/>
      <c r="I223" s="36"/>
    </row>
    <row r="224">
      <c r="G224" s="36"/>
      <c r="H224" s="36"/>
      <c r="I224" s="36"/>
    </row>
    <row r="225">
      <c r="G225" s="36"/>
      <c r="H225" s="36"/>
      <c r="I225" s="36"/>
    </row>
    <row r="226">
      <c r="G226" s="36"/>
      <c r="H226" s="36"/>
      <c r="I226" s="36"/>
    </row>
    <row r="227">
      <c r="G227" s="36"/>
      <c r="H227" s="36"/>
      <c r="I227" s="36"/>
    </row>
    <row r="228">
      <c r="G228" s="36"/>
      <c r="H228" s="36"/>
      <c r="I228" s="36"/>
    </row>
    <row r="229">
      <c r="G229" s="36"/>
      <c r="H229" s="36"/>
      <c r="I229" s="36"/>
    </row>
    <row r="230">
      <c r="G230" s="36"/>
      <c r="H230" s="36"/>
      <c r="I230" s="36"/>
    </row>
    <row r="231">
      <c r="G231" s="36"/>
      <c r="H231" s="36"/>
      <c r="I231" s="36"/>
    </row>
    <row r="232">
      <c r="G232" s="36"/>
      <c r="H232" s="36"/>
      <c r="I232" s="36"/>
    </row>
    <row r="233">
      <c r="G233" s="36"/>
      <c r="H233" s="36"/>
      <c r="I233" s="36"/>
    </row>
    <row r="234">
      <c r="G234" s="36"/>
      <c r="H234" s="36"/>
      <c r="I234" s="36"/>
    </row>
    <row r="235">
      <c r="G235" s="36"/>
      <c r="H235" s="36"/>
      <c r="I235" s="36"/>
    </row>
    <row r="236">
      <c r="G236" s="36"/>
      <c r="H236" s="36"/>
      <c r="I236" s="36"/>
    </row>
    <row r="237">
      <c r="G237" s="36"/>
      <c r="H237" s="36"/>
      <c r="I237" s="36"/>
    </row>
    <row r="238">
      <c r="G238" s="36"/>
      <c r="H238" s="36"/>
      <c r="I238" s="36"/>
    </row>
    <row r="239">
      <c r="G239" s="36"/>
      <c r="H239" s="36"/>
      <c r="I239" s="36"/>
    </row>
    <row r="240">
      <c r="G240" s="36"/>
      <c r="H240" s="36"/>
      <c r="I240" s="36"/>
    </row>
    <row r="241">
      <c r="G241" s="36"/>
      <c r="H241" s="36"/>
      <c r="I241" s="36"/>
    </row>
    <row r="242">
      <c r="G242" s="36"/>
      <c r="H242" s="36"/>
      <c r="I242" s="36"/>
    </row>
    <row r="243">
      <c r="G243" s="36"/>
      <c r="H243" s="36"/>
      <c r="I243" s="36"/>
    </row>
    <row r="244">
      <c r="G244" s="36"/>
      <c r="H244" s="36"/>
      <c r="I244" s="36"/>
    </row>
    <row r="245">
      <c r="G245" s="36"/>
      <c r="H245" s="36"/>
      <c r="I245" s="36"/>
    </row>
    <row r="246">
      <c r="G246" s="36"/>
      <c r="H246" s="36"/>
      <c r="I246" s="36"/>
    </row>
    <row r="247">
      <c r="G247" s="36"/>
      <c r="H247" s="36"/>
      <c r="I247" s="36"/>
    </row>
    <row r="248">
      <c r="G248" s="36"/>
      <c r="H248" s="36"/>
      <c r="I248" s="36"/>
    </row>
    <row r="249">
      <c r="G249" s="36"/>
      <c r="H249" s="36"/>
      <c r="I249" s="36"/>
    </row>
    <row r="250">
      <c r="G250" s="36"/>
      <c r="H250" s="36"/>
      <c r="I250" s="36"/>
    </row>
    <row r="251">
      <c r="G251" s="36"/>
      <c r="H251" s="36"/>
      <c r="I251" s="36"/>
    </row>
    <row r="252">
      <c r="G252" s="36"/>
      <c r="H252" s="36"/>
      <c r="I252" s="36"/>
    </row>
    <row r="253">
      <c r="G253" s="36"/>
      <c r="H253" s="36"/>
      <c r="I253" s="36"/>
    </row>
    <row r="254">
      <c r="G254" s="36"/>
      <c r="H254" s="36"/>
      <c r="I254" s="36"/>
    </row>
    <row r="255">
      <c r="G255" s="36"/>
      <c r="H255" s="36"/>
      <c r="I255" s="36"/>
    </row>
    <row r="256">
      <c r="G256" s="36"/>
      <c r="H256" s="36"/>
      <c r="I256" s="36"/>
    </row>
    <row r="257">
      <c r="G257" s="36"/>
      <c r="H257" s="36"/>
      <c r="I257" s="36"/>
    </row>
    <row r="258">
      <c r="G258" s="36"/>
      <c r="H258" s="36"/>
      <c r="I258" s="36"/>
    </row>
    <row r="259">
      <c r="G259" s="36"/>
      <c r="H259" s="36"/>
      <c r="I259" s="36"/>
    </row>
    <row r="260">
      <c r="G260" s="36"/>
      <c r="H260" s="36"/>
      <c r="I260" s="36"/>
    </row>
    <row r="261">
      <c r="G261" s="36"/>
      <c r="H261" s="36"/>
      <c r="I261" s="36"/>
    </row>
    <row r="262">
      <c r="G262" s="36"/>
      <c r="H262" s="36"/>
      <c r="I262" s="36"/>
    </row>
    <row r="263">
      <c r="G263" s="36"/>
      <c r="H263" s="36"/>
      <c r="I263" s="36"/>
    </row>
    <row r="264">
      <c r="G264" s="36"/>
      <c r="H264" s="36"/>
      <c r="I264" s="36"/>
    </row>
    <row r="265">
      <c r="G265" s="36"/>
      <c r="H265" s="36"/>
      <c r="I265" s="36"/>
    </row>
    <row r="266">
      <c r="G266" s="36"/>
      <c r="H266" s="36"/>
      <c r="I266" s="36"/>
    </row>
    <row r="267">
      <c r="G267" s="36"/>
      <c r="H267" s="36"/>
      <c r="I267" s="36"/>
    </row>
    <row r="268">
      <c r="G268" s="36"/>
      <c r="H268" s="36"/>
      <c r="I268" s="36"/>
    </row>
    <row r="269">
      <c r="G269" s="36"/>
      <c r="H269" s="36"/>
      <c r="I269" s="36"/>
    </row>
    <row r="270">
      <c r="G270" s="36"/>
      <c r="H270" s="36"/>
      <c r="I270" s="36"/>
    </row>
    <row r="271">
      <c r="G271" s="36"/>
      <c r="H271" s="36"/>
      <c r="I271" s="36"/>
    </row>
    <row r="272">
      <c r="G272" s="36"/>
      <c r="H272" s="36"/>
      <c r="I272" s="36"/>
    </row>
    <row r="273">
      <c r="G273" s="36"/>
      <c r="H273" s="36"/>
      <c r="I273" s="36"/>
    </row>
    <row r="274">
      <c r="G274" s="36"/>
      <c r="H274" s="36"/>
      <c r="I274" s="36"/>
    </row>
    <row r="275">
      <c r="G275" s="36"/>
      <c r="H275" s="36"/>
      <c r="I275" s="36"/>
    </row>
    <row r="276">
      <c r="G276" s="36"/>
      <c r="H276" s="36"/>
      <c r="I276" s="36"/>
    </row>
    <row r="277">
      <c r="G277" s="36"/>
      <c r="H277" s="36"/>
      <c r="I277" s="36"/>
    </row>
    <row r="278">
      <c r="G278" s="36"/>
      <c r="H278" s="36"/>
      <c r="I278" s="36"/>
    </row>
    <row r="279">
      <c r="G279" s="36"/>
      <c r="H279" s="36"/>
      <c r="I279" s="36"/>
    </row>
    <row r="280">
      <c r="G280" s="36"/>
      <c r="H280" s="36"/>
      <c r="I280" s="36"/>
    </row>
    <row r="281">
      <c r="G281" s="36"/>
      <c r="H281" s="36"/>
      <c r="I281" s="36"/>
    </row>
    <row r="282">
      <c r="G282" s="36"/>
      <c r="H282" s="36"/>
      <c r="I282" s="36"/>
    </row>
    <row r="283">
      <c r="G283" s="36"/>
      <c r="H283" s="36"/>
      <c r="I283" s="36"/>
    </row>
    <row r="284">
      <c r="G284" s="36"/>
      <c r="H284" s="36"/>
      <c r="I284" s="36"/>
    </row>
    <row r="285">
      <c r="G285" s="36"/>
      <c r="H285" s="36"/>
      <c r="I285" s="36"/>
    </row>
    <row r="286">
      <c r="G286" s="36"/>
      <c r="H286" s="36"/>
      <c r="I286" s="36"/>
    </row>
    <row r="287">
      <c r="G287" s="36"/>
      <c r="H287" s="36"/>
      <c r="I287" s="36"/>
    </row>
    <row r="288">
      <c r="G288" s="36"/>
      <c r="H288" s="36"/>
      <c r="I288" s="36"/>
    </row>
    <row r="289">
      <c r="G289" s="36"/>
      <c r="H289" s="36"/>
      <c r="I289" s="36"/>
    </row>
    <row r="290">
      <c r="G290" s="36"/>
      <c r="H290" s="36"/>
      <c r="I290" s="36"/>
    </row>
    <row r="291">
      <c r="G291" s="36"/>
      <c r="H291" s="36"/>
      <c r="I291" s="36"/>
    </row>
    <row r="292">
      <c r="G292" s="36"/>
      <c r="H292" s="36"/>
      <c r="I292" s="36"/>
    </row>
    <row r="293">
      <c r="G293" s="36"/>
      <c r="H293" s="36"/>
      <c r="I293" s="36"/>
    </row>
    <row r="294">
      <c r="G294" s="36"/>
      <c r="H294" s="36"/>
      <c r="I294" s="36"/>
    </row>
    <row r="295">
      <c r="G295" s="36"/>
      <c r="H295" s="36"/>
      <c r="I295" s="36"/>
    </row>
    <row r="296">
      <c r="G296" s="36"/>
      <c r="H296" s="36"/>
      <c r="I296" s="36"/>
    </row>
    <row r="297">
      <c r="G297" s="36"/>
      <c r="H297" s="36"/>
      <c r="I297" s="36"/>
    </row>
    <row r="298">
      <c r="G298" s="36"/>
      <c r="H298" s="36"/>
      <c r="I298" s="36"/>
    </row>
    <row r="299">
      <c r="G299" s="36"/>
      <c r="H299" s="36"/>
      <c r="I299" s="36"/>
    </row>
    <row r="300">
      <c r="G300" s="36"/>
      <c r="H300" s="36"/>
      <c r="I300" s="36"/>
    </row>
    <row r="301">
      <c r="G301" s="36"/>
      <c r="H301" s="36"/>
      <c r="I301" s="36"/>
    </row>
    <row r="302">
      <c r="G302" s="36"/>
      <c r="H302" s="36"/>
      <c r="I302" s="36"/>
    </row>
    <row r="303">
      <c r="G303" s="36"/>
      <c r="H303" s="36"/>
      <c r="I303" s="36"/>
    </row>
    <row r="304">
      <c r="G304" s="36"/>
      <c r="H304" s="36"/>
      <c r="I304" s="36"/>
    </row>
    <row r="305">
      <c r="G305" s="36"/>
      <c r="H305" s="36"/>
      <c r="I305" s="36"/>
    </row>
    <row r="306">
      <c r="G306" s="36"/>
      <c r="H306" s="36"/>
      <c r="I306" s="36"/>
    </row>
    <row r="307">
      <c r="G307" s="36"/>
      <c r="H307" s="36"/>
      <c r="I307" s="36"/>
    </row>
    <row r="308">
      <c r="G308" s="36"/>
      <c r="H308" s="36"/>
      <c r="I308" s="36"/>
    </row>
    <row r="309">
      <c r="G309" s="36"/>
      <c r="H309" s="36"/>
      <c r="I309" s="36"/>
    </row>
    <row r="310">
      <c r="G310" s="36"/>
      <c r="H310" s="36"/>
      <c r="I310" s="36"/>
    </row>
    <row r="311">
      <c r="G311" s="36"/>
      <c r="H311" s="36"/>
      <c r="I311" s="36"/>
    </row>
    <row r="312">
      <c r="G312" s="36"/>
      <c r="H312" s="36"/>
      <c r="I312" s="36"/>
    </row>
    <row r="313">
      <c r="G313" s="36"/>
      <c r="H313" s="36"/>
      <c r="I313" s="36"/>
    </row>
    <row r="314">
      <c r="G314" s="36"/>
      <c r="H314" s="36"/>
      <c r="I314" s="36"/>
    </row>
    <row r="315">
      <c r="G315" s="36"/>
      <c r="H315" s="36"/>
      <c r="I315" s="36"/>
    </row>
    <row r="316">
      <c r="G316" s="36"/>
      <c r="H316" s="36"/>
      <c r="I316" s="36"/>
    </row>
    <row r="317">
      <c r="G317" s="36"/>
      <c r="H317" s="36"/>
      <c r="I317" s="36"/>
    </row>
    <row r="318">
      <c r="G318" s="36"/>
      <c r="H318" s="36"/>
      <c r="I318" s="36"/>
    </row>
    <row r="319">
      <c r="G319" s="36"/>
      <c r="H319" s="36"/>
      <c r="I319" s="36"/>
    </row>
    <row r="320">
      <c r="G320" s="36"/>
      <c r="H320" s="36"/>
      <c r="I320" s="36"/>
    </row>
    <row r="321">
      <c r="G321" s="36"/>
      <c r="H321" s="36"/>
      <c r="I321" s="36"/>
    </row>
    <row r="322">
      <c r="G322" s="36"/>
      <c r="H322" s="36"/>
      <c r="I322" s="36"/>
    </row>
    <row r="323">
      <c r="G323" s="36"/>
      <c r="H323" s="36"/>
      <c r="I323" s="36"/>
    </row>
    <row r="324">
      <c r="G324" s="36"/>
      <c r="H324" s="36"/>
      <c r="I324" s="36"/>
    </row>
    <row r="325">
      <c r="G325" s="36"/>
      <c r="H325" s="36"/>
      <c r="I325" s="36"/>
    </row>
    <row r="326">
      <c r="G326" s="36"/>
      <c r="H326" s="36"/>
      <c r="I326" s="36"/>
    </row>
    <row r="327">
      <c r="G327" s="36"/>
      <c r="H327" s="36"/>
      <c r="I327" s="36"/>
    </row>
    <row r="328">
      <c r="G328" s="36"/>
      <c r="H328" s="36"/>
      <c r="I328" s="36"/>
    </row>
    <row r="329">
      <c r="G329" s="36"/>
      <c r="H329" s="36"/>
      <c r="I329" s="36"/>
    </row>
    <row r="330">
      <c r="G330" s="36"/>
      <c r="H330" s="36"/>
      <c r="I330" s="36"/>
    </row>
    <row r="331">
      <c r="G331" s="36"/>
      <c r="H331" s="36"/>
      <c r="I331" s="36"/>
    </row>
    <row r="332">
      <c r="G332" s="36"/>
      <c r="H332" s="36"/>
      <c r="I332" s="36"/>
    </row>
    <row r="333">
      <c r="G333" s="36"/>
      <c r="H333" s="36"/>
      <c r="I333" s="36"/>
    </row>
    <row r="334">
      <c r="G334" s="36"/>
      <c r="H334" s="36"/>
      <c r="I334" s="36"/>
    </row>
    <row r="335">
      <c r="G335" s="36"/>
      <c r="H335" s="36"/>
      <c r="I335" s="36"/>
    </row>
    <row r="336">
      <c r="G336" s="36"/>
      <c r="H336" s="36"/>
      <c r="I336" s="36"/>
    </row>
    <row r="337">
      <c r="G337" s="36"/>
      <c r="H337" s="36"/>
      <c r="I337" s="36"/>
    </row>
    <row r="338">
      <c r="G338" s="36"/>
      <c r="H338" s="36"/>
      <c r="I338" s="36"/>
    </row>
    <row r="339">
      <c r="G339" s="36"/>
      <c r="H339" s="36"/>
      <c r="I339" s="36"/>
    </row>
    <row r="340">
      <c r="G340" s="36"/>
      <c r="H340" s="36"/>
      <c r="I340" s="36"/>
    </row>
    <row r="341">
      <c r="G341" s="36"/>
      <c r="H341" s="36"/>
      <c r="I341" s="36"/>
    </row>
    <row r="342">
      <c r="G342" s="36"/>
      <c r="H342" s="36"/>
      <c r="I342" s="36"/>
    </row>
    <row r="343">
      <c r="G343" s="36"/>
      <c r="H343" s="36"/>
      <c r="I343" s="36"/>
    </row>
    <row r="344">
      <c r="G344" s="36"/>
      <c r="H344" s="36"/>
      <c r="I344" s="36"/>
    </row>
    <row r="345">
      <c r="G345" s="36"/>
      <c r="H345" s="36"/>
      <c r="I345" s="36"/>
    </row>
    <row r="346">
      <c r="G346" s="36"/>
      <c r="H346" s="36"/>
      <c r="I346" s="36"/>
    </row>
    <row r="347">
      <c r="G347" s="36"/>
      <c r="H347" s="36"/>
      <c r="I347" s="36"/>
    </row>
    <row r="348">
      <c r="G348" s="36"/>
      <c r="H348" s="36"/>
      <c r="I348" s="36"/>
    </row>
    <row r="349">
      <c r="G349" s="36"/>
      <c r="H349" s="36"/>
      <c r="I349" s="36"/>
    </row>
    <row r="350">
      <c r="G350" s="36"/>
      <c r="H350" s="36"/>
      <c r="I350" s="36"/>
    </row>
    <row r="351">
      <c r="G351" s="36"/>
      <c r="H351" s="36"/>
      <c r="I351" s="36"/>
    </row>
    <row r="352">
      <c r="G352" s="36"/>
      <c r="H352" s="36"/>
      <c r="I352" s="36"/>
    </row>
    <row r="353">
      <c r="G353" s="36"/>
      <c r="H353" s="36"/>
      <c r="I353" s="36"/>
    </row>
    <row r="354">
      <c r="G354" s="36"/>
      <c r="H354" s="36"/>
      <c r="I354" s="36"/>
    </row>
    <row r="355">
      <c r="G355" s="36"/>
      <c r="H355" s="36"/>
      <c r="I355" s="36"/>
    </row>
    <row r="356">
      <c r="G356" s="36"/>
      <c r="H356" s="36"/>
      <c r="I356" s="36"/>
    </row>
    <row r="357">
      <c r="G357" s="36"/>
      <c r="H357" s="36"/>
      <c r="I357" s="36"/>
    </row>
    <row r="358">
      <c r="G358" s="36"/>
      <c r="H358" s="36"/>
      <c r="I358" s="36"/>
    </row>
    <row r="359">
      <c r="G359" s="36"/>
      <c r="H359" s="36"/>
      <c r="I359" s="36"/>
    </row>
    <row r="360">
      <c r="G360" s="36"/>
      <c r="H360" s="36"/>
      <c r="I360" s="36"/>
    </row>
    <row r="361">
      <c r="G361" s="36"/>
      <c r="H361" s="36"/>
      <c r="I361" s="36"/>
    </row>
    <row r="362">
      <c r="G362" s="36"/>
      <c r="H362" s="36"/>
      <c r="I362" s="36"/>
    </row>
    <row r="363">
      <c r="G363" s="36"/>
      <c r="H363" s="36"/>
      <c r="I363" s="36"/>
    </row>
    <row r="364">
      <c r="G364" s="36"/>
      <c r="H364" s="36"/>
      <c r="I364" s="36"/>
    </row>
    <row r="365">
      <c r="G365" s="36"/>
      <c r="H365" s="36"/>
      <c r="I365" s="36"/>
    </row>
    <row r="366">
      <c r="G366" s="36"/>
      <c r="H366" s="36"/>
      <c r="I366" s="36"/>
    </row>
    <row r="367">
      <c r="G367" s="36"/>
      <c r="H367" s="36"/>
      <c r="I367" s="36"/>
    </row>
    <row r="368">
      <c r="G368" s="36"/>
      <c r="H368" s="36"/>
      <c r="I368" s="36"/>
    </row>
    <row r="369">
      <c r="G369" s="36"/>
      <c r="H369" s="36"/>
      <c r="I369" s="36"/>
    </row>
    <row r="370">
      <c r="G370" s="36"/>
      <c r="H370" s="36"/>
      <c r="I370" s="36"/>
    </row>
    <row r="371">
      <c r="G371" s="36"/>
      <c r="H371" s="36"/>
      <c r="I371" s="36"/>
    </row>
    <row r="372">
      <c r="G372" s="36"/>
      <c r="H372" s="36"/>
      <c r="I372" s="36"/>
    </row>
    <row r="373">
      <c r="G373" s="36"/>
      <c r="H373" s="36"/>
      <c r="I373" s="36"/>
    </row>
    <row r="374">
      <c r="G374" s="36"/>
      <c r="H374" s="36"/>
      <c r="I374" s="36"/>
    </row>
    <row r="375">
      <c r="G375" s="36"/>
      <c r="H375" s="36"/>
      <c r="I375" s="36"/>
    </row>
    <row r="376">
      <c r="G376" s="36"/>
      <c r="H376" s="36"/>
      <c r="I376" s="36"/>
    </row>
    <row r="377">
      <c r="G377" s="36"/>
      <c r="H377" s="36"/>
      <c r="I377" s="36"/>
    </row>
    <row r="378">
      <c r="G378" s="36"/>
      <c r="H378" s="36"/>
      <c r="I378" s="36"/>
    </row>
    <row r="379">
      <c r="G379" s="36"/>
      <c r="H379" s="36"/>
      <c r="I379" s="36"/>
    </row>
    <row r="380">
      <c r="G380" s="36"/>
      <c r="H380" s="36"/>
      <c r="I380" s="36"/>
    </row>
    <row r="381">
      <c r="G381" s="36"/>
      <c r="H381" s="36"/>
      <c r="I381" s="36"/>
    </row>
    <row r="382">
      <c r="G382" s="36"/>
      <c r="H382" s="36"/>
      <c r="I382" s="36"/>
    </row>
    <row r="383">
      <c r="G383" s="36"/>
      <c r="H383" s="36"/>
      <c r="I383" s="36"/>
    </row>
    <row r="384">
      <c r="G384" s="36"/>
      <c r="H384" s="36"/>
      <c r="I384" s="36"/>
    </row>
    <row r="385">
      <c r="G385" s="36"/>
      <c r="H385" s="36"/>
      <c r="I385" s="36"/>
    </row>
    <row r="386">
      <c r="G386" s="36"/>
      <c r="H386" s="36"/>
      <c r="I386" s="36"/>
    </row>
    <row r="387">
      <c r="G387" s="36"/>
      <c r="H387" s="36"/>
      <c r="I387" s="36"/>
    </row>
    <row r="388">
      <c r="G388" s="36"/>
      <c r="H388" s="36"/>
      <c r="I388" s="36"/>
    </row>
    <row r="389">
      <c r="G389" s="36"/>
      <c r="H389" s="36"/>
      <c r="I389" s="36"/>
    </row>
    <row r="390">
      <c r="G390" s="36"/>
      <c r="H390" s="36"/>
      <c r="I390" s="36"/>
    </row>
    <row r="391">
      <c r="G391" s="36"/>
      <c r="H391" s="36"/>
      <c r="I391" s="36"/>
    </row>
    <row r="392">
      <c r="G392" s="36"/>
      <c r="H392" s="36"/>
      <c r="I392" s="36"/>
    </row>
    <row r="393">
      <c r="G393" s="36"/>
      <c r="H393" s="36"/>
      <c r="I393" s="36"/>
    </row>
    <row r="394">
      <c r="G394" s="36"/>
      <c r="H394" s="36"/>
      <c r="I394" s="36"/>
    </row>
    <row r="395">
      <c r="G395" s="36"/>
      <c r="H395" s="36"/>
      <c r="I395" s="36"/>
    </row>
    <row r="396">
      <c r="G396" s="36"/>
      <c r="H396" s="36"/>
      <c r="I396" s="36"/>
    </row>
    <row r="397">
      <c r="G397" s="36"/>
      <c r="H397" s="36"/>
      <c r="I397" s="36"/>
    </row>
    <row r="398">
      <c r="G398" s="36"/>
      <c r="H398" s="36"/>
      <c r="I398" s="36"/>
    </row>
    <row r="399">
      <c r="G399" s="36"/>
      <c r="H399" s="36"/>
      <c r="I399" s="36"/>
    </row>
    <row r="400">
      <c r="G400" s="36"/>
      <c r="H400" s="36"/>
      <c r="I400" s="36"/>
    </row>
    <row r="401">
      <c r="G401" s="36"/>
      <c r="H401" s="36"/>
      <c r="I401" s="36"/>
    </row>
    <row r="402">
      <c r="G402" s="36"/>
      <c r="H402" s="36"/>
      <c r="I402" s="36"/>
    </row>
    <row r="403">
      <c r="G403" s="36"/>
      <c r="H403" s="36"/>
      <c r="I403" s="36"/>
    </row>
    <row r="404">
      <c r="G404" s="36"/>
      <c r="H404" s="36"/>
      <c r="I404" s="36"/>
    </row>
    <row r="405">
      <c r="G405" s="36"/>
      <c r="H405" s="36"/>
      <c r="I405" s="36"/>
    </row>
    <row r="406">
      <c r="G406" s="36"/>
      <c r="H406" s="36"/>
      <c r="I406" s="36"/>
    </row>
    <row r="407">
      <c r="G407" s="36"/>
      <c r="H407" s="36"/>
      <c r="I407" s="36"/>
    </row>
    <row r="408">
      <c r="G408" s="36"/>
      <c r="H408" s="36"/>
      <c r="I408" s="36"/>
    </row>
    <row r="409">
      <c r="G409" s="36"/>
      <c r="H409" s="36"/>
      <c r="I409" s="36"/>
    </row>
    <row r="410">
      <c r="G410" s="36"/>
      <c r="H410" s="36"/>
      <c r="I410" s="36"/>
    </row>
    <row r="411">
      <c r="G411" s="36"/>
      <c r="H411" s="36"/>
      <c r="I411" s="36"/>
    </row>
    <row r="412">
      <c r="G412" s="36"/>
      <c r="H412" s="36"/>
      <c r="I412" s="36"/>
    </row>
    <row r="413">
      <c r="G413" s="36"/>
      <c r="H413" s="36"/>
      <c r="I413" s="36"/>
    </row>
    <row r="414">
      <c r="G414" s="36"/>
      <c r="H414" s="36"/>
      <c r="I414" s="36"/>
    </row>
    <row r="415">
      <c r="G415" s="36"/>
      <c r="H415" s="36"/>
      <c r="I415" s="36"/>
    </row>
    <row r="416">
      <c r="G416" s="36"/>
      <c r="H416" s="36"/>
      <c r="I416" s="36"/>
    </row>
    <row r="417">
      <c r="G417" s="36"/>
      <c r="H417" s="36"/>
      <c r="I417" s="36"/>
    </row>
    <row r="418">
      <c r="G418" s="36"/>
      <c r="H418" s="36"/>
      <c r="I418" s="36"/>
    </row>
    <row r="419">
      <c r="G419" s="36"/>
      <c r="H419" s="36"/>
      <c r="I419" s="36"/>
    </row>
    <row r="420">
      <c r="G420" s="36"/>
      <c r="H420" s="36"/>
      <c r="I420" s="36"/>
    </row>
    <row r="421">
      <c r="G421" s="36"/>
      <c r="H421" s="36"/>
      <c r="I421" s="36"/>
    </row>
    <row r="422">
      <c r="G422" s="36"/>
      <c r="H422" s="36"/>
      <c r="I422" s="36"/>
    </row>
    <row r="423">
      <c r="G423" s="36"/>
      <c r="H423" s="36"/>
      <c r="I423" s="36"/>
    </row>
    <row r="424">
      <c r="G424" s="36"/>
      <c r="H424" s="36"/>
      <c r="I424" s="36"/>
    </row>
    <row r="425">
      <c r="G425" s="36"/>
      <c r="H425" s="36"/>
      <c r="I425" s="36"/>
    </row>
    <row r="426">
      <c r="G426" s="36"/>
      <c r="H426" s="36"/>
      <c r="I426" s="36"/>
    </row>
    <row r="427">
      <c r="G427" s="36"/>
      <c r="H427" s="36"/>
      <c r="I427" s="36"/>
    </row>
    <row r="428">
      <c r="G428" s="36"/>
      <c r="H428" s="36"/>
      <c r="I428" s="36"/>
    </row>
    <row r="429">
      <c r="G429" s="36"/>
      <c r="H429" s="36"/>
      <c r="I429" s="36"/>
    </row>
    <row r="430">
      <c r="G430" s="36"/>
      <c r="H430" s="36"/>
      <c r="I430" s="36"/>
    </row>
    <row r="431">
      <c r="G431" s="36"/>
      <c r="H431" s="36"/>
      <c r="I431" s="36"/>
    </row>
    <row r="432">
      <c r="G432" s="36"/>
      <c r="H432" s="36"/>
      <c r="I432" s="36"/>
    </row>
    <row r="433">
      <c r="G433" s="36"/>
      <c r="H433" s="36"/>
      <c r="I433" s="36"/>
    </row>
    <row r="434">
      <c r="G434" s="36"/>
      <c r="H434" s="36"/>
      <c r="I434" s="36"/>
    </row>
    <row r="435">
      <c r="G435" s="36"/>
      <c r="H435" s="36"/>
      <c r="I435" s="36"/>
    </row>
    <row r="436">
      <c r="G436" s="36"/>
      <c r="H436" s="36"/>
      <c r="I436" s="36"/>
    </row>
    <row r="437">
      <c r="G437" s="36"/>
      <c r="H437" s="36"/>
      <c r="I437" s="36"/>
    </row>
    <row r="438">
      <c r="G438" s="36"/>
      <c r="H438" s="36"/>
      <c r="I438" s="36"/>
    </row>
    <row r="439">
      <c r="G439" s="36"/>
      <c r="H439" s="36"/>
      <c r="I439" s="36"/>
    </row>
    <row r="440">
      <c r="G440" s="36"/>
      <c r="H440" s="36"/>
      <c r="I440" s="36"/>
    </row>
    <row r="441">
      <c r="G441" s="36"/>
      <c r="H441" s="36"/>
      <c r="I441" s="36"/>
    </row>
    <row r="442">
      <c r="G442" s="36"/>
      <c r="H442" s="36"/>
      <c r="I442" s="36"/>
    </row>
    <row r="443">
      <c r="G443" s="36"/>
      <c r="H443" s="36"/>
      <c r="I443" s="36"/>
    </row>
    <row r="444">
      <c r="G444" s="36"/>
      <c r="H444" s="36"/>
      <c r="I444" s="36"/>
    </row>
    <row r="445">
      <c r="G445" s="36"/>
      <c r="H445" s="36"/>
      <c r="I445" s="36"/>
    </row>
    <row r="446">
      <c r="G446" s="36"/>
      <c r="H446" s="36"/>
      <c r="I446" s="36"/>
    </row>
    <row r="447">
      <c r="G447" s="36"/>
      <c r="H447" s="36"/>
      <c r="I447" s="36"/>
    </row>
    <row r="448">
      <c r="G448" s="36"/>
      <c r="H448" s="36"/>
      <c r="I448" s="36"/>
    </row>
    <row r="449">
      <c r="G449" s="36"/>
      <c r="H449" s="36"/>
      <c r="I449" s="36"/>
    </row>
    <row r="450">
      <c r="G450" s="36"/>
      <c r="H450" s="36"/>
      <c r="I450" s="36"/>
    </row>
    <row r="451">
      <c r="G451" s="36"/>
      <c r="H451" s="36"/>
      <c r="I451" s="36"/>
    </row>
    <row r="452">
      <c r="G452" s="36"/>
      <c r="H452" s="36"/>
      <c r="I452" s="36"/>
    </row>
    <row r="453">
      <c r="G453" s="36"/>
      <c r="H453" s="36"/>
      <c r="I453" s="36"/>
    </row>
    <row r="454">
      <c r="G454" s="36"/>
      <c r="H454" s="36"/>
      <c r="I454" s="36"/>
    </row>
    <row r="455">
      <c r="G455" s="36"/>
      <c r="H455" s="36"/>
      <c r="I455" s="36"/>
    </row>
    <row r="456">
      <c r="G456" s="36"/>
      <c r="H456" s="36"/>
      <c r="I456" s="36"/>
    </row>
    <row r="457">
      <c r="G457" s="36"/>
      <c r="H457" s="36"/>
      <c r="I457" s="36"/>
    </row>
    <row r="458">
      <c r="G458" s="36"/>
      <c r="H458" s="36"/>
      <c r="I458" s="36"/>
    </row>
    <row r="459">
      <c r="G459" s="36"/>
      <c r="H459" s="36"/>
      <c r="I459" s="36"/>
    </row>
    <row r="460">
      <c r="G460" s="36"/>
      <c r="H460" s="36"/>
      <c r="I460" s="36"/>
    </row>
    <row r="461">
      <c r="G461" s="36"/>
      <c r="H461" s="36"/>
      <c r="I461" s="36"/>
    </row>
    <row r="462">
      <c r="G462" s="36"/>
      <c r="H462" s="36"/>
      <c r="I462" s="36"/>
    </row>
    <row r="463">
      <c r="G463" s="36"/>
      <c r="H463" s="36"/>
      <c r="I463" s="36"/>
    </row>
    <row r="464">
      <c r="G464" s="36"/>
      <c r="H464" s="36"/>
      <c r="I464" s="36"/>
    </row>
    <row r="465">
      <c r="G465" s="36"/>
      <c r="H465" s="36"/>
      <c r="I465" s="36"/>
    </row>
    <row r="466">
      <c r="G466" s="36"/>
      <c r="H466" s="36"/>
      <c r="I466" s="36"/>
    </row>
    <row r="467">
      <c r="G467" s="36"/>
      <c r="H467" s="36"/>
      <c r="I467" s="36"/>
    </row>
    <row r="468">
      <c r="G468" s="36"/>
      <c r="H468" s="36"/>
      <c r="I468" s="36"/>
    </row>
    <row r="469">
      <c r="G469" s="36"/>
      <c r="H469" s="36"/>
      <c r="I469" s="36"/>
    </row>
    <row r="470">
      <c r="G470" s="36"/>
      <c r="H470" s="36"/>
      <c r="I470" s="36"/>
    </row>
    <row r="471">
      <c r="G471" s="36"/>
      <c r="H471" s="36"/>
      <c r="I471" s="36"/>
    </row>
    <row r="472">
      <c r="G472" s="36"/>
      <c r="H472" s="36"/>
      <c r="I472" s="36"/>
    </row>
    <row r="473">
      <c r="G473" s="36"/>
      <c r="H473" s="36"/>
      <c r="I473" s="36"/>
    </row>
    <row r="474">
      <c r="G474" s="36"/>
      <c r="H474" s="36"/>
      <c r="I474" s="36"/>
    </row>
    <row r="475">
      <c r="G475" s="36"/>
      <c r="H475" s="36"/>
      <c r="I475" s="36"/>
    </row>
    <row r="476">
      <c r="G476" s="36"/>
      <c r="H476" s="36"/>
      <c r="I476" s="36"/>
    </row>
    <row r="477">
      <c r="G477" s="36"/>
      <c r="H477" s="36"/>
      <c r="I477" s="36"/>
    </row>
    <row r="478">
      <c r="G478" s="36"/>
      <c r="H478" s="36"/>
      <c r="I478" s="36"/>
    </row>
    <row r="479">
      <c r="G479" s="36"/>
      <c r="H479" s="36"/>
      <c r="I479" s="36"/>
    </row>
    <row r="480">
      <c r="G480" s="36"/>
      <c r="H480" s="36"/>
      <c r="I480" s="36"/>
    </row>
    <row r="481">
      <c r="G481" s="36"/>
      <c r="H481" s="36"/>
      <c r="I481" s="36"/>
    </row>
    <row r="482">
      <c r="G482" s="36"/>
      <c r="H482" s="36"/>
      <c r="I482" s="36"/>
    </row>
    <row r="483">
      <c r="G483" s="36"/>
      <c r="H483" s="36"/>
      <c r="I483" s="36"/>
    </row>
    <row r="484">
      <c r="G484" s="36"/>
      <c r="H484" s="36"/>
      <c r="I484" s="36"/>
    </row>
    <row r="485">
      <c r="G485" s="36"/>
      <c r="H485" s="36"/>
      <c r="I485" s="36"/>
    </row>
    <row r="486">
      <c r="G486" s="36"/>
      <c r="H486" s="36"/>
      <c r="I486" s="36"/>
    </row>
    <row r="487">
      <c r="G487" s="36"/>
      <c r="H487" s="36"/>
      <c r="I487" s="36"/>
    </row>
    <row r="488">
      <c r="G488" s="36"/>
      <c r="H488" s="36"/>
      <c r="I488" s="36"/>
    </row>
    <row r="489">
      <c r="G489" s="36"/>
      <c r="H489" s="36"/>
      <c r="I489" s="36"/>
    </row>
    <row r="490">
      <c r="G490" s="36"/>
      <c r="H490" s="36"/>
      <c r="I490" s="36"/>
    </row>
    <row r="491">
      <c r="G491" s="36"/>
      <c r="H491" s="36"/>
      <c r="I491" s="36"/>
    </row>
    <row r="492">
      <c r="G492" s="36"/>
      <c r="H492" s="36"/>
      <c r="I492" s="36"/>
    </row>
    <row r="493">
      <c r="G493" s="36"/>
      <c r="H493" s="36"/>
      <c r="I493" s="36"/>
    </row>
    <row r="494">
      <c r="G494" s="36"/>
      <c r="H494" s="36"/>
      <c r="I494" s="36"/>
    </row>
    <row r="495">
      <c r="G495" s="36"/>
      <c r="H495" s="36"/>
      <c r="I495" s="36"/>
    </row>
    <row r="496">
      <c r="G496" s="36"/>
      <c r="H496" s="36"/>
      <c r="I496" s="36"/>
    </row>
    <row r="497">
      <c r="G497" s="36"/>
      <c r="H497" s="36"/>
      <c r="I497" s="36"/>
    </row>
    <row r="498">
      <c r="G498" s="36"/>
      <c r="H498" s="36"/>
      <c r="I498" s="36"/>
    </row>
    <row r="499">
      <c r="G499" s="36"/>
      <c r="H499" s="36"/>
      <c r="I499" s="36"/>
    </row>
    <row r="500">
      <c r="G500" s="36"/>
      <c r="H500" s="36"/>
      <c r="I500" s="36"/>
    </row>
    <row r="501">
      <c r="G501" s="36"/>
      <c r="H501" s="36"/>
      <c r="I501" s="36"/>
    </row>
    <row r="502">
      <c r="G502" s="36"/>
      <c r="H502" s="36"/>
      <c r="I502" s="36"/>
    </row>
    <row r="503">
      <c r="G503" s="36"/>
      <c r="H503" s="36"/>
      <c r="I503" s="36"/>
    </row>
    <row r="504">
      <c r="G504" s="36"/>
      <c r="H504" s="36"/>
      <c r="I504" s="36"/>
    </row>
    <row r="505">
      <c r="G505" s="36"/>
      <c r="H505" s="36"/>
      <c r="I505" s="36"/>
    </row>
    <row r="506">
      <c r="G506" s="36"/>
      <c r="H506" s="36"/>
      <c r="I506" s="36"/>
    </row>
    <row r="507">
      <c r="G507" s="36"/>
      <c r="H507" s="36"/>
      <c r="I507" s="36"/>
    </row>
    <row r="508">
      <c r="G508" s="36"/>
      <c r="H508" s="36"/>
      <c r="I508" s="36"/>
    </row>
    <row r="509">
      <c r="G509" s="36"/>
      <c r="H509" s="36"/>
      <c r="I509" s="36"/>
    </row>
    <row r="510">
      <c r="G510" s="36"/>
      <c r="H510" s="36"/>
      <c r="I510" s="36"/>
    </row>
    <row r="511">
      <c r="G511" s="36"/>
      <c r="H511" s="36"/>
      <c r="I511" s="36"/>
    </row>
    <row r="512">
      <c r="G512" s="36"/>
      <c r="H512" s="36"/>
      <c r="I512" s="36"/>
    </row>
    <row r="513">
      <c r="G513" s="36"/>
      <c r="H513" s="36"/>
      <c r="I513" s="36"/>
    </row>
    <row r="514">
      <c r="G514" s="36"/>
      <c r="H514" s="36"/>
      <c r="I514" s="36"/>
    </row>
    <row r="515">
      <c r="G515" s="36"/>
      <c r="H515" s="36"/>
      <c r="I515" s="36"/>
    </row>
    <row r="516">
      <c r="G516" s="36"/>
      <c r="H516" s="36"/>
      <c r="I516" s="36"/>
    </row>
    <row r="517">
      <c r="G517" s="36"/>
      <c r="H517" s="36"/>
      <c r="I517" s="36"/>
    </row>
    <row r="518">
      <c r="G518" s="36"/>
      <c r="H518" s="36"/>
      <c r="I518" s="36"/>
    </row>
    <row r="519">
      <c r="G519" s="36"/>
      <c r="H519" s="36"/>
      <c r="I519" s="36"/>
    </row>
    <row r="520">
      <c r="G520" s="36"/>
      <c r="H520" s="36"/>
      <c r="I520" s="36"/>
    </row>
    <row r="521">
      <c r="G521" s="36"/>
      <c r="H521" s="36"/>
      <c r="I521" s="36"/>
    </row>
    <row r="522">
      <c r="G522" s="36"/>
      <c r="H522" s="36"/>
      <c r="I522" s="36"/>
    </row>
    <row r="523">
      <c r="G523" s="36"/>
      <c r="H523" s="36"/>
      <c r="I523" s="36"/>
    </row>
    <row r="524">
      <c r="G524" s="36"/>
      <c r="H524" s="36"/>
      <c r="I524" s="36"/>
    </row>
    <row r="525">
      <c r="G525" s="36"/>
      <c r="H525" s="36"/>
      <c r="I525" s="36"/>
    </row>
    <row r="526">
      <c r="G526" s="36"/>
      <c r="H526" s="36"/>
      <c r="I526" s="36"/>
    </row>
    <row r="527">
      <c r="G527" s="36"/>
      <c r="H527" s="36"/>
      <c r="I527" s="36"/>
    </row>
    <row r="528">
      <c r="G528" s="36"/>
      <c r="H528" s="36"/>
      <c r="I528" s="36"/>
    </row>
    <row r="529">
      <c r="G529" s="36"/>
      <c r="H529" s="36"/>
      <c r="I529" s="36"/>
    </row>
    <row r="530">
      <c r="G530" s="36"/>
      <c r="H530" s="36"/>
      <c r="I530" s="36"/>
    </row>
    <row r="531">
      <c r="G531" s="36"/>
      <c r="H531" s="36"/>
      <c r="I531" s="36"/>
    </row>
    <row r="532">
      <c r="G532" s="36"/>
      <c r="H532" s="36"/>
      <c r="I532" s="36"/>
    </row>
    <row r="533">
      <c r="G533" s="36"/>
      <c r="H533" s="36"/>
      <c r="I533" s="36"/>
    </row>
    <row r="534">
      <c r="G534" s="36"/>
      <c r="H534" s="36"/>
      <c r="I534" s="36"/>
    </row>
    <row r="535">
      <c r="G535" s="36"/>
      <c r="H535" s="36"/>
      <c r="I535" s="36"/>
    </row>
    <row r="536">
      <c r="G536" s="36"/>
      <c r="H536" s="36"/>
      <c r="I536" s="36"/>
    </row>
    <row r="537">
      <c r="G537" s="36"/>
      <c r="H537" s="36"/>
      <c r="I537" s="36"/>
    </row>
    <row r="538">
      <c r="G538" s="36"/>
      <c r="H538" s="36"/>
      <c r="I538" s="36"/>
    </row>
    <row r="539">
      <c r="G539" s="36"/>
      <c r="H539" s="36"/>
      <c r="I539" s="36"/>
    </row>
    <row r="540">
      <c r="G540" s="36"/>
      <c r="H540" s="36"/>
      <c r="I540" s="36"/>
    </row>
    <row r="541">
      <c r="G541" s="36"/>
      <c r="H541" s="36"/>
      <c r="I541" s="36"/>
    </row>
    <row r="542">
      <c r="G542" s="36"/>
      <c r="H542" s="36"/>
      <c r="I542" s="36"/>
    </row>
    <row r="543">
      <c r="G543" s="36"/>
      <c r="H543" s="36"/>
      <c r="I543" s="36"/>
    </row>
    <row r="544">
      <c r="G544" s="36"/>
      <c r="H544" s="36"/>
      <c r="I544" s="36"/>
    </row>
    <row r="545">
      <c r="G545" s="36"/>
      <c r="H545" s="36"/>
      <c r="I545" s="36"/>
    </row>
    <row r="546">
      <c r="G546" s="36"/>
      <c r="H546" s="36"/>
      <c r="I546" s="36"/>
    </row>
    <row r="547">
      <c r="G547" s="36"/>
      <c r="H547" s="36"/>
      <c r="I547" s="36"/>
    </row>
    <row r="548">
      <c r="G548" s="36"/>
      <c r="H548" s="36"/>
      <c r="I548" s="36"/>
    </row>
    <row r="549">
      <c r="G549" s="36"/>
      <c r="H549" s="36"/>
      <c r="I549" s="36"/>
    </row>
    <row r="550">
      <c r="G550" s="36"/>
      <c r="H550" s="36"/>
      <c r="I550" s="36"/>
    </row>
    <row r="551">
      <c r="G551" s="36"/>
      <c r="H551" s="36"/>
      <c r="I551" s="36"/>
    </row>
    <row r="552">
      <c r="G552" s="36"/>
      <c r="H552" s="36"/>
      <c r="I552" s="36"/>
    </row>
    <row r="553">
      <c r="G553" s="36"/>
      <c r="H553" s="36"/>
      <c r="I553" s="36"/>
    </row>
    <row r="554">
      <c r="G554" s="36"/>
      <c r="H554" s="36"/>
      <c r="I554" s="36"/>
    </row>
    <row r="555">
      <c r="G555" s="36"/>
      <c r="H555" s="36"/>
      <c r="I555" s="36"/>
    </row>
    <row r="556">
      <c r="G556" s="36"/>
      <c r="H556" s="36"/>
      <c r="I556" s="36"/>
    </row>
    <row r="557">
      <c r="G557" s="36"/>
      <c r="H557" s="36"/>
      <c r="I557" s="36"/>
    </row>
    <row r="558">
      <c r="G558" s="36"/>
      <c r="H558" s="36"/>
      <c r="I558" s="36"/>
    </row>
    <row r="559">
      <c r="G559" s="36"/>
      <c r="H559" s="36"/>
      <c r="I559" s="36"/>
    </row>
    <row r="560">
      <c r="G560" s="36"/>
      <c r="H560" s="36"/>
      <c r="I560" s="36"/>
    </row>
    <row r="561">
      <c r="G561" s="36"/>
      <c r="H561" s="36"/>
      <c r="I561" s="36"/>
    </row>
    <row r="562">
      <c r="G562" s="36"/>
      <c r="H562" s="36"/>
      <c r="I562" s="36"/>
    </row>
    <row r="563">
      <c r="G563" s="36"/>
      <c r="H563" s="36"/>
      <c r="I563" s="36"/>
    </row>
    <row r="564">
      <c r="G564" s="36"/>
      <c r="H564" s="36"/>
      <c r="I564" s="36"/>
    </row>
    <row r="565">
      <c r="G565" s="36"/>
      <c r="H565" s="36"/>
      <c r="I565" s="36"/>
    </row>
    <row r="566">
      <c r="G566" s="36"/>
      <c r="H566" s="36"/>
      <c r="I566" s="36"/>
    </row>
    <row r="567">
      <c r="G567" s="36"/>
      <c r="H567" s="36"/>
      <c r="I567" s="36"/>
    </row>
    <row r="568">
      <c r="G568" s="36"/>
      <c r="H568" s="36"/>
      <c r="I568" s="36"/>
    </row>
    <row r="569">
      <c r="G569" s="36"/>
      <c r="H569" s="36"/>
      <c r="I569" s="36"/>
    </row>
    <row r="570">
      <c r="G570" s="36"/>
      <c r="H570" s="36"/>
      <c r="I570" s="36"/>
    </row>
    <row r="571">
      <c r="G571" s="36"/>
      <c r="H571" s="36"/>
      <c r="I571" s="36"/>
    </row>
    <row r="572">
      <c r="G572" s="36"/>
      <c r="H572" s="36"/>
      <c r="I572" s="36"/>
    </row>
    <row r="573">
      <c r="G573" s="36"/>
      <c r="H573" s="36"/>
      <c r="I573" s="36"/>
    </row>
    <row r="574">
      <c r="G574" s="36"/>
      <c r="H574" s="36"/>
      <c r="I574" s="36"/>
    </row>
    <row r="575">
      <c r="G575" s="36"/>
      <c r="H575" s="36"/>
      <c r="I575" s="36"/>
    </row>
    <row r="576">
      <c r="G576" s="36"/>
      <c r="H576" s="36"/>
      <c r="I576" s="36"/>
    </row>
    <row r="577">
      <c r="G577" s="36"/>
      <c r="H577" s="36"/>
      <c r="I577" s="36"/>
    </row>
    <row r="578">
      <c r="G578" s="36"/>
      <c r="H578" s="36"/>
      <c r="I578" s="36"/>
    </row>
    <row r="579">
      <c r="G579" s="36"/>
      <c r="H579" s="36"/>
      <c r="I579" s="36"/>
    </row>
    <row r="580">
      <c r="G580" s="36"/>
      <c r="H580" s="36"/>
      <c r="I580" s="36"/>
    </row>
    <row r="581">
      <c r="G581" s="36"/>
      <c r="H581" s="36"/>
      <c r="I581" s="36"/>
    </row>
    <row r="582">
      <c r="G582" s="36"/>
      <c r="H582" s="36"/>
      <c r="I582" s="36"/>
    </row>
    <row r="583">
      <c r="G583" s="36"/>
      <c r="H583" s="36"/>
      <c r="I583" s="36"/>
    </row>
    <row r="584">
      <c r="G584" s="36"/>
      <c r="H584" s="36"/>
      <c r="I584" s="36"/>
    </row>
    <row r="585">
      <c r="G585" s="36"/>
      <c r="H585" s="36"/>
      <c r="I585" s="36"/>
    </row>
    <row r="586">
      <c r="G586" s="36"/>
      <c r="H586" s="36"/>
      <c r="I586" s="36"/>
    </row>
    <row r="587">
      <c r="G587" s="36"/>
      <c r="H587" s="36"/>
      <c r="I587" s="36"/>
    </row>
    <row r="588">
      <c r="G588" s="36"/>
      <c r="H588" s="36"/>
      <c r="I588" s="36"/>
    </row>
    <row r="589">
      <c r="G589" s="36"/>
      <c r="H589" s="36"/>
      <c r="I589" s="36"/>
    </row>
    <row r="590">
      <c r="G590" s="36"/>
      <c r="H590" s="36"/>
      <c r="I590" s="36"/>
    </row>
    <row r="591">
      <c r="G591" s="36"/>
      <c r="H591" s="36"/>
      <c r="I591" s="36"/>
    </row>
    <row r="592">
      <c r="G592" s="36"/>
      <c r="H592" s="36"/>
      <c r="I592" s="36"/>
    </row>
    <row r="593">
      <c r="G593" s="36"/>
      <c r="H593" s="36"/>
      <c r="I593" s="36"/>
    </row>
    <row r="594">
      <c r="G594" s="36"/>
      <c r="H594" s="36"/>
      <c r="I594" s="36"/>
    </row>
    <row r="595">
      <c r="G595" s="36"/>
      <c r="H595" s="36"/>
      <c r="I595" s="36"/>
    </row>
    <row r="596">
      <c r="G596" s="36"/>
      <c r="H596" s="36"/>
      <c r="I596" s="36"/>
    </row>
    <row r="597">
      <c r="G597" s="36"/>
      <c r="H597" s="36"/>
      <c r="I597" s="36"/>
    </row>
    <row r="598">
      <c r="G598" s="36"/>
      <c r="H598" s="36"/>
      <c r="I598" s="36"/>
    </row>
    <row r="599">
      <c r="G599" s="36"/>
      <c r="H599" s="36"/>
      <c r="I599" s="36"/>
    </row>
    <row r="600">
      <c r="G600" s="36"/>
      <c r="H600" s="36"/>
      <c r="I600" s="36"/>
    </row>
    <row r="601">
      <c r="G601" s="36"/>
      <c r="H601" s="36"/>
      <c r="I601" s="36"/>
    </row>
    <row r="602">
      <c r="G602" s="36"/>
      <c r="H602" s="36"/>
      <c r="I602" s="36"/>
    </row>
    <row r="603">
      <c r="G603" s="36"/>
      <c r="H603" s="36"/>
      <c r="I603" s="36"/>
    </row>
    <row r="604">
      <c r="G604" s="36"/>
      <c r="H604" s="36"/>
      <c r="I604" s="36"/>
    </row>
    <row r="605">
      <c r="G605" s="36"/>
      <c r="H605" s="36"/>
      <c r="I605" s="36"/>
    </row>
    <row r="606">
      <c r="G606" s="36"/>
      <c r="H606" s="36"/>
      <c r="I606" s="36"/>
    </row>
    <row r="607">
      <c r="G607" s="36"/>
      <c r="H607" s="36"/>
      <c r="I607" s="36"/>
    </row>
    <row r="608">
      <c r="G608" s="36"/>
      <c r="H608" s="36"/>
      <c r="I608" s="36"/>
    </row>
    <row r="609">
      <c r="G609" s="36"/>
      <c r="H609" s="36"/>
      <c r="I609" s="36"/>
    </row>
    <row r="610">
      <c r="G610" s="36"/>
      <c r="H610" s="36"/>
      <c r="I610" s="36"/>
    </row>
    <row r="611">
      <c r="G611" s="36"/>
      <c r="H611" s="36"/>
      <c r="I611" s="36"/>
    </row>
    <row r="612">
      <c r="G612" s="36"/>
      <c r="H612" s="36"/>
      <c r="I612" s="36"/>
    </row>
    <row r="613">
      <c r="G613" s="36"/>
      <c r="H613" s="36"/>
      <c r="I613" s="36"/>
    </row>
    <row r="614">
      <c r="G614" s="36"/>
      <c r="H614" s="36"/>
      <c r="I614" s="36"/>
    </row>
    <row r="615">
      <c r="G615" s="36"/>
      <c r="H615" s="36"/>
      <c r="I615" s="36"/>
    </row>
    <row r="616">
      <c r="G616" s="36"/>
      <c r="H616" s="36"/>
      <c r="I616" s="36"/>
    </row>
    <row r="617">
      <c r="G617" s="36"/>
      <c r="H617" s="36"/>
      <c r="I617" s="36"/>
    </row>
    <row r="618">
      <c r="G618" s="36"/>
      <c r="H618" s="36"/>
      <c r="I618" s="36"/>
    </row>
    <row r="619">
      <c r="G619" s="36"/>
      <c r="H619" s="36"/>
      <c r="I619" s="36"/>
    </row>
    <row r="620">
      <c r="G620" s="36"/>
      <c r="H620" s="36"/>
      <c r="I620" s="36"/>
    </row>
    <row r="621">
      <c r="G621" s="36"/>
      <c r="H621" s="36"/>
      <c r="I621" s="36"/>
    </row>
    <row r="622">
      <c r="G622" s="36"/>
      <c r="H622" s="36"/>
      <c r="I622" s="36"/>
    </row>
    <row r="623">
      <c r="G623" s="36"/>
      <c r="H623" s="36"/>
      <c r="I623" s="36"/>
    </row>
    <row r="624">
      <c r="G624" s="36"/>
      <c r="H624" s="36"/>
      <c r="I624" s="36"/>
    </row>
    <row r="625">
      <c r="G625" s="36"/>
      <c r="H625" s="36"/>
      <c r="I625" s="36"/>
    </row>
    <row r="626">
      <c r="G626" s="36"/>
      <c r="H626" s="36"/>
      <c r="I626" s="36"/>
    </row>
    <row r="627">
      <c r="G627" s="36"/>
      <c r="H627" s="36"/>
      <c r="I627" s="36"/>
    </row>
    <row r="628">
      <c r="G628" s="36"/>
      <c r="H628" s="36"/>
      <c r="I628" s="36"/>
    </row>
    <row r="629">
      <c r="G629" s="36"/>
      <c r="H629" s="36"/>
      <c r="I629" s="36"/>
    </row>
    <row r="630">
      <c r="G630" s="36"/>
      <c r="H630" s="36"/>
      <c r="I630" s="36"/>
    </row>
    <row r="631">
      <c r="G631" s="36"/>
      <c r="H631" s="36"/>
      <c r="I631" s="36"/>
    </row>
    <row r="632">
      <c r="G632" s="36"/>
      <c r="H632" s="36"/>
      <c r="I632" s="36"/>
    </row>
    <row r="633">
      <c r="G633" s="36"/>
      <c r="H633" s="36"/>
      <c r="I633" s="36"/>
    </row>
    <row r="634">
      <c r="G634" s="36"/>
      <c r="H634" s="36"/>
      <c r="I634" s="36"/>
    </row>
    <row r="635">
      <c r="G635" s="36"/>
      <c r="H635" s="36"/>
      <c r="I635" s="36"/>
    </row>
    <row r="636">
      <c r="G636" s="36"/>
      <c r="H636" s="36"/>
      <c r="I636" s="36"/>
    </row>
    <row r="637">
      <c r="G637" s="36"/>
      <c r="H637" s="36"/>
      <c r="I637" s="36"/>
    </row>
    <row r="638">
      <c r="G638" s="36"/>
      <c r="H638" s="36"/>
      <c r="I638" s="36"/>
    </row>
    <row r="639">
      <c r="G639" s="36"/>
      <c r="H639" s="36"/>
      <c r="I639" s="36"/>
    </row>
    <row r="640">
      <c r="G640" s="36"/>
      <c r="H640" s="36"/>
      <c r="I640" s="36"/>
    </row>
    <row r="641">
      <c r="G641" s="36"/>
      <c r="H641" s="36"/>
      <c r="I641" s="36"/>
    </row>
    <row r="642">
      <c r="G642" s="36"/>
      <c r="H642" s="36"/>
      <c r="I642" s="36"/>
    </row>
    <row r="643">
      <c r="G643" s="36"/>
      <c r="H643" s="36"/>
      <c r="I643" s="36"/>
    </row>
    <row r="644">
      <c r="G644" s="36"/>
      <c r="H644" s="36"/>
      <c r="I644" s="36"/>
    </row>
    <row r="645">
      <c r="G645" s="36"/>
      <c r="H645" s="36"/>
      <c r="I645" s="36"/>
    </row>
    <row r="646">
      <c r="G646" s="36"/>
      <c r="H646" s="36"/>
      <c r="I646" s="36"/>
    </row>
    <row r="647">
      <c r="G647" s="36"/>
      <c r="H647" s="36"/>
      <c r="I647" s="36"/>
    </row>
    <row r="648">
      <c r="G648" s="36"/>
      <c r="H648" s="36"/>
      <c r="I648" s="36"/>
    </row>
    <row r="649">
      <c r="G649" s="36"/>
      <c r="H649" s="36"/>
      <c r="I649" s="36"/>
    </row>
    <row r="650">
      <c r="G650" s="36"/>
      <c r="H650" s="36"/>
      <c r="I650" s="36"/>
    </row>
    <row r="651">
      <c r="G651" s="36"/>
      <c r="H651" s="36"/>
      <c r="I651" s="36"/>
    </row>
    <row r="652">
      <c r="G652" s="36"/>
      <c r="H652" s="36"/>
      <c r="I652" s="36"/>
    </row>
    <row r="653">
      <c r="G653" s="36"/>
      <c r="H653" s="36"/>
      <c r="I653" s="36"/>
    </row>
    <row r="654">
      <c r="G654" s="36"/>
      <c r="H654" s="36"/>
      <c r="I654" s="36"/>
    </row>
    <row r="655">
      <c r="G655" s="36"/>
      <c r="H655" s="36"/>
      <c r="I655" s="36"/>
    </row>
    <row r="656">
      <c r="G656" s="36"/>
      <c r="H656" s="36"/>
      <c r="I656" s="36"/>
    </row>
    <row r="657">
      <c r="G657" s="36"/>
      <c r="H657" s="36"/>
      <c r="I657" s="36"/>
    </row>
    <row r="658">
      <c r="G658" s="36"/>
      <c r="H658" s="36"/>
      <c r="I658" s="36"/>
    </row>
    <row r="659">
      <c r="G659" s="36"/>
      <c r="H659" s="36"/>
      <c r="I659" s="36"/>
    </row>
    <row r="660">
      <c r="G660" s="36"/>
      <c r="H660" s="36"/>
      <c r="I660" s="36"/>
    </row>
    <row r="661">
      <c r="G661" s="36"/>
      <c r="H661" s="36"/>
      <c r="I661" s="36"/>
    </row>
    <row r="662">
      <c r="G662" s="36"/>
      <c r="H662" s="36"/>
      <c r="I662" s="36"/>
    </row>
    <row r="663">
      <c r="G663" s="36"/>
      <c r="H663" s="36"/>
      <c r="I663" s="36"/>
    </row>
    <row r="664">
      <c r="G664" s="36"/>
      <c r="H664" s="36"/>
      <c r="I664" s="36"/>
    </row>
    <row r="665">
      <c r="G665" s="36"/>
      <c r="H665" s="36"/>
      <c r="I665" s="36"/>
    </row>
    <row r="666">
      <c r="G666" s="36"/>
      <c r="H666" s="36"/>
      <c r="I666" s="36"/>
    </row>
    <row r="667">
      <c r="G667" s="36"/>
      <c r="H667" s="36"/>
      <c r="I667" s="36"/>
    </row>
    <row r="668">
      <c r="G668" s="36"/>
      <c r="H668" s="36"/>
      <c r="I668" s="36"/>
    </row>
    <row r="669">
      <c r="G669" s="36"/>
      <c r="H669" s="36"/>
      <c r="I669" s="36"/>
    </row>
    <row r="670">
      <c r="G670" s="36"/>
      <c r="H670" s="36"/>
      <c r="I670" s="36"/>
    </row>
    <row r="671">
      <c r="G671" s="36"/>
      <c r="H671" s="36"/>
      <c r="I671" s="36"/>
    </row>
    <row r="672">
      <c r="G672" s="36"/>
      <c r="H672" s="36"/>
      <c r="I672" s="36"/>
    </row>
    <row r="673">
      <c r="G673" s="36"/>
      <c r="H673" s="36"/>
      <c r="I673" s="36"/>
    </row>
    <row r="674">
      <c r="G674" s="36"/>
      <c r="H674" s="36"/>
      <c r="I674" s="36"/>
    </row>
    <row r="675">
      <c r="G675" s="36"/>
      <c r="H675" s="36"/>
      <c r="I675" s="36"/>
    </row>
    <row r="676">
      <c r="G676" s="36"/>
      <c r="H676" s="36"/>
      <c r="I676" s="36"/>
    </row>
    <row r="677">
      <c r="G677" s="36"/>
      <c r="H677" s="36"/>
      <c r="I677" s="36"/>
    </row>
    <row r="678">
      <c r="G678" s="36"/>
      <c r="H678" s="36"/>
      <c r="I678" s="36"/>
    </row>
    <row r="679">
      <c r="G679" s="36"/>
      <c r="H679" s="36"/>
      <c r="I679" s="36"/>
    </row>
    <row r="680">
      <c r="G680" s="36"/>
      <c r="H680" s="36"/>
      <c r="I680" s="36"/>
    </row>
    <row r="681">
      <c r="G681" s="36"/>
      <c r="H681" s="36"/>
      <c r="I681" s="36"/>
    </row>
    <row r="682">
      <c r="G682" s="36"/>
      <c r="H682" s="36"/>
      <c r="I682" s="36"/>
    </row>
    <row r="683">
      <c r="G683" s="36"/>
      <c r="H683" s="36"/>
      <c r="I683" s="36"/>
    </row>
    <row r="684">
      <c r="G684" s="36"/>
      <c r="H684" s="36"/>
      <c r="I684" s="36"/>
    </row>
    <row r="685">
      <c r="G685" s="36"/>
      <c r="H685" s="36"/>
      <c r="I685" s="36"/>
    </row>
    <row r="686">
      <c r="G686" s="36"/>
      <c r="H686" s="36"/>
      <c r="I686" s="36"/>
    </row>
    <row r="687">
      <c r="G687" s="36"/>
      <c r="H687" s="36"/>
      <c r="I687" s="36"/>
    </row>
    <row r="688">
      <c r="G688" s="36"/>
      <c r="H688" s="36"/>
      <c r="I688" s="36"/>
    </row>
    <row r="689">
      <c r="G689" s="36"/>
      <c r="H689" s="36"/>
      <c r="I689" s="36"/>
    </row>
    <row r="690">
      <c r="G690" s="36"/>
      <c r="H690" s="36"/>
      <c r="I690" s="36"/>
    </row>
    <row r="691">
      <c r="G691" s="36"/>
      <c r="H691" s="36"/>
      <c r="I691" s="36"/>
    </row>
    <row r="692">
      <c r="G692" s="36"/>
      <c r="H692" s="36"/>
      <c r="I692" s="36"/>
    </row>
    <row r="693">
      <c r="G693" s="36"/>
      <c r="H693" s="36"/>
      <c r="I693" s="36"/>
    </row>
    <row r="694">
      <c r="G694" s="36"/>
      <c r="H694" s="36"/>
      <c r="I694" s="36"/>
    </row>
    <row r="695">
      <c r="G695" s="36"/>
      <c r="H695" s="36"/>
      <c r="I695" s="36"/>
    </row>
    <row r="696">
      <c r="G696" s="36"/>
      <c r="H696" s="36"/>
      <c r="I696" s="36"/>
    </row>
    <row r="697">
      <c r="G697" s="36"/>
      <c r="H697" s="36"/>
      <c r="I697" s="36"/>
    </row>
    <row r="698">
      <c r="G698" s="36"/>
      <c r="H698" s="36"/>
      <c r="I698" s="36"/>
    </row>
    <row r="699">
      <c r="G699" s="36"/>
      <c r="H699" s="36"/>
      <c r="I699" s="36"/>
    </row>
    <row r="700">
      <c r="G700" s="36"/>
      <c r="H700" s="36"/>
      <c r="I700" s="36"/>
    </row>
    <row r="701">
      <c r="G701" s="36"/>
      <c r="H701" s="36"/>
      <c r="I701" s="36"/>
    </row>
    <row r="702">
      <c r="G702" s="36"/>
      <c r="H702" s="36"/>
      <c r="I702" s="36"/>
    </row>
    <row r="703">
      <c r="G703" s="36"/>
      <c r="H703" s="36"/>
      <c r="I703" s="36"/>
    </row>
    <row r="704">
      <c r="G704" s="36"/>
      <c r="H704" s="36"/>
      <c r="I704" s="36"/>
    </row>
    <row r="705">
      <c r="G705" s="36"/>
      <c r="H705" s="36"/>
      <c r="I705" s="36"/>
    </row>
    <row r="706">
      <c r="G706" s="36"/>
      <c r="H706" s="36"/>
      <c r="I706" s="36"/>
    </row>
    <row r="707">
      <c r="G707" s="36"/>
      <c r="H707" s="36"/>
      <c r="I707" s="36"/>
    </row>
    <row r="708">
      <c r="G708" s="36"/>
      <c r="H708" s="36"/>
      <c r="I708" s="36"/>
    </row>
    <row r="709">
      <c r="G709" s="36"/>
      <c r="H709" s="36"/>
      <c r="I709" s="36"/>
    </row>
    <row r="710">
      <c r="G710" s="36"/>
      <c r="H710" s="36"/>
      <c r="I710" s="36"/>
    </row>
    <row r="711">
      <c r="G711" s="36"/>
      <c r="H711" s="36"/>
      <c r="I711" s="36"/>
    </row>
    <row r="712">
      <c r="G712" s="36"/>
      <c r="H712" s="36"/>
      <c r="I712" s="36"/>
    </row>
    <row r="713">
      <c r="G713" s="36"/>
      <c r="H713" s="36"/>
      <c r="I713" s="36"/>
    </row>
    <row r="714">
      <c r="G714" s="36"/>
      <c r="H714" s="36"/>
      <c r="I714" s="36"/>
    </row>
    <row r="715">
      <c r="G715" s="36"/>
      <c r="H715" s="36"/>
      <c r="I715" s="36"/>
    </row>
    <row r="716">
      <c r="G716" s="36"/>
      <c r="H716" s="36"/>
      <c r="I716" s="36"/>
    </row>
    <row r="717">
      <c r="G717" s="36"/>
      <c r="H717" s="36"/>
      <c r="I717" s="36"/>
    </row>
    <row r="718">
      <c r="G718" s="36"/>
      <c r="H718" s="36"/>
      <c r="I718" s="36"/>
    </row>
    <row r="719">
      <c r="G719" s="36"/>
      <c r="H719" s="36"/>
      <c r="I719" s="36"/>
    </row>
    <row r="720">
      <c r="G720" s="36"/>
      <c r="H720" s="36"/>
      <c r="I720" s="36"/>
    </row>
    <row r="721">
      <c r="G721" s="36"/>
      <c r="H721" s="36"/>
      <c r="I721" s="36"/>
    </row>
    <row r="722">
      <c r="G722" s="36"/>
      <c r="H722" s="36"/>
      <c r="I722" s="36"/>
    </row>
    <row r="723">
      <c r="G723" s="36"/>
      <c r="H723" s="36"/>
      <c r="I723" s="36"/>
    </row>
    <row r="724">
      <c r="G724" s="36"/>
      <c r="H724" s="36"/>
      <c r="I724" s="36"/>
    </row>
    <row r="725">
      <c r="G725" s="36"/>
      <c r="H725" s="36"/>
      <c r="I725" s="36"/>
    </row>
    <row r="726">
      <c r="G726" s="36"/>
      <c r="H726" s="36"/>
      <c r="I726" s="36"/>
    </row>
    <row r="727">
      <c r="G727" s="36"/>
      <c r="H727" s="36"/>
      <c r="I727" s="36"/>
    </row>
    <row r="728">
      <c r="G728" s="36"/>
      <c r="H728" s="36"/>
      <c r="I728" s="36"/>
    </row>
    <row r="729">
      <c r="G729" s="36"/>
      <c r="H729" s="36"/>
      <c r="I729" s="36"/>
    </row>
    <row r="730">
      <c r="G730" s="36"/>
      <c r="H730" s="36"/>
      <c r="I730" s="36"/>
    </row>
    <row r="731">
      <c r="G731" s="36"/>
      <c r="H731" s="36"/>
      <c r="I731" s="36"/>
    </row>
    <row r="732">
      <c r="G732" s="36"/>
      <c r="H732" s="36"/>
      <c r="I732" s="36"/>
    </row>
    <row r="733">
      <c r="G733" s="36"/>
      <c r="H733" s="36"/>
      <c r="I733" s="36"/>
    </row>
    <row r="734">
      <c r="G734" s="36"/>
      <c r="H734" s="36"/>
      <c r="I734" s="36"/>
    </row>
    <row r="735">
      <c r="G735" s="36"/>
      <c r="H735" s="36"/>
      <c r="I735" s="36"/>
    </row>
    <row r="736">
      <c r="G736" s="36"/>
      <c r="H736" s="36"/>
      <c r="I736" s="36"/>
    </row>
    <row r="737">
      <c r="G737" s="36"/>
      <c r="H737" s="36"/>
      <c r="I737" s="36"/>
    </row>
    <row r="738">
      <c r="G738" s="36"/>
      <c r="H738" s="36"/>
      <c r="I738" s="36"/>
    </row>
    <row r="739">
      <c r="G739" s="36"/>
      <c r="H739" s="36"/>
      <c r="I739" s="36"/>
    </row>
    <row r="740">
      <c r="G740" s="36"/>
      <c r="H740" s="36"/>
      <c r="I740" s="36"/>
    </row>
    <row r="741">
      <c r="G741" s="36"/>
      <c r="H741" s="36"/>
      <c r="I741" s="36"/>
    </row>
    <row r="742">
      <c r="G742" s="36"/>
      <c r="H742" s="36"/>
      <c r="I742" s="36"/>
    </row>
    <row r="743">
      <c r="G743" s="36"/>
      <c r="H743" s="36"/>
      <c r="I743" s="36"/>
    </row>
    <row r="744">
      <c r="G744" s="36"/>
      <c r="H744" s="36"/>
      <c r="I744" s="36"/>
    </row>
    <row r="745">
      <c r="G745" s="36"/>
      <c r="H745" s="36"/>
      <c r="I745" s="36"/>
    </row>
    <row r="746">
      <c r="G746" s="36"/>
      <c r="H746" s="36"/>
      <c r="I746" s="36"/>
    </row>
    <row r="747">
      <c r="G747" s="36"/>
      <c r="H747" s="36"/>
      <c r="I747" s="36"/>
    </row>
    <row r="748">
      <c r="G748" s="36"/>
      <c r="H748" s="36"/>
      <c r="I748" s="36"/>
    </row>
    <row r="749">
      <c r="G749" s="36"/>
      <c r="H749" s="36"/>
      <c r="I749" s="36"/>
    </row>
    <row r="750">
      <c r="G750" s="36"/>
      <c r="H750" s="36"/>
      <c r="I750" s="36"/>
    </row>
    <row r="751">
      <c r="G751" s="36"/>
      <c r="H751" s="36"/>
      <c r="I751" s="36"/>
    </row>
    <row r="752">
      <c r="G752" s="36"/>
      <c r="H752" s="36"/>
      <c r="I752" s="36"/>
    </row>
    <row r="753">
      <c r="G753" s="36"/>
      <c r="H753" s="36"/>
      <c r="I753" s="36"/>
    </row>
    <row r="754">
      <c r="G754" s="36"/>
      <c r="H754" s="36"/>
      <c r="I754" s="36"/>
    </row>
    <row r="755">
      <c r="G755" s="36"/>
      <c r="H755" s="36"/>
      <c r="I755" s="36"/>
    </row>
    <row r="756">
      <c r="G756" s="36"/>
      <c r="H756" s="36"/>
      <c r="I756" s="36"/>
    </row>
    <row r="757">
      <c r="G757" s="36"/>
      <c r="H757" s="36"/>
      <c r="I757" s="36"/>
    </row>
    <row r="758">
      <c r="G758" s="36"/>
      <c r="H758" s="36"/>
      <c r="I758" s="36"/>
    </row>
    <row r="759">
      <c r="G759" s="36"/>
      <c r="H759" s="36"/>
      <c r="I759" s="36"/>
    </row>
    <row r="760">
      <c r="G760" s="36"/>
      <c r="H760" s="36"/>
      <c r="I760" s="36"/>
    </row>
    <row r="761">
      <c r="G761" s="36"/>
      <c r="H761" s="36"/>
      <c r="I761" s="36"/>
    </row>
    <row r="762">
      <c r="G762" s="36"/>
      <c r="H762" s="36"/>
      <c r="I762" s="36"/>
    </row>
    <row r="763">
      <c r="G763" s="36"/>
      <c r="H763" s="36"/>
      <c r="I763" s="36"/>
    </row>
    <row r="764">
      <c r="G764" s="36"/>
      <c r="H764" s="36"/>
      <c r="I764" s="36"/>
    </row>
    <row r="765">
      <c r="G765" s="36"/>
      <c r="H765" s="36"/>
      <c r="I765" s="36"/>
    </row>
    <row r="766">
      <c r="G766" s="36"/>
      <c r="H766" s="36"/>
      <c r="I766" s="36"/>
    </row>
    <row r="767">
      <c r="G767" s="36"/>
      <c r="H767" s="36"/>
      <c r="I767" s="36"/>
    </row>
    <row r="768">
      <c r="G768" s="36"/>
      <c r="H768" s="36"/>
      <c r="I768" s="36"/>
    </row>
    <row r="769">
      <c r="G769" s="36"/>
      <c r="H769" s="36"/>
      <c r="I769" s="36"/>
    </row>
    <row r="770">
      <c r="G770" s="36"/>
      <c r="H770" s="36"/>
      <c r="I770" s="36"/>
    </row>
    <row r="771">
      <c r="G771" s="36"/>
      <c r="H771" s="36"/>
      <c r="I771" s="36"/>
    </row>
    <row r="772">
      <c r="G772" s="36"/>
      <c r="H772" s="36"/>
      <c r="I772" s="36"/>
    </row>
    <row r="773">
      <c r="G773" s="36"/>
      <c r="H773" s="36"/>
      <c r="I773" s="36"/>
    </row>
    <row r="774">
      <c r="G774" s="36"/>
      <c r="H774" s="36"/>
      <c r="I774" s="36"/>
    </row>
    <row r="775">
      <c r="G775" s="36"/>
      <c r="H775" s="36"/>
      <c r="I775" s="36"/>
    </row>
    <row r="776">
      <c r="G776" s="36"/>
      <c r="H776" s="36"/>
      <c r="I776" s="36"/>
    </row>
    <row r="777">
      <c r="G777" s="36"/>
      <c r="H777" s="36"/>
      <c r="I777" s="36"/>
    </row>
    <row r="778">
      <c r="G778" s="36"/>
      <c r="H778" s="36"/>
      <c r="I778" s="36"/>
    </row>
    <row r="779">
      <c r="G779" s="36"/>
      <c r="H779" s="36"/>
      <c r="I779" s="36"/>
    </row>
    <row r="780">
      <c r="G780" s="36"/>
      <c r="H780" s="36"/>
      <c r="I780" s="36"/>
    </row>
    <row r="781">
      <c r="G781" s="36"/>
      <c r="H781" s="36"/>
      <c r="I781" s="36"/>
    </row>
    <row r="782">
      <c r="G782" s="36"/>
      <c r="H782" s="36"/>
      <c r="I782" s="36"/>
    </row>
    <row r="783">
      <c r="G783" s="36"/>
      <c r="H783" s="36"/>
      <c r="I783" s="36"/>
    </row>
    <row r="784">
      <c r="G784" s="36"/>
      <c r="H784" s="36"/>
      <c r="I784" s="36"/>
    </row>
    <row r="785">
      <c r="G785" s="36"/>
      <c r="H785" s="36"/>
      <c r="I785" s="36"/>
    </row>
    <row r="786">
      <c r="G786" s="36"/>
      <c r="H786" s="36"/>
      <c r="I786" s="36"/>
    </row>
    <row r="787">
      <c r="G787" s="36"/>
      <c r="H787" s="36"/>
      <c r="I787" s="36"/>
    </row>
    <row r="788">
      <c r="G788" s="36"/>
      <c r="H788" s="36"/>
      <c r="I788" s="36"/>
    </row>
    <row r="789">
      <c r="G789" s="36"/>
      <c r="H789" s="36"/>
      <c r="I789" s="36"/>
    </row>
    <row r="790">
      <c r="G790" s="36"/>
      <c r="H790" s="36"/>
      <c r="I790" s="36"/>
    </row>
    <row r="791">
      <c r="G791" s="36"/>
      <c r="H791" s="36"/>
      <c r="I791" s="36"/>
    </row>
    <row r="792">
      <c r="G792" s="36"/>
      <c r="H792" s="36"/>
      <c r="I792" s="36"/>
    </row>
    <row r="793">
      <c r="G793" s="36"/>
      <c r="H793" s="36"/>
      <c r="I793" s="36"/>
    </row>
    <row r="794">
      <c r="G794" s="36"/>
      <c r="H794" s="36"/>
      <c r="I794" s="36"/>
    </row>
    <row r="795">
      <c r="G795" s="36"/>
      <c r="H795" s="36"/>
      <c r="I795" s="36"/>
    </row>
    <row r="796">
      <c r="G796" s="36"/>
      <c r="H796" s="36"/>
      <c r="I796" s="36"/>
    </row>
    <row r="797">
      <c r="G797" s="36"/>
      <c r="H797" s="36"/>
      <c r="I797" s="36"/>
    </row>
    <row r="798">
      <c r="G798" s="36"/>
      <c r="H798" s="36"/>
      <c r="I798" s="36"/>
    </row>
    <row r="799">
      <c r="G799" s="36"/>
      <c r="H799" s="36"/>
      <c r="I799" s="36"/>
    </row>
    <row r="800">
      <c r="G800" s="36"/>
      <c r="H800" s="36"/>
      <c r="I800" s="36"/>
    </row>
    <row r="801">
      <c r="G801" s="36"/>
      <c r="H801" s="36"/>
      <c r="I801" s="36"/>
    </row>
    <row r="802">
      <c r="G802" s="36"/>
      <c r="H802" s="36"/>
      <c r="I802" s="36"/>
    </row>
    <row r="803">
      <c r="G803" s="36"/>
      <c r="H803" s="36"/>
      <c r="I803" s="36"/>
    </row>
    <row r="804">
      <c r="G804" s="36"/>
      <c r="H804" s="36"/>
      <c r="I804" s="36"/>
    </row>
    <row r="805">
      <c r="G805" s="36"/>
      <c r="H805" s="36"/>
      <c r="I805" s="36"/>
    </row>
    <row r="806">
      <c r="G806" s="36"/>
      <c r="H806" s="36"/>
      <c r="I806" s="36"/>
    </row>
    <row r="807">
      <c r="G807" s="36"/>
      <c r="H807" s="36"/>
      <c r="I807" s="36"/>
    </row>
    <row r="808">
      <c r="G808" s="36"/>
      <c r="H808" s="36"/>
      <c r="I808" s="36"/>
    </row>
    <row r="809">
      <c r="G809" s="36"/>
      <c r="H809" s="36"/>
      <c r="I809" s="36"/>
    </row>
    <row r="810">
      <c r="G810" s="36"/>
      <c r="H810" s="36"/>
      <c r="I810" s="36"/>
    </row>
    <row r="811">
      <c r="G811" s="36"/>
      <c r="H811" s="36"/>
      <c r="I811" s="36"/>
    </row>
    <row r="812">
      <c r="G812" s="36"/>
      <c r="H812" s="36"/>
      <c r="I812" s="36"/>
    </row>
    <row r="813">
      <c r="G813" s="36"/>
      <c r="H813" s="36"/>
      <c r="I813" s="36"/>
    </row>
    <row r="814">
      <c r="G814" s="36"/>
      <c r="H814" s="36"/>
      <c r="I814" s="36"/>
    </row>
    <row r="815">
      <c r="G815" s="36"/>
      <c r="H815" s="36"/>
      <c r="I815" s="36"/>
    </row>
    <row r="816">
      <c r="G816" s="36"/>
      <c r="H816" s="36"/>
      <c r="I816" s="36"/>
    </row>
    <row r="817">
      <c r="G817" s="36"/>
      <c r="H817" s="36"/>
      <c r="I817" s="36"/>
    </row>
    <row r="818">
      <c r="G818" s="36"/>
      <c r="H818" s="36"/>
      <c r="I818" s="36"/>
    </row>
    <row r="819">
      <c r="G819" s="36"/>
      <c r="H819" s="36"/>
      <c r="I819" s="36"/>
    </row>
    <row r="820">
      <c r="G820" s="36"/>
      <c r="H820" s="36"/>
      <c r="I820" s="36"/>
    </row>
    <row r="821">
      <c r="G821" s="36"/>
      <c r="H821" s="36"/>
      <c r="I821" s="36"/>
    </row>
    <row r="822">
      <c r="G822" s="36"/>
      <c r="H822" s="36"/>
      <c r="I822" s="36"/>
    </row>
    <row r="823">
      <c r="G823" s="36"/>
      <c r="H823" s="36"/>
      <c r="I823" s="36"/>
    </row>
    <row r="824">
      <c r="G824" s="36"/>
      <c r="H824" s="36"/>
      <c r="I824" s="36"/>
    </row>
    <row r="825">
      <c r="G825" s="36"/>
      <c r="H825" s="36"/>
      <c r="I825" s="36"/>
    </row>
    <row r="826">
      <c r="G826" s="36"/>
      <c r="H826" s="36"/>
      <c r="I826" s="36"/>
    </row>
    <row r="827">
      <c r="G827" s="36"/>
      <c r="H827" s="36"/>
      <c r="I827" s="36"/>
    </row>
    <row r="828">
      <c r="G828" s="36"/>
      <c r="H828" s="36"/>
      <c r="I828" s="36"/>
    </row>
    <row r="829">
      <c r="G829" s="36"/>
      <c r="H829" s="36"/>
      <c r="I829" s="36"/>
    </row>
    <row r="830">
      <c r="G830" s="36"/>
      <c r="H830" s="36"/>
      <c r="I830" s="36"/>
    </row>
    <row r="831">
      <c r="G831" s="36"/>
      <c r="H831" s="36"/>
      <c r="I831" s="36"/>
    </row>
    <row r="832">
      <c r="G832" s="36"/>
      <c r="H832" s="36"/>
      <c r="I832" s="36"/>
    </row>
    <row r="833">
      <c r="G833" s="36"/>
      <c r="H833" s="36"/>
      <c r="I833" s="36"/>
    </row>
    <row r="834">
      <c r="G834" s="36"/>
      <c r="H834" s="36"/>
      <c r="I834" s="36"/>
    </row>
    <row r="835">
      <c r="G835" s="36"/>
      <c r="H835" s="36"/>
      <c r="I835" s="36"/>
    </row>
    <row r="836">
      <c r="G836" s="36"/>
      <c r="H836" s="36"/>
      <c r="I836" s="36"/>
    </row>
    <row r="837">
      <c r="G837" s="36"/>
      <c r="H837" s="36"/>
      <c r="I837" s="36"/>
    </row>
    <row r="838">
      <c r="G838" s="36"/>
      <c r="H838" s="36"/>
      <c r="I838" s="36"/>
    </row>
    <row r="839">
      <c r="G839" s="36"/>
      <c r="H839" s="36"/>
      <c r="I839" s="36"/>
    </row>
    <row r="840">
      <c r="G840" s="36"/>
      <c r="H840" s="36"/>
      <c r="I840" s="36"/>
    </row>
    <row r="841">
      <c r="G841" s="36"/>
      <c r="H841" s="36"/>
      <c r="I841" s="36"/>
    </row>
    <row r="842">
      <c r="G842" s="36"/>
      <c r="H842" s="36"/>
      <c r="I842" s="36"/>
    </row>
    <row r="843">
      <c r="G843" s="36"/>
      <c r="H843" s="36"/>
      <c r="I843" s="36"/>
    </row>
    <row r="844">
      <c r="G844" s="36"/>
      <c r="H844" s="36"/>
      <c r="I844" s="36"/>
    </row>
    <row r="845">
      <c r="G845" s="36"/>
      <c r="H845" s="36"/>
      <c r="I845" s="36"/>
    </row>
    <row r="846">
      <c r="G846" s="36"/>
      <c r="H846" s="36"/>
      <c r="I846" s="36"/>
    </row>
    <row r="847">
      <c r="G847" s="36"/>
      <c r="H847" s="36"/>
      <c r="I847" s="36"/>
    </row>
    <row r="848">
      <c r="G848" s="36"/>
      <c r="H848" s="36"/>
      <c r="I848" s="36"/>
    </row>
    <row r="849">
      <c r="G849" s="36"/>
      <c r="H849" s="36"/>
      <c r="I849" s="36"/>
    </row>
    <row r="850">
      <c r="G850" s="36"/>
      <c r="H850" s="36"/>
      <c r="I850" s="36"/>
    </row>
    <row r="851">
      <c r="G851" s="36"/>
      <c r="H851" s="36"/>
      <c r="I851" s="36"/>
    </row>
    <row r="852">
      <c r="G852" s="36"/>
      <c r="H852" s="36"/>
      <c r="I852" s="36"/>
    </row>
    <row r="853">
      <c r="G853" s="36"/>
      <c r="H853" s="36"/>
      <c r="I853" s="36"/>
    </row>
    <row r="854">
      <c r="G854" s="36"/>
      <c r="H854" s="36"/>
      <c r="I854" s="36"/>
    </row>
    <row r="855">
      <c r="G855" s="36"/>
      <c r="H855" s="36"/>
      <c r="I855" s="36"/>
    </row>
    <row r="856">
      <c r="G856" s="36"/>
      <c r="H856" s="36"/>
      <c r="I856" s="36"/>
    </row>
    <row r="857">
      <c r="G857" s="36"/>
      <c r="H857" s="36"/>
      <c r="I857" s="36"/>
    </row>
    <row r="858">
      <c r="G858" s="36"/>
      <c r="H858" s="36"/>
      <c r="I858" s="36"/>
    </row>
    <row r="859">
      <c r="G859" s="36"/>
      <c r="H859" s="36"/>
      <c r="I859" s="36"/>
    </row>
    <row r="860">
      <c r="G860" s="36"/>
      <c r="H860" s="36"/>
      <c r="I860" s="36"/>
    </row>
    <row r="861">
      <c r="G861" s="36"/>
      <c r="H861" s="36"/>
      <c r="I861" s="36"/>
    </row>
    <row r="862">
      <c r="G862" s="36"/>
      <c r="H862" s="36"/>
      <c r="I862" s="36"/>
    </row>
    <row r="863">
      <c r="G863" s="36"/>
      <c r="H863" s="36"/>
      <c r="I863" s="36"/>
    </row>
    <row r="864">
      <c r="G864" s="36"/>
      <c r="H864" s="36"/>
      <c r="I864" s="36"/>
    </row>
    <row r="865">
      <c r="G865" s="36"/>
      <c r="H865" s="36"/>
      <c r="I865" s="36"/>
    </row>
    <row r="866">
      <c r="G866" s="36"/>
      <c r="H866" s="36"/>
      <c r="I866" s="36"/>
    </row>
    <row r="867">
      <c r="G867" s="36"/>
      <c r="H867" s="36"/>
      <c r="I867" s="36"/>
    </row>
    <row r="868">
      <c r="G868" s="36"/>
      <c r="H868" s="36"/>
      <c r="I868" s="36"/>
    </row>
    <row r="869">
      <c r="G869" s="36"/>
      <c r="H869" s="36"/>
      <c r="I869" s="36"/>
    </row>
    <row r="870">
      <c r="G870" s="36"/>
      <c r="H870" s="36"/>
      <c r="I870" s="36"/>
    </row>
    <row r="871">
      <c r="G871" s="36"/>
      <c r="H871" s="36"/>
      <c r="I871" s="36"/>
    </row>
    <row r="872">
      <c r="G872" s="36"/>
      <c r="H872" s="36"/>
      <c r="I872" s="36"/>
    </row>
    <row r="873">
      <c r="G873" s="36"/>
      <c r="H873" s="36"/>
      <c r="I873" s="36"/>
    </row>
    <row r="874">
      <c r="G874" s="36"/>
      <c r="H874" s="36"/>
      <c r="I874" s="36"/>
    </row>
    <row r="875">
      <c r="G875" s="36"/>
      <c r="H875" s="36"/>
      <c r="I875" s="36"/>
    </row>
    <row r="876">
      <c r="G876" s="36"/>
      <c r="H876" s="36"/>
      <c r="I876" s="36"/>
    </row>
    <row r="877">
      <c r="G877" s="36"/>
      <c r="H877" s="36"/>
      <c r="I877" s="36"/>
    </row>
    <row r="878">
      <c r="G878" s="36"/>
      <c r="H878" s="36"/>
      <c r="I878" s="36"/>
    </row>
    <row r="879">
      <c r="G879" s="36"/>
      <c r="H879" s="36"/>
      <c r="I879" s="36"/>
    </row>
    <row r="880">
      <c r="G880" s="36"/>
      <c r="H880" s="36"/>
      <c r="I880" s="36"/>
    </row>
    <row r="881">
      <c r="G881" s="36"/>
      <c r="H881" s="36"/>
      <c r="I881" s="36"/>
    </row>
    <row r="882">
      <c r="G882" s="36"/>
      <c r="H882" s="36"/>
      <c r="I882" s="36"/>
    </row>
    <row r="883">
      <c r="G883" s="36"/>
      <c r="H883" s="36"/>
      <c r="I883" s="36"/>
    </row>
    <row r="884">
      <c r="G884" s="36"/>
      <c r="H884" s="36"/>
      <c r="I884" s="36"/>
    </row>
    <row r="885">
      <c r="G885" s="36"/>
      <c r="H885" s="36"/>
      <c r="I885" s="36"/>
    </row>
    <row r="886">
      <c r="G886" s="36"/>
      <c r="H886" s="36"/>
      <c r="I886" s="36"/>
    </row>
    <row r="887">
      <c r="G887" s="36"/>
      <c r="H887" s="36"/>
      <c r="I887" s="36"/>
    </row>
    <row r="888">
      <c r="G888" s="36"/>
      <c r="H888" s="36"/>
      <c r="I888" s="36"/>
    </row>
    <row r="889">
      <c r="G889" s="36"/>
      <c r="H889" s="36"/>
      <c r="I889" s="36"/>
    </row>
    <row r="890">
      <c r="G890" s="36"/>
      <c r="H890" s="36"/>
      <c r="I890" s="36"/>
    </row>
    <row r="891">
      <c r="G891" s="36"/>
      <c r="H891" s="36"/>
      <c r="I891" s="36"/>
    </row>
    <row r="892">
      <c r="G892" s="36"/>
      <c r="H892" s="36"/>
      <c r="I892" s="36"/>
    </row>
    <row r="893">
      <c r="G893" s="36"/>
      <c r="H893" s="36"/>
      <c r="I893" s="36"/>
    </row>
    <row r="894">
      <c r="G894" s="36"/>
      <c r="H894" s="36"/>
      <c r="I894" s="36"/>
    </row>
    <row r="895">
      <c r="G895" s="36"/>
      <c r="H895" s="36"/>
      <c r="I895" s="36"/>
    </row>
    <row r="896">
      <c r="G896" s="36"/>
      <c r="H896" s="36"/>
      <c r="I896" s="36"/>
    </row>
    <row r="897">
      <c r="G897" s="36"/>
      <c r="H897" s="36"/>
      <c r="I897" s="36"/>
    </row>
    <row r="898">
      <c r="G898" s="36"/>
      <c r="H898" s="36"/>
      <c r="I898" s="36"/>
    </row>
    <row r="899">
      <c r="G899" s="36"/>
      <c r="H899" s="36"/>
      <c r="I899" s="36"/>
    </row>
    <row r="900">
      <c r="G900" s="36"/>
      <c r="H900" s="36"/>
      <c r="I900" s="36"/>
    </row>
    <row r="901">
      <c r="G901" s="36"/>
      <c r="H901" s="36"/>
      <c r="I901" s="36"/>
    </row>
    <row r="902">
      <c r="G902" s="36"/>
      <c r="H902" s="36"/>
      <c r="I902" s="36"/>
    </row>
    <row r="903">
      <c r="G903" s="36"/>
      <c r="H903" s="36"/>
      <c r="I903" s="36"/>
    </row>
    <row r="904">
      <c r="G904" s="36"/>
      <c r="H904" s="36"/>
      <c r="I904" s="36"/>
    </row>
    <row r="905">
      <c r="G905" s="36"/>
      <c r="H905" s="36"/>
      <c r="I905" s="36"/>
    </row>
    <row r="906">
      <c r="G906" s="36"/>
      <c r="H906" s="36"/>
      <c r="I906" s="36"/>
    </row>
    <row r="907">
      <c r="G907" s="36"/>
      <c r="H907" s="36"/>
      <c r="I907" s="36"/>
    </row>
    <row r="908">
      <c r="G908" s="36"/>
      <c r="H908" s="36"/>
      <c r="I908" s="36"/>
    </row>
    <row r="909">
      <c r="G909" s="36"/>
      <c r="H909" s="36"/>
      <c r="I909" s="36"/>
    </row>
    <row r="910">
      <c r="G910" s="36"/>
      <c r="H910" s="36"/>
      <c r="I910" s="36"/>
    </row>
    <row r="911">
      <c r="G911" s="36"/>
      <c r="H911" s="36"/>
      <c r="I911" s="36"/>
    </row>
    <row r="912">
      <c r="G912" s="36"/>
      <c r="H912" s="36"/>
      <c r="I912" s="36"/>
    </row>
    <row r="913">
      <c r="G913" s="36"/>
      <c r="H913" s="36"/>
      <c r="I913" s="36"/>
    </row>
    <row r="914">
      <c r="G914" s="36"/>
      <c r="H914" s="36"/>
      <c r="I914" s="36"/>
    </row>
    <row r="915">
      <c r="G915" s="36"/>
      <c r="H915" s="36"/>
      <c r="I915" s="36"/>
    </row>
    <row r="916">
      <c r="G916" s="36"/>
      <c r="H916" s="36"/>
      <c r="I916" s="36"/>
    </row>
    <row r="917">
      <c r="G917" s="36"/>
      <c r="H917" s="36"/>
      <c r="I917" s="36"/>
    </row>
    <row r="918">
      <c r="G918" s="36"/>
      <c r="H918" s="36"/>
      <c r="I918" s="36"/>
    </row>
    <row r="919">
      <c r="G919" s="36"/>
      <c r="H919" s="36"/>
      <c r="I919" s="36"/>
    </row>
    <row r="920">
      <c r="G920" s="36"/>
      <c r="H920" s="36"/>
      <c r="I920" s="36"/>
    </row>
    <row r="921">
      <c r="G921" s="36"/>
      <c r="H921" s="36"/>
      <c r="I921" s="36"/>
    </row>
    <row r="922">
      <c r="G922" s="36"/>
      <c r="H922" s="36"/>
      <c r="I922" s="36"/>
    </row>
    <row r="923">
      <c r="G923" s="36"/>
      <c r="H923" s="36"/>
      <c r="I923" s="36"/>
    </row>
    <row r="924">
      <c r="G924" s="36"/>
      <c r="H924" s="36"/>
      <c r="I924" s="36"/>
    </row>
    <row r="925">
      <c r="G925" s="36"/>
      <c r="H925" s="36"/>
      <c r="I925" s="36"/>
    </row>
    <row r="926">
      <c r="G926" s="36"/>
      <c r="H926" s="36"/>
      <c r="I926" s="36"/>
    </row>
    <row r="927">
      <c r="G927" s="36"/>
      <c r="H927" s="36"/>
      <c r="I927" s="36"/>
    </row>
    <row r="928">
      <c r="G928" s="36"/>
      <c r="H928" s="36"/>
      <c r="I928" s="36"/>
    </row>
    <row r="929">
      <c r="G929" s="36"/>
      <c r="H929" s="36"/>
      <c r="I929" s="36"/>
    </row>
    <row r="930">
      <c r="G930" s="36"/>
      <c r="H930" s="36"/>
      <c r="I930" s="36"/>
    </row>
    <row r="931">
      <c r="G931" s="36"/>
      <c r="H931" s="36"/>
      <c r="I931" s="36"/>
    </row>
    <row r="932">
      <c r="G932" s="36"/>
      <c r="H932" s="36"/>
      <c r="I932" s="36"/>
    </row>
    <row r="933">
      <c r="G933" s="36"/>
      <c r="H933" s="36"/>
      <c r="I933" s="36"/>
    </row>
    <row r="934">
      <c r="G934" s="36"/>
      <c r="H934" s="36"/>
      <c r="I934" s="36"/>
    </row>
    <row r="935">
      <c r="G935" s="36"/>
      <c r="H935" s="36"/>
      <c r="I935" s="36"/>
    </row>
    <row r="936">
      <c r="G936" s="36"/>
      <c r="H936" s="36"/>
      <c r="I936" s="36"/>
    </row>
    <row r="937">
      <c r="G937" s="36"/>
      <c r="H937" s="36"/>
      <c r="I937" s="36"/>
    </row>
    <row r="938">
      <c r="G938" s="36"/>
      <c r="H938" s="36"/>
      <c r="I938" s="36"/>
    </row>
    <row r="939">
      <c r="G939" s="36"/>
      <c r="H939" s="36"/>
      <c r="I939" s="36"/>
    </row>
    <row r="940">
      <c r="G940" s="36"/>
      <c r="H940" s="36"/>
      <c r="I940" s="36"/>
    </row>
    <row r="941">
      <c r="G941" s="36"/>
      <c r="H941" s="36"/>
      <c r="I941" s="36"/>
    </row>
    <row r="942">
      <c r="G942" s="36"/>
      <c r="H942" s="36"/>
      <c r="I942" s="36"/>
    </row>
    <row r="943">
      <c r="G943" s="36"/>
      <c r="H943" s="36"/>
      <c r="I943" s="36"/>
    </row>
    <row r="944">
      <c r="G944" s="36"/>
      <c r="H944" s="36"/>
      <c r="I944" s="36"/>
    </row>
    <row r="945">
      <c r="G945" s="36"/>
      <c r="H945" s="36"/>
      <c r="I945" s="36"/>
    </row>
    <row r="946">
      <c r="G946" s="36"/>
      <c r="H946" s="36"/>
      <c r="I946" s="36"/>
    </row>
    <row r="947">
      <c r="G947" s="36"/>
      <c r="H947" s="36"/>
      <c r="I947" s="36"/>
    </row>
    <row r="948">
      <c r="G948" s="36"/>
      <c r="H948" s="36"/>
      <c r="I948" s="36"/>
    </row>
    <row r="949">
      <c r="G949" s="36"/>
      <c r="H949" s="36"/>
      <c r="I949" s="36"/>
    </row>
    <row r="950">
      <c r="G950" s="36"/>
      <c r="H950" s="36"/>
      <c r="I950" s="36"/>
    </row>
    <row r="951">
      <c r="G951" s="36"/>
      <c r="H951" s="36"/>
      <c r="I951" s="36"/>
    </row>
    <row r="952">
      <c r="G952" s="36"/>
      <c r="H952" s="36"/>
      <c r="I952" s="36"/>
    </row>
    <row r="953">
      <c r="G953" s="36"/>
      <c r="H953" s="36"/>
      <c r="I953" s="36"/>
    </row>
    <row r="954">
      <c r="G954" s="36"/>
      <c r="H954" s="36"/>
      <c r="I954" s="36"/>
    </row>
    <row r="955">
      <c r="G955" s="36"/>
      <c r="H955" s="36"/>
      <c r="I955" s="36"/>
    </row>
    <row r="956">
      <c r="G956" s="36"/>
      <c r="H956" s="36"/>
      <c r="I956" s="36"/>
    </row>
    <row r="957">
      <c r="G957" s="36"/>
      <c r="H957" s="36"/>
      <c r="I957" s="36"/>
    </row>
    <row r="958">
      <c r="G958" s="36"/>
      <c r="H958" s="36"/>
      <c r="I958" s="36"/>
    </row>
    <row r="959">
      <c r="G959" s="36"/>
      <c r="H959" s="36"/>
      <c r="I959" s="36"/>
    </row>
    <row r="960">
      <c r="G960" s="36"/>
      <c r="H960" s="36"/>
      <c r="I960" s="36"/>
    </row>
    <row r="961">
      <c r="G961" s="36"/>
      <c r="H961" s="36"/>
      <c r="I961" s="36"/>
    </row>
    <row r="962">
      <c r="G962" s="36"/>
      <c r="H962" s="36"/>
      <c r="I962" s="36"/>
    </row>
    <row r="963">
      <c r="G963" s="36"/>
      <c r="H963" s="36"/>
      <c r="I963" s="36"/>
    </row>
    <row r="964">
      <c r="G964" s="36"/>
      <c r="H964" s="36"/>
      <c r="I964" s="36"/>
    </row>
    <row r="965">
      <c r="G965" s="36"/>
      <c r="H965" s="36"/>
      <c r="I965" s="36"/>
    </row>
    <row r="966">
      <c r="G966" s="36"/>
      <c r="H966" s="36"/>
      <c r="I966" s="36"/>
    </row>
    <row r="967">
      <c r="G967" s="36"/>
      <c r="H967" s="36"/>
      <c r="I967" s="36"/>
    </row>
    <row r="968">
      <c r="G968" s="36"/>
      <c r="H968" s="36"/>
      <c r="I968" s="36"/>
    </row>
    <row r="969">
      <c r="G969" s="36"/>
      <c r="H969" s="36"/>
      <c r="I969" s="36"/>
    </row>
    <row r="970">
      <c r="G970" s="36"/>
      <c r="H970" s="36"/>
      <c r="I970" s="36"/>
    </row>
    <row r="971">
      <c r="G971" s="36"/>
      <c r="H971" s="36"/>
      <c r="I971" s="36"/>
    </row>
    <row r="972">
      <c r="G972" s="36"/>
      <c r="H972" s="36"/>
      <c r="I972" s="36"/>
    </row>
    <row r="973">
      <c r="G973" s="36"/>
      <c r="H973" s="36"/>
      <c r="I973" s="36"/>
    </row>
    <row r="974">
      <c r="G974" s="36"/>
      <c r="H974" s="36"/>
      <c r="I974" s="36"/>
    </row>
    <row r="975">
      <c r="G975" s="36"/>
      <c r="H975" s="36"/>
      <c r="I975" s="36"/>
    </row>
    <row r="976">
      <c r="G976" s="36"/>
      <c r="H976" s="36"/>
      <c r="I976" s="36"/>
    </row>
    <row r="977">
      <c r="G977" s="36"/>
      <c r="H977" s="36"/>
      <c r="I977" s="36"/>
    </row>
    <row r="978">
      <c r="G978" s="36"/>
      <c r="H978" s="36"/>
      <c r="I978" s="36"/>
    </row>
    <row r="979">
      <c r="G979" s="36"/>
      <c r="H979" s="36"/>
      <c r="I979" s="36"/>
    </row>
    <row r="980">
      <c r="G980" s="36"/>
      <c r="H980" s="36"/>
      <c r="I980" s="36"/>
    </row>
    <row r="981">
      <c r="G981" s="36"/>
      <c r="H981" s="36"/>
      <c r="I981" s="36"/>
    </row>
    <row r="982">
      <c r="G982" s="36"/>
      <c r="H982" s="36"/>
      <c r="I982" s="36"/>
    </row>
    <row r="983">
      <c r="G983" s="36"/>
      <c r="H983" s="36"/>
      <c r="I983" s="36"/>
    </row>
    <row r="984">
      <c r="G984" s="36"/>
      <c r="H984" s="36"/>
      <c r="I984" s="36"/>
    </row>
    <row r="985">
      <c r="G985" s="36"/>
      <c r="H985" s="36"/>
      <c r="I985" s="36"/>
    </row>
    <row r="986">
      <c r="G986" s="36"/>
      <c r="H986" s="36"/>
      <c r="I986" s="36"/>
    </row>
    <row r="987">
      <c r="G987" s="36"/>
      <c r="H987" s="36"/>
      <c r="I987" s="36"/>
    </row>
    <row r="988">
      <c r="G988" s="36"/>
      <c r="H988" s="36"/>
      <c r="I988" s="36"/>
    </row>
    <row r="989">
      <c r="G989" s="36"/>
      <c r="H989" s="36"/>
      <c r="I989" s="36"/>
    </row>
    <row r="990">
      <c r="G990" s="36"/>
      <c r="H990" s="36"/>
      <c r="I990" s="36"/>
    </row>
  </sheetData>
  <mergeCells count="3">
    <mergeCell ref="A1:D2"/>
    <mergeCell ref="H3:K3"/>
    <mergeCell ref="H28:I28"/>
  </mergeCells>
  <hyperlinks>
    <hyperlink r:id="rId2" ref="K18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4" max="4" width="15.5"/>
    <col customWidth="1" min="6" max="6" width="15.0"/>
    <col customWidth="1" min="7" max="7" width="12.0"/>
    <col customWidth="1" min="8" max="8" width="16.63"/>
    <col customWidth="1" min="9" max="9" width="14.13"/>
    <col customWidth="1" min="10" max="10" width="26.75"/>
    <col customWidth="1" min="13" max="13" width="14.5"/>
  </cols>
  <sheetData>
    <row r="1">
      <c r="A1" s="52" t="s">
        <v>67</v>
      </c>
      <c r="E1" s="53" t="s">
        <v>45</v>
      </c>
      <c r="F1" s="54">
        <v>6370.0</v>
      </c>
      <c r="G1" s="55" t="s">
        <v>46</v>
      </c>
      <c r="H1" s="36"/>
      <c r="I1" s="36"/>
    </row>
    <row r="2">
      <c r="G2" s="37"/>
      <c r="H2" s="37"/>
      <c r="I2" s="37"/>
      <c r="J2" s="37"/>
    </row>
    <row r="3">
      <c r="F3" s="37" t="s">
        <v>47</v>
      </c>
      <c r="G3" s="37" t="s">
        <v>48</v>
      </c>
      <c r="H3" s="37" t="s">
        <v>49</v>
      </c>
    </row>
    <row r="4">
      <c r="B4" s="25" t="s">
        <v>50</v>
      </c>
      <c r="C4" s="38" t="s">
        <v>5</v>
      </c>
      <c r="D4" s="38" t="s">
        <v>6</v>
      </c>
      <c r="E4" s="30" t="s">
        <v>7</v>
      </c>
      <c r="F4" s="30" t="s">
        <v>8</v>
      </c>
      <c r="G4" s="31" t="s">
        <v>9</v>
      </c>
      <c r="H4" s="32" t="s">
        <v>10</v>
      </c>
      <c r="I4" s="32" t="s">
        <v>11</v>
      </c>
      <c r="J4" s="32" t="s">
        <v>12</v>
      </c>
      <c r="K4" s="39" t="s">
        <v>52</v>
      </c>
    </row>
    <row r="5">
      <c r="B5" s="25" t="s">
        <v>14</v>
      </c>
      <c r="C5" s="40">
        <v>36.692633</v>
      </c>
      <c r="D5" s="40">
        <v>-6.111399</v>
      </c>
      <c r="E5" s="28">
        <f t="shared" ref="E5:F5" si="1">RADIANS(C5)</f>
        <v>0.6404072571</v>
      </c>
      <c r="F5" s="28">
        <f t="shared" si="1"/>
        <v>-0.1066640345</v>
      </c>
      <c r="G5" s="41">
        <f t="shared" ref="G5:G7" si="3">PI()/2-E5</f>
        <v>0.9303890697</v>
      </c>
      <c r="H5" s="26">
        <f>Radio*1000*sin($G5)*cos($F5)</f>
        <v>5078771.557</v>
      </c>
      <c r="I5" s="26">
        <f>Radio*1000*sin($G5)*SIN($F5)</f>
        <v>-543786.0875</v>
      </c>
      <c r="J5" s="26">
        <f>Radio*1000*cos($G5)</f>
        <v>3806215.465</v>
      </c>
      <c r="K5" s="27">
        <v>1540.0</v>
      </c>
    </row>
    <row r="6">
      <c r="B6" s="25" t="s">
        <v>15</v>
      </c>
      <c r="C6" s="40">
        <v>36.691663</v>
      </c>
      <c r="D6" s="40">
        <v>-6.110039</v>
      </c>
      <c r="E6" s="28">
        <f t="shared" ref="E6:F6" si="2">RADIANS(C6)</f>
        <v>0.6403903274</v>
      </c>
      <c r="F6" s="28">
        <f t="shared" si="2"/>
        <v>-0.106640298</v>
      </c>
      <c r="G6" s="41">
        <f t="shared" si="3"/>
        <v>0.9304059994</v>
      </c>
      <c r="H6" s="26">
        <f>Radio*1000*sin($G6)*cos($F6)</f>
        <v>5078848.534</v>
      </c>
      <c r="I6" s="26">
        <f>Radio*1000*sin($G6)*SIN($F6)</f>
        <v>-543672.3938</v>
      </c>
      <c r="J6" s="26">
        <f>Radio*1000*cos($G6)</f>
        <v>3806128.991</v>
      </c>
      <c r="K6" s="27">
        <v>1510.0</v>
      </c>
    </row>
    <row r="7">
      <c r="B7" s="25" t="s">
        <v>16</v>
      </c>
      <c r="C7" s="40">
        <v>36.692976</v>
      </c>
      <c r="D7" s="40">
        <v>-6.108607</v>
      </c>
      <c r="E7" s="28">
        <f t="shared" ref="E7:F7" si="4">RADIANS(C7)</f>
        <v>0.6404132436</v>
      </c>
      <c r="F7" s="28">
        <f t="shared" si="4"/>
        <v>-0.1066153049</v>
      </c>
      <c r="G7" s="41">
        <f t="shared" si="3"/>
        <v>0.9303830832</v>
      </c>
      <c r="H7" s="26">
        <f>Radio*1000*sin($G7)*cos($F7)</f>
        <v>5078775.393</v>
      </c>
      <c r="I7" s="26">
        <f>Radio*1000*sin($G7)*SIN($F7)</f>
        <v>-543536.1757</v>
      </c>
      <c r="J7" s="26">
        <f>Radio*1000*cos($G7)</f>
        <v>3806246.043</v>
      </c>
      <c r="K7" s="27">
        <v>1330.0</v>
      </c>
    </row>
    <row r="8">
      <c r="G8" s="36"/>
      <c r="H8" s="36"/>
      <c r="I8" s="36"/>
    </row>
    <row r="9">
      <c r="G9" s="36"/>
      <c r="H9" s="36"/>
      <c r="I9" s="36"/>
    </row>
    <row r="10">
      <c r="C10" s="42">
        <f t="shared" ref="C10:E10" si="5">H5</f>
        <v>5078771.557</v>
      </c>
      <c r="D10" s="42">
        <f t="shared" si="5"/>
        <v>-543786.0875</v>
      </c>
      <c r="E10" s="42">
        <f t="shared" si="5"/>
        <v>3806215.465</v>
      </c>
      <c r="G10" s="36"/>
      <c r="H10" s="43">
        <f>((Radio*1000)^2)-K5*K5/2</f>
        <v>40576898814200</v>
      </c>
      <c r="I10" s="36"/>
    </row>
    <row r="11">
      <c r="B11" s="37" t="s">
        <v>53</v>
      </c>
      <c r="C11" s="42">
        <f t="shared" ref="C11:E11" si="6">H6</f>
        <v>5078848.534</v>
      </c>
      <c r="D11" s="42">
        <f t="shared" si="6"/>
        <v>-543672.3938</v>
      </c>
      <c r="E11" s="42">
        <f t="shared" si="6"/>
        <v>3806128.991</v>
      </c>
      <c r="G11" s="37" t="s">
        <v>12</v>
      </c>
      <c r="H11" s="43">
        <f>((Radio*1000)^2)-K6*K6/2</f>
        <v>40576898859950</v>
      </c>
      <c r="I11" s="36"/>
    </row>
    <row r="12">
      <c r="C12" s="42">
        <f t="shared" ref="C12:E12" si="7">H7</f>
        <v>5078775.393</v>
      </c>
      <c r="D12" s="42">
        <f t="shared" si="7"/>
        <v>-543536.1757</v>
      </c>
      <c r="E12" s="42">
        <f t="shared" si="7"/>
        <v>3806246.043</v>
      </c>
      <c r="G12" s="36"/>
      <c r="H12" s="43">
        <f>((Radio*1000)^2)-K7*K7/2</f>
        <v>40576899115550</v>
      </c>
      <c r="I12" s="36"/>
    </row>
    <row r="13">
      <c r="G13" s="36"/>
      <c r="H13" s="36"/>
      <c r="I13" s="56"/>
    </row>
    <row r="14">
      <c r="C14" s="44">
        <f t="array" ref="C14:E16">MINVERSE(C10:E12)</f>
        <v>-0.00290418043</v>
      </c>
      <c r="D14" s="44">
        <v>0.00482870948046767</v>
      </c>
      <c r="E14" s="44">
        <v>-0.0019244038862741085</v>
      </c>
      <c r="G14" s="36"/>
      <c r="H14" s="45">
        <f t="array" ref="H14:H16">MMULT(C14:E16,H10:H12)</f>
        <v>5078414.963</v>
      </c>
      <c r="I14" s="36"/>
    </row>
    <row r="15">
      <c r="B15" s="37" t="s">
        <v>54</v>
      </c>
      <c r="C15" s="44">
        <v>-0.004354881478391424</v>
      </c>
      <c r="D15" s="44">
        <v>7.019543197104641E-4</v>
      </c>
      <c r="E15" s="44">
        <v>0.003652913760391818</v>
      </c>
      <c r="G15" s="37" t="s">
        <v>10</v>
      </c>
      <c r="H15" s="45">
        <v>-542528.1028442383</v>
      </c>
      <c r="I15" s="36"/>
    </row>
    <row r="16">
      <c r="C16" s="44">
        <v>0.003253243311464753</v>
      </c>
      <c r="D16" s="44">
        <v>-0.006342835710433942</v>
      </c>
      <c r="E16" s="44">
        <v>0.003089686201845078</v>
      </c>
      <c r="G16" s="36"/>
      <c r="H16" s="45">
        <v>3806870.695617676</v>
      </c>
      <c r="I16" s="36"/>
    </row>
    <row r="17">
      <c r="G17" s="36"/>
      <c r="H17" s="36"/>
      <c r="I17" s="36"/>
    </row>
    <row r="18">
      <c r="G18" s="36"/>
      <c r="H18" s="36"/>
      <c r="I18" s="36"/>
      <c r="K18" s="46" t="s">
        <v>55</v>
      </c>
      <c r="N18" s="47" t="s">
        <v>56</v>
      </c>
    </row>
    <row r="19">
      <c r="H19" s="36"/>
      <c r="I19" s="36"/>
    </row>
    <row r="20">
      <c r="H20" s="36"/>
      <c r="I20" s="36"/>
    </row>
    <row r="21">
      <c r="H21" s="36"/>
      <c r="I21" s="36"/>
      <c r="L21" s="47" t="s">
        <v>57</v>
      </c>
      <c r="M21" s="48" t="s">
        <v>58</v>
      </c>
      <c r="N21" s="48" t="s">
        <v>59</v>
      </c>
      <c r="O21" s="48" t="s">
        <v>60</v>
      </c>
      <c r="P21" s="48"/>
    </row>
    <row r="22">
      <c r="G22" s="36"/>
      <c r="H22" s="36"/>
      <c r="I22" s="36"/>
      <c r="M22" s="27">
        <v>1540.0</v>
      </c>
      <c r="N22" s="27">
        <v>150.0</v>
      </c>
      <c r="O22" s="27">
        <v>558.5</v>
      </c>
    </row>
    <row r="23">
      <c r="G23" s="36"/>
      <c r="H23" s="36"/>
      <c r="I23" s="36"/>
      <c r="J23" s="47" t="s">
        <v>68</v>
      </c>
      <c r="M23" s="27">
        <v>1510.0</v>
      </c>
      <c r="N23" s="27">
        <v>220.0</v>
      </c>
      <c r="O23" s="27">
        <v>705.16</v>
      </c>
    </row>
    <row r="24">
      <c r="B24" s="36"/>
      <c r="C24" s="45">
        <f t="shared" ref="C24:C26" si="8">H14</f>
        <v>5078414.963</v>
      </c>
      <c r="E24" s="37" t="s">
        <v>61</v>
      </c>
      <c r="F24" s="36">
        <f>sqrt(xx^2+yy^2+zz^2)</f>
        <v>6369999.982</v>
      </c>
      <c r="G24" s="36"/>
      <c r="H24" s="36"/>
      <c r="I24" s="36">
        <f>F24</f>
        <v>6369999.982</v>
      </c>
      <c r="J24" s="49">
        <f>I24</f>
        <v>6369999.982</v>
      </c>
      <c r="M24" s="27">
        <v>1330.0</v>
      </c>
      <c r="N24" s="27">
        <v>170.0</v>
      </c>
      <c r="O24" s="27">
        <v>769.9</v>
      </c>
    </row>
    <row r="25">
      <c r="B25" s="37" t="s">
        <v>10</v>
      </c>
      <c r="C25" s="45">
        <f t="shared" si="8"/>
        <v>-542528.1028</v>
      </c>
      <c r="D25" s="37" t="s">
        <v>62</v>
      </c>
      <c r="E25" s="37" t="s">
        <v>63</v>
      </c>
      <c r="F25" s="36">
        <f>ATAN(SQRT(xx^2+yy^2)/zz)+PI()*(zz&lt;0)</f>
        <v>0.930260781</v>
      </c>
      <c r="G25" s="37" t="s">
        <v>62</v>
      </c>
      <c r="H25" s="37" t="s">
        <v>64</v>
      </c>
      <c r="I25" s="36">
        <f>PI()/2-F25</f>
        <v>0.6405355458</v>
      </c>
      <c r="J25" s="49">
        <f t="shared" ref="J25:J26" si="9">I25*180/PI()</f>
        <v>36.6999834</v>
      </c>
    </row>
    <row r="26">
      <c r="B26" s="36"/>
      <c r="C26" s="45">
        <f t="shared" si="8"/>
        <v>3806870.696</v>
      </c>
      <c r="E26" s="37" t="s">
        <v>65</v>
      </c>
      <c r="F26" s="37">
        <f>ATAN(yy/xx)+(PI()*AND(xx&lt;0))+(2*PI()*AND(xx&gt;0,yy&lt;0))</f>
        <v>6.17675875</v>
      </c>
      <c r="G26" s="36"/>
      <c r="H26" s="37" t="s">
        <v>65</v>
      </c>
      <c r="I26" s="36">
        <f>F26*(F26&lt;=PI())+(F26-2*PI())*(F26&gt;PI())</f>
        <v>-0.106426557</v>
      </c>
      <c r="J26" s="49">
        <f t="shared" si="9"/>
        <v>-6.097792543</v>
      </c>
    </row>
    <row r="27">
      <c r="G27" s="36"/>
      <c r="H27" s="36"/>
      <c r="I27" s="36"/>
    </row>
    <row r="28">
      <c r="G28" s="36"/>
      <c r="H28" s="50" t="s">
        <v>66</v>
      </c>
      <c r="I28" s="4"/>
      <c r="J28" s="51" t="str">
        <f>SUBSTITUTE(SUBSTITUTE(CONCATENATE(TEXT(J25,"#.#########"),";",TEXT(J26,"#.#########")),",","."),";",",")</f>
        <v>36.6999834,-6.097792543</v>
      </c>
    </row>
    <row r="32">
      <c r="G32" s="36"/>
      <c r="H32" s="36"/>
      <c r="I32" s="36"/>
    </row>
    <row r="33">
      <c r="G33" s="36"/>
      <c r="H33" s="36"/>
      <c r="I33" s="36"/>
    </row>
    <row r="34">
      <c r="G34" s="36"/>
      <c r="H34" s="36"/>
      <c r="I34" s="36"/>
    </row>
    <row r="35">
      <c r="G35" s="36"/>
      <c r="H35" s="36"/>
      <c r="I35" s="36"/>
    </row>
    <row r="36">
      <c r="G36" s="36"/>
      <c r="H36" s="36"/>
      <c r="I36" s="36"/>
    </row>
    <row r="37">
      <c r="G37" s="36"/>
      <c r="H37" s="36"/>
      <c r="I37" s="36"/>
    </row>
    <row r="38">
      <c r="G38" s="36"/>
      <c r="H38" s="36"/>
      <c r="I38" s="36"/>
    </row>
    <row r="39">
      <c r="G39" s="36"/>
      <c r="H39" s="36"/>
      <c r="I39" s="36"/>
    </row>
    <row r="40">
      <c r="G40" s="36"/>
      <c r="H40" s="36"/>
      <c r="I40" s="36"/>
    </row>
    <row r="41">
      <c r="G41" s="36"/>
      <c r="H41" s="36"/>
      <c r="I41" s="36"/>
    </row>
    <row r="42">
      <c r="G42" s="36"/>
      <c r="H42" s="36"/>
      <c r="I42" s="36"/>
    </row>
    <row r="43">
      <c r="G43" s="36"/>
      <c r="H43" s="36"/>
      <c r="I43" s="36"/>
    </row>
    <row r="44">
      <c r="G44" s="36"/>
      <c r="H44" s="36"/>
      <c r="I44" s="36"/>
    </row>
    <row r="45">
      <c r="G45" s="36"/>
      <c r="H45" s="36"/>
      <c r="I45" s="36"/>
    </row>
    <row r="46">
      <c r="G46" s="36"/>
      <c r="H46" s="36"/>
      <c r="I46" s="36"/>
    </row>
    <row r="47">
      <c r="G47" s="36"/>
      <c r="H47" s="36"/>
      <c r="I47" s="36"/>
    </row>
    <row r="48">
      <c r="G48" s="36"/>
      <c r="H48" s="36"/>
      <c r="I48" s="36"/>
    </row>
    <row r="49">
      <c r="G49" s="36"/>
      <c r="H49" s="36"/>
      <c r="I49" s="36"/>
    </row>
    <row r="50">
      <c r="G50" s="36"/>
      <c r="H50" s="36"/>
      <c r="I50" s="36"/>
    </row>
    <row r="51">
      <c r="G51" s="36"/>
      <c r="H51" s="36"/>
      <c r="I51" s="36"/>
    </row>
    <row r="52">
      <c r="G52" s="36"/>
      <c r="H52" s="36"/>
      <c r="I52" s="36"/>
    </row>
    <row r="53">
      <c r="G53" s="36"/>
      <c r="H53" s="36"/>
      <c r="I53" s="36"/>
    </row>
    <row r="54">
      <c r="G54" s="36"/>
      <c r="H54" s="36"/>
      <c r="I54" s="36"/>
    </row>
    <row r="55">
      <c r="G55" s="36"/>
      <c r="H55" s="36"/>
      <c r="I55" s="36"/>
    </row>
    <row r="56">
      <c r="G56" s="36"/>
      <c r="H56" s="36"/>
      <c r="I56" s="36"/>
    </row>
    <row r="57">
      <c r="G57" s="36"/>
      <c r="H57" s="36"/>
      <c r="I57" s="36"/>
    </row>
    <row r="58">
      <c r="G58" s="36"/>
      <c r="H58" s="36"/>
      <c r="I58" s="36"/>
    </row>
    <row r="59">
      <c r="G59" s="36"/>
      <c r="H59" s="36"/>
      <c r="I59" s="36"/>
    </row>
    <row r="60">
      <c r="G60" s="36"/>
      <c r="H60" s="36"/>
      <c r="I60" s="36"/>
    </row>
    <row r="61">
      <c r="G61" s="36"/>
      <c r="H61" s="36"/>
      <c r="I61" s="36"/>
    </row>
    <row r="62">
      <c r="G62" s="36"/>
      <c r="H62" s="36"/>
      <c r="I62" s="36"/>
    </row>
    <row r="63">
      <c r="G63" s="36"/>
      <c r="H63" s="36"/>
      <c r="I63" s="36"/>
    </row>
    <row r="64">
      <c r="G64" s="36"/>
      <c r="H64" s="36"/>
      <c r="I64" s="36"/>
    </row>
    <row r="65">
      <c r="G65" s="36"/>
      <c r="H65" s="36"/>
      <c r="I65" s="36"/>
    </row>
    <row r="66">
      <c r="G66" s="36"/>
      <c r="H66" s="36"/>
      <c r="I66" s="36"/>
    </row>
    <row r="67">
      <c r="G67" s="36"/>
      <c r="H67" s="36"/>
      <c r="I67" s="36"/>
    </row>
    <row r="68">
      <c r="G68" s="36"/>
      <c r="H68" s="36"/>
      <c r="I68" s="36"/>
    </row>
    <row r="69">
      <c r="G69" s="36"/>
      <c r="H69" s="36"/>
      <c r="I69" s="36"/>
    </row>
    <row r="70">
      <c r="G70" s="36"/>
      <c r="H70" s="36"/>
      <c r="I70" s="36"/>
    </row>
    <row r="71">
      <c r="G71" s="36"/>
      <c r="H71" s="36"/>
      <c r="I71" s="36"/>
    </row>
    <row r="72">
      <c r="G72" s="36"/>
      <c r="H72" s="36"/>
      <c r="I72" s="36"/>
    </row>
    <row r="73">
      <c r="G73" s="36"/>
      <c r="H73" s="36"/>
      <c r="I73" s="36"/>
    </row>
    <row r="74">
      <c r="G74" s="36"/>
      <c r="H74" s="36"/>
      <c r="I74" s="36"/>
    </row>
    <row r="75">
      <c r="G75" s="36"/>
      <c r="H75" s="36"/>
      <c r="I75" s="36"/>
    </row>
    <row r="76">
      <c r="G76" s="36"/>
      <c r="H76" s="36"/>
      <c r="I76" s="36"/>
    </row>
    <row r="77">
      <c r="G77" s="36"/>
      <c r="H77" s="36"/>
      <c r="I77" s="36"/>
    </row>
    <row r="78">
      <c r="G78" s="36"/>
      <c r="H78" s="36"/>
      <c r="I78" s="36"/>
    </row>
    <row r="79">
      <c r="G79" s="36"/>
      <c r="H79" s="36"/>
      <c r="I79" s="36"/>
    </row>
    <row r="80">
      <c r="G80" s="36"/>
      <c r="H80" s="36"/>
      <c r="I80" s="36"/>
    </row>
    <row r="81">
      <c r="G81" s="36"/>
      <c r="H81" s="36"/>
      <c r="I81" s="36"/>
    </row>
    <row r="82">
      <c r="G82" s="36"/>
      <c r="H82" s="36"/>
      <c r="I82" s="36"/>
    </row>
    <row r="83">
      <c r="G83" s="36"/>
      <c r="H83" s="36"/>
      <c r="I83" s="36"/>
    </row>
    <row r="84">
      <c r="G84" s="36"/>
      <c r="H84" s="36"/>
      <c r="I84" s="36"/>
    </row>
    <row r="85">
      <c r="G85" s="36"/>
      <c r="H85" s="36"/>
      <c r="I85" s="36"/>
    </row>
    <row r="86">
      <c r="G86" s="36"/>
      <c r="H86" s="36"/>
      <c r="I86" s="36"/>
    </row>
    <row r="87">
      <c r="G87" s="36"/>
      <c r="H87" s="36"/>
      <c r="I87" s="36"/>
    </row>
    <row r="88">
      <c r="G88" s="36"/>
      <c r="H88" s="36"/>
      <c r="I88" s="36"/>
    </row>
    <row r="89">
      <c r="G89" s="36"/>
      <c r="H89" s="36"/>
      <c r="I89" s="36"/>
    </row>
    <row r="90">
      <c r="G90" s="36"/>
      <c r="H90" s="36"/>
      <c r="I90" s="36"/>
    </row>
    <row r="91">
      <c r="G91" s="36"/>
      <c r="H91" s="36"/>
      <c r="I91" s="36"/>
    </row>
    <row r="92">
      <c r="G92" s="36"/>
      <c r="H92" s="36"/>
      <c r="I92" s="36"/>
    </row>
    <row r="93">
      <c r="G93" s="36"/>
      <c r="H93" s="36"/>
      <c r="I93" s="36"/>
    </row>
    <row r="94">
      <c r="G94" s="36"/>
      <c r="H94" s="36"/>
      <c r="I94" s="36"/>
    </row>
    <row r="95">
      <c r="G95" s="36"/>
      <c r="H95" s="36"/>
      <c r="I95" s="36"/>
    </row>
    <row r="96">
      <c r="G96" s="36"/>
      <c r="H96" s="36"/>
      <c r="I96" s="36"/>
    </row>
    <row r="97">
      <c r="G97" s="36"/>
      <c r="H97" s="36"/>
      <c r="I97" s="36"/>
    </row>
    <row r="98">
      <c r="G98" s="36"/>
      <c r="H98" s="36"/>
      <c r="I98" s="36"/>
    </row>
    <row r="99">
      <c r="G99" s="36"/>
      <c r="H99" s="36"/>
      <c r="I99" s="36"/>
    </row>
    <row r="100">
      <c r="G100" s="36"/>
      <c r="H100" s="36"/>
      <c r="I100" s="36"/>
    </row>
    <row r="101">
      <c r="G101" s="36"/>
      <c r="H101" s="36"/>
      <c r="I101" s="36"/>
    </row>
    <row r="102">
      <c r="G102" s="36"/>
      <c r="H102" s="36"/>
      <c r="I102" s="36"/>
    </row>
    <row r="103">
      <c r="G103" s="36"/>
      <c r="H103" s="36"/>
      <c r="I103" s="36"/>
    </row>
    <row r="104">
      <c r="G104" s="36"/>
      <c r="H104" s="36"/>
      <c r="I104" s="36"/>
    </row>
    <row r="105">
      <c r="G105" s="36"/>
      <c r="H105" s="36"/>
      <c r="I105" s="36"/>
    </row>
    <row r="106">
      <c r="G106" s="36"/>
      <c r="H106" s="36"/>
      <c r="I106" s="36"/>
    </row>
    <row r="107">
      <c r="G107" s="36"/>
      <c r="H107" s="36"/>
      <c r="I107" s="36"/>
    </row>
    <row r="108">
      <c r="G108" s="36"/>
      <c r="H108" s="36"/>
      <c r="I108" s="36"/>
    </row>
    <row r="109">
      <c r="G109" s="36"/>
      <c r="H109" s="36"/>
      <c r="I109" s="36"/>
    </row>
    <row r="110">
      <c r="G110" s="36"/>
      <c r="H110" s="36"/>
      <c r="I110" s="36"/>
    </row>
    <row r="111">
      <c r="G111" s="36"/>
      <c r="H111" s="36"/>
      <c r="I111" s="36"/>
    </row>
    <row r="112">
      <c r="G112" s="36"/>
      <c r="H112" s="36"/>
      <c r="I112" s="36"/>
    </row>
    <row r="113">
      <c r="G113" s="36"/>
      <c r="H113" s="36"/>
      <c r="I113" s="36"/>
    </row>
    <row r="114">
      <c r="G114" s="36"/>
      <c r="H114" s="36"/>
      <c r="I114" s="36"/>
    </row>
    <row r="115">
      <c r="G115" s="36"/>
      <c r="H115" s="36"/>
      <c r="I115" s="36"/>
    </row>
    <row r="116">
      <c r="G116" s="36"/>
      <c r="H116" s="36"/>
      <c r="I116" s="36"/>
    </row>
    <row r="117">
      <c r="G117" s="36"/>
      <c r="H117" s="36"/>
      <c r="I117" s="36"/>
    </row>
    <row r="118">
      <c r="G118" s="36"/>
      <c r="H118" s="36"/>
      <c r="I118" s="36"/>
    </row>
    <row r="119">
      <c r="G119" s="36"/>
      <c r="H119" s="36"/>
      <c r="I119" s="36"/>
    </row>
    <row r="120">
      <c r="G120" s="36"/>
      <c r="H120" s="36"/>
      <c r="I120" s="36"/>
    </row>
    <row r="121">
      <c r="G121" s="36"/>
      <c r="H121" s="36"/>
      <c r="I121" s="36"/>
    </row>
    <row r="122">
      <c r="G122" s="36"/>
      <c r="H122" s="36"/>
      <c r="I122" s="36"/>
    </row>
    <row r="123">
      <c r="G123" s="36"/>
      <c r="H123" s="36"/>
      <c r="I123" s="36"/>
    </row>
    <row r="124">
      <c r="G124" s="36"/>
      <c r="H124" s="36"/>
      <c r="I124" s="36"/>
    </row>
    <row r="125">
      <c r="G125" s="36"/>
      <c r="H125" s="36"/>
      <c r="I125" s="36"/>
    </row>
    <row r="126">
      <c r="G126" s="36"/>
      <c r="H126" s="36"/>
      <c r="I126" s="36"/>
    </row>
    <row r="127">
      <c r="G127" s="36"/>
      <c r="H127" s="36"/>
      <c r="I127" s="36"/>
    </row>
    <row r="128">
      <c r="G128" s="36"/>
      <c r="H128" s="36"/>
      <c r="I128" s="36"/>
    </row>
    <row r="129">
      <c r="G129" s="36"/>
      <c r="H129" s="36"/>
      <c r="I129" s="36"/>
    </row>
    <row r="130">
      <c r="G130" s="36"/>
      <c r="H130" s="36"/>
      <c r="I130" s="36"/>
    </row>
    <row r="131">
      <c r="G131" s="36"/>
      <c r="H131" s="36"/>
      <c r="I131" s="36"/>
    </row>
    <row r="132">
      <c r="G132" s="36"/>
      <c r="H132" s="36"/>
      <c r="I132" s="36"/>
    </row>
    <row r="133">
      <c r="G133" s="36"/>
      <c r="H133" s="36"/>
      <c r="I133" s="36"/>
    </row>
    <row r="134">
      <c r="G134" s="36"/>
      <c r="H134" s="36"/>
      <c r="I134" s="36"/>
    </row>
    <row r="135">
      <c r="G135" s="36"/>
      <c r="H135" s="36"/>
      <c r="I135" s="36"/>
    </row>
    <row r="136">
      <c r="G136" s="36"/>
      <c r="H136" s="36"/>
      <c r="I136" s="36"/>
    </row>
    <row r="137">
      <c r="G137" s="36"/>
      <c r="H137" s="36"/>
      <c r="I137" s="36"/>
    </row>
    <row r="138">
      <c r="G138" s="36"/>
      <c r="H138" s="36"/>
      <c r="I138" s="36"/>
    </row>
    <row r="139">
      <c r="G139" s="36"/>
      <c r="H139" s="36"/>
      <c r="I139" s="36"/>
    </row>
    <row r="140">
      <c r="G140" s="36"/>
      <c r="H140" s="36"/>
      <c r="I140" s="36"/>
    </row>
    <row r="141">
      <c r="G141" s="36"/>
      <c r="H141" s="36"/>
      <c r="I141" s="36"/>
    </row>
    <row r="142">
      <c r="G142" s="36"/>
      <c r="H142" s="36"/>
      <c r="I142" s="36"/>
    </row>
    <row r="143">
      <c r="G143" s="36"/>
      <c r="H143" s="36"/>
      <c r="I143" s="36"/>
    </row>
    <row r="144">
      <c r="G144" s="36"/>
      <c r="H144" s="36"/>
      <c r="I144" s="36"/>
    </row>
    <row r="145">
      <c r="G145" s="36"/>
      <c r="H145" s="36"/>
      <c r="I145" s="36"/>
    </row>
    <row r="146">
      <c r="G146" s="36"/>
      <c r="H146" s="36"/>
      <c r="I146" s="36"/>
    </row>
    <row r="147">
      <c r="G147" s="36"/>
      <c r="H147" s="36"/>
      <c r="I147" s="36"/>
    </row>
    <row r="148">
      <c r="G148" s="36"/>
      <c r="H148" s="36"/>
      <c r="I148" s="36"/>
    </row>
    <row r="149">
      <c r="G149" s="36"/>
      <c r="H149" s="36"/>
      <c r="I149" s="36"/>
    </row>
    <row r="150">
      <c r="G150" s="36"/>
      <c r="H150" s="36"/>
      <c r="I150" s="36"/>
    </row>
    <row r="151">
      <c r="G151" s="36"/>
      <c r="H151" s="36"/>
      <c r="I151" s="36"/>
    </row>
    <row r="152">
      <c r="G152" s="36"/>
      <c r="H152" s="36"/>
      <c r="I152" s="36"/>
    </row>
    <row r="153">
      <c r="G153" s="36"/>
      <c r="H153" s="36"/>
      <c r="I153" s="36"/>
    </row>
    <row r="154">
      <c r="G154" s="36"/>
      <c r="H154" s="36"/>
      <c r="I154" s="36"/>
    </row>
    <row r="155">
      <c r="G155" s="36"/>
      <c r="H155" s="36"/>
      <c r="I155" s="36"/>
    </row>
    <row r="156">
      <c r="G156" s="36"/>
      <c r="H156" s="36"/>
      <c r="I156" s="36"/>
    </row>
    <row r="157">
      <c r="G157" s="36"/>
      <c r="H157" s="36"/>
      <c r="I157" s="36"/>
    </row>
    <row r="158">
      <c r="G158" s="36"/>
      <c r="H158" s="36"/>
      <c r="I158" s="36"/>
    </row>
    <row r="159">
      <c r="G159" s="36"/>
      <c r="H159" s="36"/>
      <c r="I159" s="36"/>
    </row>
    <row r="160">
      <c r="G160" s="36"/>
      <c r="H160" s="36"/>
      <c r="I160" s="36"/>
    </row>
    <row r="161">
      <c r="G161" s="36"/>
      <c r="H161" s="36"/>
      <c r="I161" s="36"/>
    </row>
    <row r="162">
      <c r="G162" s="36"/>
      <c r="H162" s="36"/>
      <c r="I162" s="36"/>
    </row>
    <row r="163">
      <c r="G163" s="36"/>
      <c r="H163" s="36"/>
      <c r="I163" s="36"/>
    </row>
    <row r="164">
      <c r="G164" s="36"/>
      <c r="H164" s="36"/>
      <c r="I164" s="36"/>
    </row>
    <row r="165">
      <c r="G165" s="36"/>
      <c r="H165" s="36"/>
      <c r="I165" s="36"/>
    </row>
    <row r="166">
      <c r="G166" s="36"/>
      <c r="H166" s="36"/>
      <c r="I166" s="36"/>
    </row>
    <row r="167">
      <c r="G167" s="36"/>
      <c r="H167" s="36"/>
      <c r="I167" s="36"/>
    </row>
    <row r="168">
      <c r="G168" s="36"/>
      <c r="H168" s="36"/>
      <c r="I168" s="36"/>
    </row>
    <row r="169">
      <c r="G169" s="36"/>
      <c r="H169" s="36"/>
      <c r="I169" s="36"/>
    </row>
    <row r="170">
      <c r="G170" s="36"/>
      <c r="H170" s="36"/>
      <c r="I170" s="36"/>
    </row>
    <row r="171">
      <c r="G171" s="36"/>
      <c r="H171" s="36"/>
      <c r="I171" s="36"/>
    </row>
    <row r="172">
      <c r="G172" s="36"/>
      <c r="H172" s="36"/>
      <c r="I172" s="36"/>
    </row>
    <row r="173">
      <c r="G173" s="36"/>
      <c r="H173" s="36"/>
      <c r="I173" s="36"/>
    </row>
    <row r="174">
      <c r="G174" s="36"/>
      <c r="H174" s="36"/>
      <c r="I174" s="36"/>
    </row>
    <row r="175">
      <c r="G175" s="36"/>
      <c r="H175" s="36"/>
      <c r="I175" s="36"/>
    </row>
    <row r="176">
      <c r="G176" s="36"/>
      <c r="H176" s="36"/>
      <c r="I176" s="36"/>
    </row>
    <row r="177">
      <c r="G177" s="36"/>
      <c r="H177" s="36"/>
      <c r="I177" s="36"/>
    </row>
    <row r="178">
      <c r="G178" s="36"/>
      <c r="H178" s="36"/>
      <c r="I178" s="36"/>
    </row>
    <row r="179">
      <c r="G179" s="36"/>
      <c r="H179" s="36"/>
      <c r="I179" s="36"/>
    </row>
    <row r="180">
      <c r="G180" s="36"/>
      <c r="H180" s="36"/>
      <c r="I180" s="36"/>
    </row>
    <row r="181">
      <c r="G181" s="36"/>
      <c r="H181" s="36"/>
      <c r="I181" s="36"/>
    </row>
    <row r="182">
      <c r="G182" s="36"/>
      <c r="H182" s="36"/>
      <c r="I182" s="36"/>
    </row>
    <row r="183">
      <c r="G183" s="36"/>
      <c r="H183" s="36"/>
      <c r="I183" s="36"/>
    </row>
    <row r="184">
      <c r="G184" s="36"/>
      <c r="H184" s="36"/>
      <c r="I184" s="36"/>
    </row>
    <row r="185">
      <c r="G185" s="36"/>
      <c r="H185" s="36"/>
      <c r="I185" s="36"/>
    </row>
    <row r="186">
      <c r="G186" s="36"/>
      <c r="H186" s="36"/>
      <c r="I186" s="36"/>
    </row>
    <row r="187">
      <c r="G187" s="36"/>
      <c r="H187" s="36"/>
      <c r="I187" s="36"/>
    </row>
    <row r="188">
      <c r="G188" s="36"/>
      <c r="H188" s="36"/>
      <c r="I188" s="36"/>
    </row>
    <row r="189">
      <c r="G189" s="36"/>
      <c r="H189" s="36"/>
      <c r="I189" s="36"/>
    </row>
    <row r="190">
      <c r="G190" s="36"/>
      <c r="H190" s="36"/>
      <c r="I190" s="36"/>
    </row>
    <row r="191">
      <c r="G191" s="36"/>
      <c r="H191" s="36"/>
      <c r="I191" s="36"/>
    </row>
    <row r="192">
      <c r="G192" s="36"/>
      <c r="H192" s="36"/>
      <c r="I192" s="36"/>
    </row>
    <row r="193">
      <c r="G193" s="36"/>
      <c r="H193" s="36"/>
      <c r="I193" s="36"/>
    </row>
    <row r="194">
      <c r="G194" s="36"/>
      <c r="H194" s="36"/>
      <c r="I194" s="36"/>
    </row>
    <row r="195">
      <c r="G195" s="36"/>
      <c r="H195" s="36"/>
      <c r="I195" s="36"/>
    </row>
    <row r="196">
      <c r="G196" s="36"/>
      <c r="H196" s="36"/>
      <c r="I196" s="36"/>
    </row>
    <row r="197">
      <c r="G197" s="36"/>
      <c r="H197" s="36"/>
      <c r="I197" s="36"/>
    </row>
    <row r="198">
      <c r="G198" s="36"/>
      <c r="H198" s="36"/>
      <c r="I198" s="36"/>
    </row>
    <row r="199">
      <c r="G199" s="36"/>
      <c r="H199" s="36"/>
      <c r="I199" s="36"/>
    </row>
    <row r="200">
      <c r="G200" s="36"/>
      <c r="H200" s="36"/>
      <c r="I200" s="36"/>
    </row>
    <row r="201">
      <c r="G201" s="36"/>
      <c r="H201" s="36"/>
      <c r="I201" s="36"/>
    </row>
    <row r="202">
      <c r="G202" s="36"/>
      <c r="H202" s="36"/>
      <c r="I202" s="36"/>
    </row>
    <row r="203">
      <c r="G203" s="36"/>
      <c r="H203" s="36"/>
      <c r="I203" s="36"/>
    </row>
    <row r="204">
      <c r="G204" s="36"/>
      <c r="H204" s="36"/>
      <c r="I204" s="36"/>
    </row>
    <row r="205">
      <c r="G205" s="36"/>
      <c r="H205" s="36"/>
      <c r="I205" s="36"/>
    </row>
    <row r="206">
      <c r="G206" s="36"/>
      <c r="H206" s="36"/>
      <c r="I206" s="36"/>
    </row>
    <row r="207">
      <c r="G207" s="36"/>
      <c r="H207" s="36"/>
      <c r="I207" s="36"/>
    </row>
    <row r="208">
      <c r="G208" s="36"/>
      <c r="H208" s="36"/>
      <c r="I208" s="36"/>
    </row>
    <row r="209">
      <c r="G209" s="36"/>
      <c r="H209" s="36"/>
      <c r="I209" s="36"/>
    </row>
    <row r="210">
      <c r="G210" s="36"/>
      <c r="H210" s="36"/>
      <c r="I210" s="36"/>
    </row>
    <row r="211">
      <c r="G211" s="36"/>
      <c r="H211" s="36"/>
      <c r="I211" s="36"/>
    </row>
    <row r="212">
      <c r="G212" s="36"/>
      <c r="H212" s="36"/>
      <c r="I212" s="36"/>
    </row>
    <row r="213">
      <c r="G213" s="36"/>
      <c r="H213" s="36"/>
      <c r="I213" s="36"/>
    </row>
    <row r="214">
      <c r="G214" s="36"/>
      <c r="H214" s="36"/>
      <c r="I214" s="36"/>
    </row>
    <row r="215">
      <c r="G215" s="36"/>
      <c r="H215" s="36"/>
      <c r="I215" s="36"/>
    </row>
    <row r="216">
      <c r="G216" s="36"/>
      <c r="H216" s="36"/>
      <c r="I216" s="36"/>
    </row>
    <row r="217">
      <c r="G217" s="36"/>
      <c r="H217" s="36"/>
      <c r="I217" s="36"/>
    </row>
    <row r="218">
      <c r="G218" s="36"/>
      <c r="H218" s="36"/>
      <c r="I218" s="36"/>
    </row>
    <row r="219">
      <c r="G219" s="36"/>
      <c r="H219" s="36"/>
      <c r="I219" s="36"/>
    </row>
    <row r="220">
      <c r="G220" s="36"/>
      <c r="H220" s="36"/>
      <c r="I220" s="36"/>
    </row>
    <row r="221">
      <c r="G221" s="36"/>
      <c r="H221" s="36"/>
      <c r="I221" s="36"/>
    </row>
    <row r="222">
      <c r="G222" s="36"/>
      <c r="H222" s="36"/>
      <c r="I222" s="36"/>
    </row>
    <row r="223">
      <c r="G223" s="36"/>
      <c r="H223" s="36"/>
      <c r="I223" s="36"/>
    </row>
    <row r="224">
      <c r="G224" s="36"/>
      <c r="H224" s="36"/>
      <c r="I224" s="36"/>
    </row>
    <row r="225">
      <c r="G225" s="36"/>
      <c r="H225" s="36"/>
      <c r="I225" s="36"/>
    </row>
    <row r="226">
      <c r="G226" s="36"/>
      <c r="H226" s="36"/>
      <c r="I226" s="36"/>
    </row>
    <row r="227">
      <c r="G227" s="36"/>
      <c r="H227" s="36"/>
      <c r="I227" s="36"/>
    </row>
    <row r="228">
      <c r="G228" s="36"/>
      <c r="H228" s="36"/>
      <c r="I228" s="36"/>
    </row>
    <row r="229">
      <c r="G229" s="36"/>
      <c r="H229" s="36"/>
      <c r="I229" s="36"/>
    </row>
    <row r="230">
      <c r="G230" s="36"/>
      <c r="H230" s="36"/>
      <c r="I230" s="36"/>
    </row>
    <row r="231">
      <c r="G231" s="36"/>
      <c r="H231" s="36"/>
      <c r="I231" s="36"/>
    </row>
    <row r="232">
      <c r="G232" s="36"/>
      <c r="H232" s="36"/>
      <c r="I232" s="36"/>
    </row>
    <row r="233">
      <c r="G233" s="36"/>
      <c r="H233" s="36"/>
      <c r="I233" s="36"/>
    </row>
    <row r="234">
      <c r="G234" s="36"/>
      <c r="H234" s="36"/>
      <c r="I234" s="36"/>
    </row>
    <row r="235">
      <c r="G235" s="36"/>
      <c r="H235" s="36"/>
      <c r="I235" s="36"/>
    </row>
    <row r="236">
      <c r="G236" s="36"/>
      <c r="H236" s="36"/>
      <c r="I236" s="36"/>
    </row>
    <row r="237">
      <c r="G237" s="36"/>
      <c r="H237" s="36"/>
      <c r="I237" s="36"/>
    </row>
    <row r="238">
      <c r="G238" s="36"/>
      <c r="H238" s="36"/>
      <c r="I238" s="36"/>
    </row>
    <row r="239">
      <c r="G239" s="36"/>
      <c r="H239" s="36"/>
      <c r="I239" s="36"/>
    </row>
    <row r="240">
      <c r="G240" s="36"/>
      <c r="H240" s="36"/>
      <c r="I240" s="36"/>
    </row>
    <row r="241">
      <c r="G241" s="36"/>
      <c r="H241" s="36"/>
      <c r="I241" s="36"/>
    </row>
    <row r="242">
      <c r="G242" s="36"/>
      <c r="H242" s="36"/>
      <c r="I242" s="36"/>
    </row>
    <row r="243">
      <c r="G243" s="36"/>
      <c r="H243" s="36"/>
      <c r="I243" s="36"/>
    </row>
    <row r="244">
      <c r="G244" s="36"/>
      <c r="H244" s="36"/>
      <c r="I244" s="36"/>
    </row>
    <row r="245">
      <c r="G245" s="36"/>
      <c r="H245" s="36"/>
      <c r="I245" s="36"/>
    </row>
    <row r="246">
      <c r="G246" s="36"/>
      <c r="H246" s="36"/>
      <c r="I246" s="36"/>
    </row>
    <row r="247">
      <c r="G247" s="36"/>
      <c r="H247" s="36"/>
      <c r="I247" s="36"/>
    </row>
    <row r="248">
      <c r="G248" s="36"/>
      <c r="H248" s="36"/>
      <c r="I248" s="36"/>
    </row>
    <row r="249">
      <c r="G249" s="36"/>
      <c r="H249" s="36"/>
      <c r="I249" s="36"/>
    </row>
    <row r="250">
      <c r="G250" s="36"/>
      <c r="H250" s="36"/>
      <c r="I250" s="36"/>
    </row>
    <row r="251">
      <c r="G251" s="36"/>
      <c r="H251" s="36"/>
      <c r="I251" s="36"/>
    </row>
    <row r="252">
      <c r="G252" s="36"/>
      <c r="H252" s="36"/>
      <c r="I252" s="36"/>
    </row>
    <row r="253">
      <c r="G253" s="36"/>
      <c r="H253" s="36"/>
      <c r="I253" s="36"/>
    </row>
    <row r="254">
      <c r="G254" s="36"/>
      <c r="H254" s="36"/>
      <c r="I254" s="36"/>
    </row>
    <row r="255">
      <c r="G255" s="36"/>
      <c r="H255" s="36"/>
      <c r="I255" s="36"/>
    </row>
    <row r="256">
      <c r="G256" s="36"/>
      <c r="H256" s="36"/>
      <c r="I256" s="36"/>
    </row>
    <row r="257">
      <c r="G257" s="36"/>
      <c r="H257" s="36"/>
      <c r="I257" s="36"/>
    </row>
    <row r="258">
      <c r="G258" s="36"/>
      <c r="H258" s="36"/>
      <c r="I258" s="36"/>
    </row>
    <row r="259">
      <c r="G259" s="36"/>
      <c r="H259" s="36"/>
      <c r="I259" s="36"/>
    </row>
    <row r="260">
      <c r="G260" s="36"/>
      <c r="H260" s="36"/>
      <c r="I260" s="36"/>
    </row>
    <row r="261">
      <c r="G261" s="36"/>
      <c r="H261" s="36"/>
      <c r="I261" s="36"/>
    </row>
    <row r="262">
      <c r="G262" s="36"/>
      <c r="H262" s="36"/>
      <c r="I262" s="36"/>
    </row>
    <row r="263">
      <c r="G263" s="36"/>
      <c r="H263" s="36"/>
      <c r="I263" s="36"/>
    </row>
    <row r="264">
      <c r="G264" s="36"/>
      <c r="H264" s="36"/>
      <c r="I264" s="36"/>
    </row>
    <row r="265">
      <c r="G265" s="36"/>
      <c r="H265" s="36"/>
      <c r="I265" s="36"/>
    </row>
    <row r="266">
      <c r="G266" s="36"/>
      <c r="H266" s="36"/>
      <c r="I266" s="36"/>
    </row>
    <row r="267">
      <c r="G267" s="36"/>
      <c r="H267" s="36"/>
      <c r="I267" s="36"/>
    </row>
    <row r="268">
      <c r="G268" s="36"/>
      <c r="H268" s="36"/>
      <c r="I268" s="36"/>
    </row>
    <row r="269">
      <c r="G269" s="36"/>
      <c r="H269" s="36"/>
      <c r="I269" s="36"/>
    </row>
    <row r="270">
      <c r="G270" s="36"/>
      <c r="H270" s="36"/>
      <c r="I270" s="36"/>
    </row>
    <row r="271">
      <c r="G271" s="36"/>
      <c r="H271" s="36"/>
      <c r="I271" s="36"/>
    </row>
    <row r="272">
      <c r="G272" s="36"/>
      <c r="H272" s="36"/>
      <c r="I272" s="36"/>
    </row>
    <row r="273">
      <c r="G273" s="36"/>
      <c r="H273" s="36"/>
      <c r="I273" s="36"/>
    </row>
    <row r="274">
      <c r="G274" s="36"/>
      <c r="H274" s="36"/>
      <c r="I274" s="36"/>
    </row>
    <row r="275">
      <c r="G275" s="36"/>
      <c r="H275" s="36"/>
      <c r="I275" s="36"/>
    </row>
    <row r="276">
      <c r="G276" s="36"/>
      <c r="H276" s="36"/>
      <c r="I276" s="36"/>
    </row>
    <row r="277">
      <c r="G277" s="36"/>
      <c r="H277" s="36"/>
      <c r="I277" s="36"/>
    </row>
    <row r="278">
      <c r="G278" s="36"/>
      <c r="H278" s="36"/>
      <c r="I278" s="36"/>
    </row>
    <row r="279">
      <c r="G279" s="36"/>
      <c r="H279" s="36"/>
      <c r="I279" s="36"/>
    </row>
    <row r="280">
      <c r="G280" s="36"/>
      <c r="H280" s="36"/>
      <c r="I280" s="36"/>
    </row>
    <row r="281">
      <c r="G281" s="36"/>
      <c r="H281" s="36"/>
      <c r="I281" s="36"/>
    </row>
    <row r="282">
      <c r="G282" s="36"/>
      <c r="H282" s="36"/>
      <c r="I282" s="36"/>
    </row>
    <row r="283">
      <c r="G283" s="36"/>
      <c r="H283" s="36"/>
      <c r="I283" s="36"/>
    </row>
    <row r="284">
      <c r="G284" s="36"/>
      <c r="H284" s="36"/>
      <c r="I284" s="36"/>
    </row>
    <row r="285">
      <c r="G285" s="36"/>
      <c r="H285" s="36"/>
      <c r="I285" s="36"/>
    </row>
    <row r="286">
      <c r="G286" s="36"/>
      <c r="H286" s="36"/>
      <c r="I286" s="36"/>
    </row>
    <row r="287">
      <c r="G287" s="36"/>
      <c r="H287" s="36"/>
      <c r="I287" s="36"/>
    </row>
    <row r="288">
      <c r="G288" s="36"/>
      <c r="H288" s="36"/>
      <c r="I288" s="36"/>
    </row>
    <row r="289">
      <c r="G289" s="36"/>
      <c r="H289" s="36"/>
      <c r="I289" s="36"/>
    </row>
    <row r="290">
      <c r="G290" s="36"/>
      <c r="H290" s="36"/>
      <c r="I290" s="36"/>
    </row>
    <row r="291">
      <c r="G291" s="36"/>
      <c r="H291" s="36"/>
      <c r="I291" s="36"/>
    </row>
    <row r="292">
      <c r="G292" s="36"/>
      <c r="H292" s="36"/>
      <c r="I292" s="36"/>
    </row>
    <row r="293">
      <c r="G293" s="36"/>
      <c r="H293" s="36"/>
      <c r="I293" s="36"/>
    </row>
    <row r="294">
      <c r="G294" s="36"/>
      <c r="H294" s="36"/>
      <c r="I294" s="36"/>
    </row>
    <row r="295">
      <c r="G295" s="36"/>
      <c r="H295" s="36"/>
      <c r="I295" s="36"/>
    </row>
    <row r="296">
      <c r="G296" s="36"/>
      <c r="H296" s="36"/>
      <c r="I296" s="36"/>
    </row>
    <row r="297">
      <c r="G297" s="36"/>
      <c r="H297" s="36"/>
      <c r="I297" s="36"/>
    </row>
    <row r="298">
      <c r="G298" s="36"/>
      <c r="H298" s="36"/>
      <c r="I298" s="36"/>
    </row>
    <row r="299">
      <c r="G299" s="36"/>
      <c r="H299" s="36"/>
      <c r="I299" s="36"/>
    </row>
    <row r="300">
      <c r="G300" s="36"/>
      <c r="H300" s="36"/>
      <c r="I300" s="36"/>
    </row>
    <row r="301">
      <c r="G301" s="36"/>
      <c r="H301" s="36"/>
      <c r="I301" s="36"/>
    </row>
    <row r="302">
      <c r="G302" s="36"/>
      <c r="H302" s="36"/>
      <c r="I302" s="36"/>
    </row>
    <row r="303">
      <c r="G303" s="36"/>
      <c r="H303" s="36"/>
      <c r="I303" s="36"/>
    </row>
    <row r="304">
      <c r="G304" s="36"/>
      <c r="H304" s="36"/>
      <c r="I304" s="36"/>
    </row>
    <row r="305">
      <c r="G305" s="36"/>
      <c r="H305" s="36"/>
      <c r="I305" s="36"/>
    </row>
    <row r="306">
      <c r="G306" s="36"/>
      <c r="H306" s="36"/>
      <c r="I306" s="36"/>
    </row>
    <row r="307">
      <c r="G307" s="36"/>
      <c r="H307" s="36"/>
      <c r="I307" s="36"/>
    </row>
    <row r="308">
      <c r="G308" s="36"/>
      <c r="H308" s="36"/>
      <c r="I308" s="36"/>
    </row>
    <row r="309">
      <c r="G309" s="36"/>
      <c r="H309" s="36"/>
      <c r="I309" s="36"/>
    </row>
    <row r="310">
      <c r="G310" s="36"/>
      <c r="H310" s="36"/>
      <c r="I310" s="36"/>
    </row>
    <row r="311">
      <c r="G311" s="36"/>
      <c r="H311" s="36"/>
      <c r="I311" s="36"/>
    </row>
    <row r="312">
      <c r="G312" s="36"/>
      <c r="H312" s="36"/>
      <c r="I312" s="36"/>
    </row>
    <row r="313">
      <c r="G313" s="36"/>
      <c r="H313" s="36"/>
      <c r="I313" s="36"/>
    </row>
    <row r="314">
      <c r="G314" s="36"/>
      <c r="H314" s="36"/>
      <c r="I314" s="36"/>
    </row>
    <row r="315">
      <c r="G315" s="36"/>
      <c r="H315" s="36"/>
      <c r="I315" s="36"/>
    </row>
    <row r="316">
      <c r="G316" s="36"/>
      <c r="H316" s="36"/>
      <c r="I316" s="36"/>
    </row>
    <row r="317">
      <c r="G317" s="36"/>
      <c r="H317" s="36"/>
      <c r="I317" s="36"/>
    </row>
    <row r="318">
      <c r="G318" s="36"/>
      <c r="H318" s="36"/>
      <c r="I318" s="36"/>
    </row>
    <row r="319">
      <c r="G319" s="36"/>
      <c r="H319" s="36"/>
      <c r="I319" s="36"/>
    </row>
    <row r="320">
      <c r="G320" s="36"/>
      <c r="H320" s="36"/>
      <c r="I320" s="36"/>
    </row>
    <row r="321">
      <c r="G321" s="36"/>
      <c r="H321" s="36"/>
      <c r="I321" s="36"/>
    </row>
    <row r="322">
      <c r="G322" s="36"/>
      <c r="H322" s="36"/>
      <c r="I322" s="36"/>
    </row>
    <row r="323">
      <c r="G323" s="36"/>
      <c r="H323" s="36"/>
      <c r="I323" s="36"/>
    </row>
    <row r="324">
      <c r="G324" s="36"/>
      <c r="H324" s="36"/>
      <c r="I324" s="36"/>
    </row>
    <row r="325">
      <c r="G325" s="36"/>
      <c r="H325" s="36"/>
      <c r="I325" s="36"/>
    </row>
    <row r="326">
      <c r="G326" s="36"/>
      <c r="H326" s="36"/>
      <c r="I326" s="36"/>
    </row>
    <row r="327">
      <c r="G327" s="36"/>
      <c r="H327" s="36"/>
      <c r="I327" s="36"/>
    </row>
    <row r="328">
      <c r="G328" s="36"/>
      <c r="H328" s="36"/>
      <c r="I328" s="36"/>
    </row>
    <row r="329">
      <c r="G329" s="36"/>
      <c r="H329" s="36"/>
      <c r="I329" s="36"/>
    </row>
    <row r="330">
      <c r="G330" s="36"/>
      <c r="H330" s="36"/>
      <c r="I330" s="36"/>
    </row>
    <row r="331">
      <c r="G331" s="36"/>
      <c r="H331" s="36"/>
      <c r="I331" s="36"/>
    </row>
    <row r="332">
      <c r="G332" s="36"/>
      <c r="H332" s="36"/>
      <c r="I332" s="36"/>
    </row>
    <row r="333">
      <c r="G333" s="36"/>
      <c r="H333" s="36"/>
      <c r="I333" s="36"/>
    </row>
    <row r="334">
      <c r="G334" s="36"/>
      <c r="H334" s="36"/>
      <c r="I334" s="36"/>
    </row>
    <row r="335">
      <c r="G335" s="36"/>
      <c r="H335" s="36"/>
      <c r="I335" s="36"/>
    </row>
    <row r="336">
      <c r="G336" s="36"/>
      <c r="H336" s="36"/>
      <c r="I336" s="36"/>
    </row>
    <row r="337">
      <c r="G337" s="36"/>
      <c r="H337" s="36"/>
      <c r="I337" s="36"/>
    </row>
    <row r="338">
      <c r="G338" s="36"/>
      <c r="H338" s="36"/>
      <c r="I338" s="36"/>
    </row>
    <row r="339">
      <c r="G339" s="36"/>
      <c r="H339" s="36"/>
      <c r="I339" s="36"/>
    </row>
    <row r="340">
      <c r="G340" s="36"/>
      <c r="H340" s="36"/>
      <c r="I340" s="36"/>
    </row>
    <row r="341">
      <c r="G341" s="36"/>
      <c r="H341" s="36"/>
      <c r="I341" s="36"/>
    </row>
    <row r="342">
      <c r="G342" s="36"/>
      <c r="H342" s="36"/>
      <c r="I342" s="36"/>
    </row>
    <row r="343">
      <c r="G343" s="36"/>
      <c r="H343" s="36"/>
      <c r="I343" s="36"/>
    </row>
    <row r="344">
      <c r="G344" s="36"/>
      <c r="H344" s="36"/>
      <c r="I344" s="36"/>
    </row>
    <row r="345">
      <c r="G345" s="36"/>
      <c r="H345" s="36"/>
      <c r="I345" s="36"/>
    </row>
    <row r="346">
      <c r="G346" s="36"/>
      <c r="H346" s="36"/>
      <c r="I346" s="36"/>
    </row>
    <row r="347">
      <c r="G347" s="36"/>
      <c r="H347" s="36"/>
      <c r="I347" s="36"/>
    </row>
    <row r="348">
      <c r="G348" s="36"/>
      <c r="H348" s="36"/>
      <c r="I348" s="36"/>
    </row>
    <row r="349">
      <c r="G349" s="36"/>
      <c r="H349" s="36"/>
      <c r="I349" s="36"/>
    </row>
    <row r="350">
      <c r="G350" s="36"/>
      <c r="H350" s="36"/>
      <c r="I350" s="36"/>
    </row>
    <row r="351">
      <c r="G351" s="36"/>
      <c r="H351" s="36"/>
      <c r="I351" s="36"/>
    </row>
    <row r="352">
      <c r="G352" s="36"/>
      <c r="H352" s="36"/>
      <c r="I352" s="36"/>
    </row>
    <row r="353">
      <c r="G353" s="36"/>
      <c r="H353" s="36"/>
      <c r="I353" s="36"/>
    </row>
    <row r="354">
      <c r="G354" s="36"/>
      <c r="H354" s="36"/>
      <c r="I354" s="36"/>
    </row>
    <row r="355">
      <c r="G355" s="36"/>
      <c r="H355" s="36"/>
      <c r="I355" s="36"/>
    </row>
    <row r="356">
      <c r="G356" s="36"/>
      <c r="H356" s="36"/>
      <c r="I356" s="36"/>
    </row>
    <row r="357">
      <c r="G357" s="36"/>
      <c r="H357" s="36"/>
      <c r="I357" s="36"/>
    </row>
    <row r="358">
      <c r="G358" s="36"/>
      <c r="H358" s="36"/>
      <c r="I358" s="36"/>
    </row>
    <row r="359">
      <c r="G359" s="36"/>
      <c r="H359" s="36"/>
      <c r="I359" s="36"/>
    </row>
    <row r="360">
      <c r="G360" s="36"/>
      <c r="H360" s="36"/>
      <c r="I360" s="36"/>
    </row>
    <row r="361">
      <c r="G361" s="36"/>
      <c r="H361" s="36"/>
      <c r="I361" s="36"/>
    </row>
    <row r="362">
      <c r="G362" s="36"/>
      <c r="H362" s="36"/>
      <c r="I362" s="36"/>
    </row>
    <row r="363">
      <c r="G363" s="36"/>
      <c r="H363" s="36"/>
      <c r="I363" s="36"/>
    </row>
    <row r="364">
      <c r="G364" s="36"/>
      <c r="H364" s="36"/>
      <c r="I364" s="36"/>
    </row>
    <row r="365">
      <c r="G365" s="36"/>
      <c r="H365" s="36"/>
      <c r="I365" s="36"/>
    </row>
    <row r="366">
      <c r="G366" s="36"/>
      <c r="H366" s="36"/>
      <c r="I366" s="36"/>
    </row>
    <row r="367">
      <c r="G367" s="36"/>
      <c r="H367" s="36"/>
      <c r="I367" s="36"/>
    </row>
    <row r="368">
      <c r="G368" s="36"/>
      <c r="H368" s="36"/>
      <c r="I368" s="36"/>
    </row>
    <row r="369">
      <c r="G369" s="36"/>
      <c r="H369" s="36"/>
      <c r="I369" s="36"/>
    </row>
    <row r="370">
      <c r="G370" s="36"/>
      <c r="H370" s="36"/>
      <c r="I370" s="36"/>
    </row>
    <row r="371">
      <c r="G371" s="36"/>
      <c r="H371" s="36"/>
      <c r="I371" s="36"/>
    </row>
    <row r="372">
      <c r="G372" s="36"/>
      <c r="H372" s="36"/>
      <c r="I372" s="36"/>
    </row>
    <row r="373">
      <c r="G373" s="36"/>
      <c r="H373" s="36"/>
      <c r="I373" s="36"/>
    </row>
    <row r="374">
      <c r="G374" s="36"/>
      <c r="H374" s="36"/>
      <c r="I374" s="36"/>
    </row>
    <row r="375">
      <c r="G375" s="36"/>
      <c r="H375" s="36"/>
      <c r="I375" s="36"/>
    </row>
    <row r="376">
      <c r="G376" s="36"/>
      <c r="H376" s="36"/>
      <c r="I376" s="36"/>
    </row>
    <row r="377">
      <c r="G377" s="36"/>
      <c r="H377" s="36"/>
      <c r="I377" s="36"/>
    </row>
    <row r="378">
      <c r="G378" s="36"/>
      <c r="H378" s="36"/>
      <c r="I378" s="36"/>
    </row>
    <row r="379">
      <c r="G379" s="36"/>
      <c r="H379" s="36"/>
      <c r="I379" s="36"/>
    </row>
    <row r="380">
      <c r="G380" s="36"/>
      <c r="H380" s="36"/>
      <c r="I380" s="36"/>
    </row>
    <row r="381">
      <c r="G381" s="36"/>
      <c r="H381" s="36"/>
      <c r="I381" s="36"/>
    </row>
    <row r="382">
      <c r="G382" s="36"/>
      <c r="H382" s="36"/>
      <c r="I382" s="36"/>
    </row>
    <row r="383">
      <c r="G383" s="36"/>
      <c r="H383" s="36"/>
      <c r="I383" s="36"/>
    </row>
    <row r="384">
      <c r="G384" s="36"/>
      <c r="H384" s="36"/>
      <c r="I384" s="36"/>
    </row>
    <row r="385">
      <c r="G385" s="36"/>
      <c r="H385" s="36"/>
      <c r="I385" s="36"/>
    </row>
    <row r="386">
      <c r="G386" s="36"/>
      <c r="H386" s="36"/>
      <c r="I386" s="36"/>
    </row>
    <row r="387">
      <c r="G387" s="36"/>
      <c r="H387" s="36"/>
      <c r="I387" s="36"/>
    </row>
    <row r="388">
      <c r="G388" s="36"/>
      <c r="H388" s="36"/>
      <c r="I388" s="36"/>
    </row>
    <row r="389">
      <c r="G389" s="36"/>
      <c r="H389" s="36"/>
      <c r="I389" s="36"/>
    </row>
    <row r="390">
      <c r="G390" s="36"/>
      <c r="H390" s="36"/>
      <c r="I390" s="36"/>
    </row>
    <row r="391">
      <c r="G391" s="36"/>
      <c r="H391" s="36"/>
      <c r="I391" s="36"/>
    </row>
    <row r="392">
      <c r="G392" s="36"/>
      <c r="H392" s="36"/>
      <c r="I392" s="36"/>
    </row>
    <row r="393">
      <c r="G393" s="36"/>
      <c r="H393" s="36"/>
      <c r="I393" s="36"/>
    </row>
    <row r="394">
      <c r="G394" s="36"/>
      <c r="H394" s="36"/>
      <c r="I394" s="36"/>
    </row>
    <row r="395">
      <c r="G395" s="36"/>
      <c r="H395" s="36"/>
      <c r="I395" s="36"/>
    </row>
    <row r="396">
      <c r="G396" s="36"/>
      <c r="H396" s="36"/>
      <c r="I396" s="36"/>
    </row>
    <row r="397">
      <c r="G397" s="36"/>
      <c r="H397" s="36"/>
      <c r="I397" s="36"/>
    </row>
    <row r="398">
      <c r="G398" s="36"/>
      <c r="H398" s="36"/>
      <c r="I398" s="36"/>
    </row>
    <row r="399">
      <c r="G399" s="36"/>
      <c r="H399" s="36"/>
      <c r="I399" s="36"/>
    </row>
    <row r="400">
      <c r="G400" s="36"/>
      <c r="H400" s="36"/>
      <c r="I400" s="36"/>
    </row>
    <row r="401">
      <c r="G401" s="36"/>
      <c r="H401" s="36"/>
      <c r="I401" s="36"/>
    </row>
    <row r="402">
      <c r="G402" s="36"/>
      <c r="H402" s="36"/>
      <c r="I402" s="36"/>
    </row>
    <row r="403">
      <c r="G403" s="36"/>
      <c r="H403" s="36"/>
      <c r="I403" s="36"/>
    </row>
    <row r="404">
      <c r="G404" s="36"/>
      <c r="H404" s="36"/>
      <c r="I404" s="36"/>
    </row>
    <row r="405">
      <c r="G405" s="36"/>
      <c r="H405" s="36"/>
      <c r="I405" s="36"/>
    </row>
    <row r="406">
      <c r="G406" s="36"/>
      <c r="H406" s="36"/>
      <c r="I406" s="36"/>
    </row>
    <row r="407">
      <c r="G407" s="36"/>
      <c r="H407" s="36"/>
      <c r="I407" s="36"/>
    </row>
    <row r="408">
      <c r="G408" s="36"/>
      <c r="H408" s="36"/>
      <c r="I408" s="36"/>
    </row>
    <row r="409">
      <c r="G409" s="36"/>
      <c r="H409" s="36"/>
      <c r="I409" s="36"/>
    </row>
    <row r="410">
      <c r="G410" s="36"/>
      <c r="H410" s="36"/>
      <c r="I410" s="36"/>
    </row>
    <row r="411">
      <c r="G411" s="36"/>
      <c r="H411" s="36"/>
      <c r="I411" s="36"/>
    </row>
    <row r="412">
      <c r="G412" s="36"/>
      <c r="H412" s="36"/>
      <c r="I412" s="36"/>
    </row>
    <row r="413">
      <c r="G413" s="36"/>
      <c r="H413" s="36"/>
      <c r="I413" s="36"/>
    </row>
    <row r="414">
      <c r="G414" s="36"/>
      <c r="H414" s="36"/>
      <c r="I414" s="36"/>
    </row>
    <row r="415">
      <c r="G415" s="36"/>
      <c r="H415" s="36"/>
      <c r="I415" s="36"/>
    </row>
    <row r="416">
      <c r="G416" s="36"/>
      <c r="H416" s="36"/>
      <c r="I416" s="36"/>
    </row>
    <row r="417">
      <c r="G417" s="36"/>
      <c r="H417" s="36"/>
      <c r="I417" s="36"/>
    </row>
    <row r="418">
      <c r="G418" s="36"/>
      <c r="H418" s="36"/>
      <c r="I418" s="36"/>
    </row>
    <row r="419">
      <c r="G419" s="36"/>
      <c r="H419" s="36"/>
      <c r="I419" s="36"/>
    </row>
    <row r="420">
      <c r="G420" s="36"/>
      <c r="H420" s="36"/>
      <c r="I420" s="36"/>
    </row>
    <row r="421">
      <c r="G421" s="36"/>
      <c r="H421" s="36"/>
      <c r="I421" s="36"/>
    </row>
    <row r="422">
      <c r="G422" s="36"/>
      <c r="H422" s="36"/>
      <c r="I422" s="36"/>
    </row>
    <row r="423">
      <c r="G423" s="36"/>
      <c r="H423" s="36"/>
      <c r="I423" s="36"/>
    </row>
    <row r="424">
      <c r="G424" s="36"/>
      <c r="H424" s="36"/>
      <c r="I424" s="36"/>
    </row>
    <row r="425">
      <c r="G425" s="36"/>
      <c r="H425" s="36"/>
      <c r="I425" s="36"/>
    </row>
    <row r="426">
      <c r="G426" s="36"/>
      <c r="H426" s="36"/>
      <c r="I426" s="36"/>
    </row>
    <row r="427">
      <c r="G427" s="36"/>
      <c r="H427" s="36"/>
      <c r="I427" s="36"/>
    </row>
    <row r="428">
      <c r="G428" s="36"/>
      <c r="H428" s="36"/>
      <c r="I428" s="36"/>
    </row>
    <row r="429">
      <c r="G429" s="36"/>
      <c r="H429" s="36"/>
      <c r="I429" s="36"/>
    </row>
    <row r="430">
      <c r="G430" s="36"/>
      <c r="H430" s="36"/>
      <c r="I430" s="36"/>
    </row>
    <row r="431">
      <c r="G431" s="36"/>
      <c r="H431" s="36"/>
      <c r="I431" s="36"/>
    </row>
    <row r="432">
      <c r="G432" s="36"/>
      <c r="H432" s="36"/>
      <c r="I432" s="36"/>
    </row>
    <row r="433">
      <c r="G433" s="36"/>
      <c r="H433" s="36"/>
      <c r="I433" s="36"/>
    </row>
    <row r="434">
      <c r="G434" s="36"/>
      <c r="H434" s="36"/>
      <c r="I434" s="36"/>
    </row>
    <row r="435">
      <c r="G435" s="36"/>
      <c r="H435" s="36"/>
      <c r="I435" s="36"/>
    </row>
    <row r="436">
      <c r="G436" s="36"/>
      <c r="H436" s="36"/>
      <c r="I436" s="36"/>
    </row>
    <row r="437">
      <c r="G437" s="36"/>
      <c r="H437" s="36"/>
      <c r="I437" s="36"/>
    </row>
    <row r="438">
      <c r="G438" s="36"/>
      <c r="H438" s="36"/>
      <c r="I438" s="36"/>
    </row>
    <row r="439">
      <c r="G439" s="36"/>
      <c r="H439" s="36"/>
      <c r="I439" s="36"/>
    </row>
    <row r="440">
      <c r="G440" s="36"/>
      <c r="H440" s="36"/>
      <c r="I440" s="36"/>
    </row>
    <row r="441">
      <c r="G441" s="36"/>
      <c r="H441" s="36"/>
      <c r="I441" s="36"/>
    </row>
    <row r="442">
      <c r="G442" s="36"/>
      <c r="H442" s="36"/>
      <c r="I442" s="36"/>
    </row>
    <row r="443">
      <c r="G443" s="36"/>
      <c r="H443" s="36"/>
      <c r="I443" s="36"/>
    </row>
    <row r="444">
      <c r="G444" s="36"/>
      <c r="H444" s="36"/>
      <c r="I444" s="36"/>
    </row>
    <row r="445">
      <c r="G445" s="36"/>
      <c r="H445" s="36"/>
      <c r="I445" s="36"/>
    </row>
    <row r="446">
      <c r="G446" s="36"/>
      <c r="H446" s="36"/>
      <c r="I446" s="36"/>
    </row>
    <row r="447">
      <c r="G447" s="36"/>
      <c r="H447" s="36"/>
      <c r="I447" s="36"/>
    </row>
    <row r="448">
      <c r="G448" s="36"/>
      <c r="H448" s="36"/>
      <c r="I448" s="36"/>
    </row>
    <row r="449">
      <c r="G449" s="36"/>
      <c r="H449" s="36"/>
      <c r="I449" s="36"/>
    </row>
    <row r="450">
      <c r="G450" s="36"/>
      <c r="H450" s="36"/>
      <c r="I450" s="36"/>
    </row>
    <row r="451">
      <c r="G451" s="36"/>
      <c r="H451" s="36"/>
      <c r="I451" s="36"/>
    </row>
    <row r="452">
      <c r="G452" s="36"/>
      <c r="H452" s="36"/>
      <c r="I452" s="36"/>
    </row>
    <row r="453">
      <c r="G453" s="36"/>
      <c r="H453" s="36"/>
      <c r="I453" s="36"/>
    </row>
    <row r="454">
      <c r="G454" s="36"/>
      <c r="H454" s="36"/>
      <c r="I454" s="36"/>
    </row>
    <row r="455">
      <c r="G455" s="36"/>
      <c r="H455" s="36"/>
      <c r="I455" s="36"/>
    </row>
    <row r="456">
      <c r="G456" s="36"/>
      <c r="H456" s="36"/>
      <c r="I456" s="36"/>
    </row>
    <row r="457">
      <c r="G457" s="36"/>
      <c r="H457" s="36"/>
      <c r="I457" s="36"/>
    </row>
    <row r="458">
      <c r="G458" s="36"/>
      <c r="H458" s="36"/>
      <c r="I458" s="36"/>
    </row>
    <row r="459">
      <c r="G459" s="36"/>
      <c r="H459" s="36"/>
      <c r="I459" s="36"/>
    </row>
    <row r="460">
      <c r="G460" s="36"/>
      <c r="H460" s="36"/>
      <c r="I460" s="36"/>
    </row>
    <row r="461">
      <c r="G461" s="36"/>
      <c r="H461" s="36"/>
      <c r="I461" s="36"/>
    </row>
    <row r="462">
      <c r="G462" s="36"/>
      <c r="H462" s="36"/>
      <c r="I462" s="36"/>
    </row>
    <row r="463">
      <c r="G463" s="36"/>
      <c r="H463" s="36"/>
      <c r="I463" s="36"/>
    </row>
    <row r="464">
      <c r="G464" s="36"/>
      <c r="H464" s="36"/>
      <c r="I464" s="36"/>
    </row>
    <row r="465">
      <c r="G465" s="36"/>
      <c r="H465" s="36"/>
      <c r="I465" s="36"/>
    </row>
    <row r="466">
      <c r="G466" s="36"/>
      <c r="H466" s="36"/>
      <c r="I466" s="36"/>
    </row>
    <row r="467">
      <c r="G467" s="36"/>
      <c r="H467" s="36"/>
      <c r="I467" s="36"/>
    </row>
    <row r="468">
      <c r="G468" s="36"/>
      <c r="H468" s="36"/>
      <c r="I468" s="36"/>
    </row>
    <row r="469">
      <c r="G469" s="36"/>
      <c r="H469" s="36"/>
      <c r="I469" s="36"/>
    </row>
    <row r="470">
      <c r="G470" s="36"/>
      <c r="H470" s="36"/>
      <c r="I470" s="36"/>
    </row>
    <row r="471">
      <c r="G471" s="36"/>
      <c r="H471" s="36"/>
      <c r="I471" s="36"/>
    </row>
    <row r="472">
      <c r="G472" s="36"/>
      <c r="H472" s="36"/>
      <c r="I472" s="36"/>
    </row>
    <row r="473">
      <c r="G473" s="36"/>
      <c r="H473" s="36"/>
      <c r="I473" s="36"/>
    </row>
    <row r="474">
      <c r="G474" s="36"/>
      <c r="H474" s="36"/>
      <c r="I474" s="36"/>
    </row>
    <row r="475">
      <c r="G475" s="36"/>
      <c r="H475" s="36"/>
      <c r="I475" s="36"/>
    </row>
    <row r="476">
      <c r="G476" s="36"/>
      <c r="H476" s="36"/>
      <c r="I476" s="36"/>
    </row>
    <row r="477">
      <c r="G477" s="36"/>
      <c r="H477" s="36"/>
      <c r="I477" s="36"/>
    </row>
    <row r="478">
      <c r="G478" s="36"/>
      <c r="H478" s="36"/>
      <c r="I478" s="36"/>
    </row>
    <row r="479">
      <c r="G479" s="36"/>
      <c r="H479" s="36"/>
      <c r="I479" s="36"/>
    </row>
    <row r="480">
      <c r="G480" s="36"/>
      <c r="H480" s="36"/>
      <c r="I480" s="36"/>
    </row>
    <row r="481">
      <c r="G481" s="36"/>
      <c r="H481" s="36"/>
      <c r="I481" s="36"/>
    </row>
    <row r="482">
      <c r="G482" s="36"/>
      <c r="H482" s="36"/>
      <c r="I482" s="36"/>
    </row>
    <row r="483">
      <c r="G483" s="36"/>
      <c r="H483" s="36"/>
      <c r="I483" s="36"/>
    </row>
    <row r="484">
      <c r="G484" s="36"/>
      <c r="H484" s="36"/>
      <c r="I484" s="36"/>
    </row>
    <row r="485">
      <c r="G485" s="36"/>
      <c r="H485" s="36"/>
      <c r="I485" s="36"/>
    </row>
    <row r="486">
      <c r="G486" s="36"/>
      <c r="H486" s="36"/>
      <c r="I486" s="36"/>
    </row>
    <row r="487">
      <c r="G487" s="36"/>
      <c r="H487" s="36"/>
      <c r="I487" s="36"/>
    </row>
    <row r="488">
      <c r="G488" s="36"/>
      <c r="H488" s="36"/>
      <c r="I488" s="36"/>
    </row>
    <row r="489">
      <c r="G489" s="36"/>
      <c r="H489" s="36"/>
      <c r="I489" s="36"/>
    </row>
    <row r="490">
      <c r="G490" s="36"/>
      <c r="H490" s="36"/>
      <c r="I490" s="36"/>
    </row>
    <row r="491">
      <c r="G491" s="36"/>
      <c r="H491" s="36"/>
      <c r="I491" s="36"/>
    </row>
    <row r="492">
      <c r="G492" s="36"/>
      <c r="H492" s="36"/>
      <c r="I492" s="36"/>
    </row>
    <row r="493">
      <c r="G493" s="36"/>
      <c r="H493" s="36"/>
      <c r="I493" s="36"/>
    </row>
    <row r="494">
      <c r="G494" s="36"/>
      <c r="H494" s="36"/>
      <c r="I494" s="36"/>
    </row>
    <row r="495">
      <c r="G495" s="36"/>
      <c r="H495" s="36"/>
      <c r="I495" s="36"/>
    </row>
    <row r="496">
      <c r="G496" s="36"/>
      <c r="H496" s="36"/>
      <c r="I496" s="36"/>
    </row>
    <row r="497">
      <c r="G497" s="36"/>
      <c r="H497" s="36"/>
      <c r="I497" s="36"/>
    </row>
    <row r="498">
      <c r="G498" s="36"/>
      <c r="H498" s="36"/>
      <c r="I498" s="36"/>
    </row>
    <row r="499">
      <c r="G499" s="36"/>
      <c r="H499" s="36"/>
      <c r="I499" s="36"/>
    </row>
    <row r="500">
      <c r="G500" s="36"/>
      <c r="H500" s="36"/>
      <c r="I500" s="36"/>
    </row>
    <row r="501">
      <c r="G501" s="36"/>
      <c r="H501" s="36"/>
      <c r="I501" s="36"/>
    </row>
    <row r="502">
      <c r="G502" s="36"/>
      <c r="H502" s="36"/>
      <c r="I502" s="36"/>
    </row>
    <row r="503">
      <c r="G503" s="36"/>
      <c r="H503" s="36"/>
      <c r="I503" s="36"/>
    </row>
    <row r="504">
      <c r="G504" s="36"/>
      <c r="H504" s="36"/>
      <c r="I504" s="36"/>
    </row>
    <row r="505">
      <c r="G505" s="36"/>
      <c r="H505" s="36"/>
      <c r="I505" s="36"/>
    </row>
    <row r="506">
      <c r="G506" s="36"/>
      <c r="H506" s="36"/>
      <c r="I506" s="36"/>
    </row>
    <row r="507">
      <c r="G507" s="36"/>
      <c r="H507" s="36"/>
      <c r="I507" s="36"/>
    </row>
    <row r="508">
      <c r="G508" s="36"/>
      <c r="H508" s="36"/>
      <c r="I508" s="36"/>
    </row>
    <row r="509">
      <c r="G509" s="36"/>
      <c r="H509" s="36"/>
      <c r="I509" s="36"/>
    </row>
    <row r="510">
      <c r="G510" s="36"/>
      <c r="H510" s="36"/>
      <c r="I510" s="36"/>
    </row>
    <row r="511">
      <c r="G511" s="36"/>
      <c r="H511" s="36"/>
      <c r="I511" s="36"/>
    </row>
    <row r="512">
      <c r="G512" s="36"/>
      <c r="H512" s="36"/>
      <c r="I512" s="36"/>
    </row>
    <row r="513">
      <c r="G513" s="36"/>
      <c r="H513" s="36"/>
      <c r="I513" s="36"/>
    </row>
    <row r="514">
      <c r="G514" s="36"/>
      <c r="H514" s="36"/>
      <c r="I514" s="36"/>
    </row>
    <row r="515">
      <c r="G515" s="36"/>
      <c r="H515" s="36"/>
      <c r="I515" s="36"/>
    </row>
    <row r="516">
      <c r="G516" s="36"/>
      <c r="H516" s="36"/>
      <c r="I516" s="36"/>
    </row>
    <row r="517">
      <c r="G517" s="36"/>
      <c r="H517" s="36"/>
      <c r="I517" s="36"/>
    </row>
    <row r="518">
      <c r="G518" s="36"/>
      <c r="H518" s="36"/>
      <c r="I518" s="36"/>
    </row>
    <row r="519">
      <c r="G519" s="36"/>
      <c r="H519" s="36"/>
      <c r="I519" s="36"/>
    </row>
    <row r="520">
      <c r="G520" s="36"/>
      <c r="H520" s="36"/>
      <c r="I520" s="36"/>
    </row>
    <row r="521">
      <c r="G521" s="36"/>
      <c r="H521" s="36"/>
      <c r="I521" s="36"/>
    </row>
    <row r="522">
      <c r="G522" s="36"/>
      <c r="H522" s="36"/>
      <c r="I522" s="36"/>
    </row>
    <row r="523">
      <c r="G523" s="36"/>
      <c r="H523" s="36"/>
      <c r="I523" s="36"/>
    </row>
    <row r="524">
      <c r="G524" s="36"/>
      <c r="H524" s="36"/>
      <c r="I524" s="36"/>
    </row>
    <row r="525">
      <c r="G525" s="36"/>
      <c r="H525" s="36"/>
      <c r="I525" s="36"/>
    </row>
    <row r="526">
      <c r="G526" s="36"/>
      <c r="H526" s="36"/>
      <c r="I526" s="36"/>
    </row>
    <row r="527">
      <c r="G527" s="36"/>
      <c r="H527" s="36"/>
      <c r="I527" s="36"/>
    </row>
    <row r="528">
      <c r="G528" s="36"/>
      <c r="H528" s="36"/>
      <c r="I528" s="36"/>
    </row>
    <row r="529">
      <c r="G529" s="36"/>
      <c r="H529" s="36"/>
      <c r="I529" s="36"/>
    </row>
    <row r="530">
      <c r="G530" s="36"/>
      <c r="H530" s="36"/>
      <c r="I530" s="36"/>
    </row>
    <row r="531">
      <c r="G531" s="36"/>
      <c r="H531" s="36"/>
      <c r="I531" s="36"/>
    </row>
    <row r="532">
      <c r="G532" s="36"/>
      <c r="H532" s="36"/>
      <c r="I532" s="36"/>
    </row>
    <row r="533">
      <c r="G533" s="36"/>
      <c r="H533" s="36"/>
      <c r="I533" s="36"/>
    </row>
    <row r="534">
      <c r="G534" s="36"/>
      <c r="H534" s="36"/>
      <c r="I534" s="36"/>
    </row>
    <row r="535">
      <c r="G535" s="36"/>
      <c r="H535" s="36"/>
      <c r="I535" s="36"/>
    </row>
    <row r="536">
      <c r="G536" s="36"/>
      <c r="H536" s="36"/>
      <c r="I536" s="36"/>
    </row>
    <row r="537">
      <c r="G537" s="36"/>
      <c r="H537" s="36"/>
      <c r="I537" s="36"/>
    </row>
    <row r="538">
      <c r="G538" s="36"/>
      <c r="H538" s="36"/>
      <c r="I538" s="36"/>
    </row>
    <row r="539">
      <c r="G539" s="36"/>
      <c r="H539" s="36"/>
      <c r="I539" s="36"/>
    </row>
    <row r="540">
      <c r="G540" s="36"/>
      <c r="H540" s="36"/>
      <c r="I540" s="36"/>
    </row>
    <row r="541">
      <c r="G541" s="36"/>
      <c r="H541" s="36"/>
      <c r="I541" s="36"/>
    </row>
    <row r="542">
      <c r="G542" s="36"/>
      <c r="H542" s="36"/>
      <c r="I542" s="36"/>
    </row>
    <row r="543">
      <c r="G543" s="36"/>
      <c r="H543" s="36"/>
      <c r="I543" s="36"/>
    </row>
    <row r="544">
      <c r="G544" s="36"/>
      <c r="H544" s="36"/>
      <c r="I544" s="36"/>
    </row>
    <row r="545">
      <c r="G545" s="36"/>
      <c r="H545" s="36"/>
      <c r="I545" s="36"/>
    </row>
    <row r="546">
      <c r="G546" s="36"/>
      <c r="H546" s="36"/>
      <c r="I546" s="36"/>
    </row>
    <row r="547">
      <c r="G547" s="36"/>
      <c r="H547" s="36"/>
      <c r="I547" s="36"/>
    </row>
    <row r="548">
      <c r="G548" s="36"/>
      <c r="H548" s="36"/>
      <c r="I548" s="36"/>
    </row>
    <row r="549">
      <c r="G549" s="36"/>
      <c r="H549" s="36"/>
      <c r="I549" s="36"/>
    </row>
    <row r="550">
      <c r="G550" s="36"/>
      <c r="H550" s="36"/>
      <c r="I550" s="36"/>
    </row>
    <row r="551">
      <c r="G551" s="36"/>
      <c r="H551" s="36"/>
      <c r="I551" s="36"/>
    </row>
    <row r="552">
      <c r="G552" s="36"/>
      <c r="H552" s="36"/>
      <c r="I552" s="36"/>
    </row>
    <row r="553">
      <c r="G553" s="36"/>
      <c r="H553" s="36"/>
      <c r="I553" s="36"/>
    </row>
    <row r="554">
      <c r="G554" s="36"/>
      <c r="H554" s="36"/>
      <c r="I554" s="36"/>
    </row>
    <row r="555">
      <c r="G555" s="36"/>
      <c r="H555" s="36"/>
      <c r="I555" s="36"/>
    </row>
    <row r="556">
      <c r="G556" s="36"/>
      <c r="H556" s="36"/>
      <c r="I556" s="36"/>
    </row>
    <row r="557">
      <c r="G557" s="36"/>
      <c r="H557" s="36"/>
      <c r="I557" s="36"/>
    </row>
    <row r="558">
      <c r="G558" s="36"/>
      <c r="H558" s="36"/>
      <c r="I558" s="36"/>
    </row>
    <row r="559">
      <c r="G559" s="36"/>
      <c r="H559" s="36"/>
      <c r="I559" s="36"/>
    </row>
    <row r="560">
      <c r="G560" s="36"/>
      <c r="H560" s="36"/>
      <c r="I560" s="36"/>
    </row>
    <row r="561">
      <c r="G561" s="36"/>
      <c r="H561" s="36"/>
      <c r="I561" s="36"/>
    </row>
    <row r="562">
      <c r="G562" s="36"/>
      <c r="H562" s="36"/>
      <c r="I562" s="36"/>
    </row>
    <row r="563">
      <c r="G563" s="36"/>
      <c r="H563" s="36"/>
      <c r="I563" s="36"/>
    </row>
    <row r="564">
      <c r="G564" s="36"/>
      <c r="H564" s="36"/>
      <c r="I564" s="36"/>
    </row>
    <row r="565">
      <c r="G565" s="36"/>
      <c r="H565" s="36"/>
      <c r="I565" s="36"/>
    </row>
    <row r="566">
      <c r="G566" s="36"/>
      <c r="H566" s="36"/>
      <c r="I566" s="36"/>
    </row>
    <row r="567">
      <c r="G567" s="36"/>
      <c r="H567" s="36"/>
      <c r="I567" s="36"/>
    </row>
    <row r="568">
      <c r="G568" s="36"/>
      <c r="H568" s="36"/>
      <c r="I568" s="36"/>
    </row>
    <row r="569">
      <c r="G569" s="36"/>
      <c r="H569" s="36"/>
      <c r="I569" s="36"/>
    </row>
    <row r="570">
      <c r="G570" s="36"/>
      <c r="H570" s="36"/>
      <c r="I570" s="36"/>
    </row>
    <row r="571">
      <c r="G571" s="36"/>
      <c r="H571" s="36"/>
      <c r="I571" s="36"/>
    </row>
    <row r="572">
      <c r="G572" s="36"/>
      <c r="H572" s="36"/>
      <c r="I572" s="36"/>
    </row>
    <row r="573">
      <c r="G573" s="36"/>
      <c r="H573" s="36"/>
      <c r="I573" s="36"/>
    </row>
    <row r="574">
      <c r="G574" s="36"/>
      <c r="H574" s="36"/>
      <c r="I574" s="36"/>
    </row>
    <row r="575">
      <c r="G575" s="36"/>
      <c r="H575" s="36"/>
      <c r="I575" s="36"/>
    </row>
    <row r="576">
      <c r="G576" s="36"/>
      <c r="H576" s="36"/>
      <c r="I576" s="36"/>
    </row>
    <row r="577">
      <c r="G577" s="36"/>
      <c r="H577" s="36"/>
      <c r="I577" s="36"/>
    </row>
    <row r="578">
      <c r="G578" s="36"/>
      <c r="H578" s="36"/>
      <c r="I578" s="36"/>
    </row>
    <row r="579">
      <c r="G579" s="36"/>
      <c r="H579" s="36"/>
      <c r="I579" s="36"/>
    </row>
    <row r="580">
      <c r="G580" s="36"/>
      <c r="H580" s="36"/>
      <c r="I580" s="36"/>
    </row>
    <row r="581">
      <c r="G581" s="36"/>
      <c r="H581" s="36"/>
      <c r="I581" s="36"/>
    </row>
    <row r="582">
      <c r="G582" s="36"/>
      <c r="H582" s="36"/>
      <c r="I582" s="36"/>
    </row>
    <row r="583">
      <c r="G583" s="36"/>
      <c r="H583" s="36"/>
      <c r="I583" s="36"/>
    </row>
    <row r="584">
      <c r="G584" s="36"/>
      <c r="H584" s="36"/>
      <c r="I584" s="36"/>
    </row>
    <row r="585">
      <c r="G585" s="36"/>
      <c r="H585" s="36"/>
      <c r="I585" s="36"/>
    </row>
    <row r="586">
      <c r="G586" s="36"/>
      <c r="H586" s="36"/>
      <c r="I586" s="36"/>
    </row>
    <row r="587">
      <c r="G587" s="36"/>
      <c r="H587" s="36"/>
      <c r="I587" s="36"/>
    </row>
    <row r="588">
      <c r="G588" s="36"/>
      <c r="H588" s="36"/>
      <c r="I588" s="36"/>
    </row>
    <row r="589">
      <c r="G589" s="36"/>
      <c r="H589" s="36"/>
      <c r="I589" s="36"/>
    </row>
    <row r="590">
      <c r="G590" s="36"/>
      <c r="H590" s="36"/>
      <c r="I590" s="36"/>
    </row>
    <row r="591">
      <c r="G591" s="36"/>
      <c r="H591" s="36"/>
      <c r="I591" s="36"/>
    </row>
    <row r="592">
      <c r="G592" s="36"/>
      <c r="H592" s="36"/>
      <c r="I592" s="36"/>
    </row>
    <row r="593">
      <c r="G593" s="36"/>
      <c r="H593" s="36"/>
      <c r="I593" s="36"/>
    </row>
    <row r="594">
      <c r="G594" s="36"/>
      <c r="H594" s="36"/>
      <c r="I594" s="36"/>
    </row>
    <row r="595">
      <c r="G595" s="36"/>
      <c r="H595" s="36"/>
      <c r="I595" s="36"/>
    </row>
    <row r="596">
      <c r="G596" s="36"/>
      <c r="H596" s="36"/>
      <c r="I596" s="36"/>
    </row>
    <row r="597">
      <c r="G597" s="36"/>
      <c r="H597" s="36"/>
      <c r="I597" s="36"/>
    </row>
    <row r="598">
      <c r="G598" s="36"/>
      <c r="H598" s="36"/>
      <c r="I598" s="36"/>
    </row>
    <row r="599">
      <c r="G599" s="36"/>
      <c r="H599" s="36"/>
      <c r="I599" s="36"/>
    </row>
    <row r="600">
      <c r="G600" s="36"/>
      <c r="H600" s="36"/>
      <c r="I600" s="36"/>
    </row>
    <row r="601">
      <c r="G601" s="36"/>
      <c r="H601" s="36"/>
      <c r="I601" s="36"/>
    </row>
    <row r="602">
      <c r="G602" s="36"/>
      <c r="H602" s="36"/>
      <c r="I602" s="36"/>
    </row>
    <row r="603">
      <c r="G603" s="36"/>
      <c r="H603" s="36"/>
      <c r="I603" s="36"/>
    </row>
    <row r="604">
      <c r="G604" s="36"/>
      <c r="H604" s="36"/>
      <c r="I604" s="36"/>
    </row>
    <row r="605">
      <c r="G605" s="36"/>
      <c r="H605" s="36"/>
      <c r="I605" s="36"/>
    </row>
    <row r="606">
      <c r="G606" s="36"/>
      <c r="H606" s="36"/>
      <c r="I606" s="36"/>
    </row>
    <row r="607">
      <c r="G607" s="36"/>
      <c r="H607" s="36"/>
      <c r="I607" s="36"/>
    </row>
    <row r="608">
      <c r="G608" s="36"/>
      <c r="H608" s="36"/>
      <c r="I608" s="36"/>
    </row>
    <row r="609">
      <c r="G609" s="36"/>
      <c r="H609" s="36"/>
      <c r="I609" s="36"/>
    </row>
    <row r="610">
      <c r="G610" s="36"/>
      <c r="H610" s="36"/>
      <c r="I610" s="36"/>
    </row>
    <row r="611">
      <c r="G611" s="36"/>
      <c r="H611" s="36"/>
      <c r="I611" s="36"/>
    </row>
    <row r="612">
      <c r="G612" s="36"/>
      <c r="H612" s="36"/>
      <c r="I612" s="36"/>
    </row>
    <row r="613">
      <c r="G613" s="36"/>
      <c r="H613" s="36"/>
      <c r="I613" s="36"/>
    </row>
    <row r="614">
      <c r="G614" s="36"/>
      <c r="H614" s="36"/>
      <c r="I614" s="36"/>
    </row>
    <row r="615">
      <c r="G615" s="36"/>
      <c r="H615" s="36"/>
      <c r="I615" s="36"/>
    </row>
    <row r="616">
      <c r="G616" s="36"/>
      <c r="H616" s="36"/>
      <c r="I616" s="36"/>
    </row>
    <row r="617">
      <c r="G617" s="36"/>
      <c r="H617" s="36"/>
      <c r="I617" s="36"/>
    </row>
    <row r="618">
      <c r="G618" s="36"/>
      <c r="H618" s="36"/>
      <c r="I618" s="36"/>
    </row>
    <row r="619">
      <c r="G619" s="36"/>
      <c r="H619" s="36"/>
      <c r="I619" s="36"/>
    </row>
    <row r="620">
      <c r="G620" s="36"/>
      <c r="H620" s="36"/>
      <c r="I620" s="36"/>
    </row>
    <row r="621">
      <c r="G621" s="36"/>
      <c r="H621" s="36"/>
      <c r="I621" s="36"/>
    </row>
    <row r="622">
      <c r="G622" s="36"/>
      <c r="H622" s="36"/>
      <c r="I622" s="36"/>
    </row>
    <row r="623">
      <c r="G623" s="36"/>
      <c r="H623" s="36"/>
      <c r="I623" s="36"/>
    </row>
    <row r="624">
      <c r="G624" s="36"/>
      <c r="H624" s="36"/>
      <c r="I624" s="36"/>
    </row>
    <row r="625">
      <c r="G625" s="36"/>
      <c r="H625" s="36"/>
      <c r="I625" s="36"/>
    </row>
    <row r="626">
      <c r="G626" s="36"/>
      <c r="H626" s="36"/>
      <c r="I626" s="36"/>
    </row>
    <row r="627">
      <c r="G627" s="36"/>
      <c r="H627" s="36"/>
      <c r="I627" s="36"/>
    </row>
    <row r="628">
      <c r="G628" s="36"/>
      <c r="H628" s="36"/>
      <c r="I628" s="36"/>
    </row>
    <row r="629">
      <c r="G629" s="36"/>
      <c r="H629" s="36"/>
      <c r="I629" s="36"/>
    </row>
    <row r="630">
      <c r="G630" s="36"/>
      <c r="H630" s="36"/>
      <c r="I630" s="36"/>
    </row>
    <row r="631">
      <c r="G631" s="36"/>
      <c r="H631" s="36"/>
      <c r="I631" s="36"/>
    </row>
    <row r="632">
      <c r="G632" s="36"/>
      <c r="H632" s="36"/>
      <c r="I632" s="36"/>
    </row>
    <row r="633">
      <c r="G633" s="36"/>
      <c r="H633" s="36"/>
      <c r="I633" s="36"/>
    </row>
    <row r="634">
      <c r="G634" s="36"/>
      <c r="H634" s="36"/>
      <c r="I634" s="36"/>
    </row>
    <row r="635">
      <c r="G635" s="36"/>
      <c r="H635" s="36"/>
      <c r="I635" s="36"/>
    </row>
    <row r="636">
      <c r="G636" s="36"/>
      <c r="H636" s="36"/>
      <c r="I636" s="36"/>
    </row>
    <row r="637">
      <c r="G637" s="36"/>
      <c r="H637" s="36"/>
      <c r="I637" s="36"/>
    </row>
    <row r="638">
      <c r="G638" s="36"/>
      <c r="H638" s="36"/>
      <c r="I638" s="36"/>
    </row>
    <row r="639">
      <c r="G639" s="36"/>
      <c r="H639" s="36"/>
      <c r="I639" s="36"/>
    </row>
    <row r="640">
      <c r="G640" s="36"/>
      <c r="H640" s="36"/>
      <c r="I640" s="36"/>
    </row>
    <row r="641">
      <c r="G641" s="36"/>
      <c r="H641" s="36"/>
      <c r="I641" s="36"/>
    </row>
    <row r="642">
      <c r="G642" s="36"/>
      <c r="H642" s="36"/>
      <c r="I642" s="36"/>
    </row>
    <row r="643">
      <c r="G643" s="36"/>
      <c r="H643" s="36"/>
      <c r="I643" s="36"/>
    </row>
    <row r="644">
      <c r="G644" s="36"/>
      <c r="H644" s="36"/>
      <c r="I644" s="36"/>
    </row>
    <row r="645">
      <c r="G645" s="36"/>
      <c r="H645" s="36"/>
      <c r="I645" s="36"/>
    </row>
    <row r="646">
      <c r="G646" s="36"/>
      <c r="H646" s="36"/>
      <c r="I646" s="36"/>
    </row>
    <row r="647">
      <c r="G647" s="36"/>
      <c r="H647" s="36"/>
      <c r="I647" s="36"/>
    </row>
    <row r="648">
      <c r="G648" s="36"/>
      <c r="H648" s="36"/>
      <c r="I648" s="36"/>
    </row>
    <row r="649">
      <c r="G649" s="36"/>
      <c r="H649" s="36"/>
      <c r="I649" s="36"/>
    </row>
    <row r="650">
      <c r="G650" s="36"/>
      <c r="H650" s="36"/>
      <c r="I650" s="36"/>
    </row>
    <row r="651">
      <c r="G651" s="36"/>
      <c r="H651" s="36"/>
      <c r="I651" s="36"/>
    </row>
    <row r="652">
      <c r="G652" s="36"/>
      <c r="H652" s="36"/>
      <c r="I652" s="36"/>
    </row>
    <row r="653">
      <c r="G653" s="36"/>
      <c r="H653" s="36"/>
      <c r="I653" s="36"/>
    </row>
    <row r="654">
      <c r="G654" s="36"/>
      <c r="H654" s="36"/>
      <c r="I654" s="36"/>
    </row>
    <row r="655">
      <c r="G655" s="36"/>
      <c r="H655" s="36"/>
      <c r="I655" s="36"/>
    </row>
    <row r="656">
      <c r="G656" s="36"/>
      <c r="H656" s="36"/>
      <c r="I656" s="36"/>
    </row>
    <row r="657">
      <c r="G657" s="36"/>
      <c r="H657" s="36"/>
      <c r="I657" s="36"/>
    </row>
    <row r="658">
      <c r="G658" s="36"/>
      <c r="H658" s="36"/>
      <c r="I658" s="36"/>
    </row>
    <row r="659">
      <c r="G659" s="36"/>
      <c r="H659" s="36"/>
      <c r="I659" s="36"/>
    </row>
    <row r="660">
      <c r="G660" s="36"/>
      <c r="H660" s="36"/>
      <c r="I660" s="36"/>
    </row>
    <row r="661">
      <c r="G661" s="36"/>
      <c r="H661" s="36"/>
      <c r="I661" s="36"/>
    </row>
    <row r="662">
      <c r="G662" s="36"/>
      <c r="H662" s="36"/>
      <c r="I662" s="36"/>
    </row>
    <row r="663">
      <c r="G663" s="36"/>
      <c r="H663" s="36"/>
      <c r="I663" s="36"/>
    </row>
    <row r="664">
      <c r="G664" s="36"/>
      <c r="H664" s="36"/>
      <c r="I664" s="36"/>
    </row>
    <row r="665">
      <c r="G665" s="36"/>
      <c r="H665" s="36"/>
      <c r="I665" s="36"/>
    </row>
    <row r="666">
      <c r="G666" s="36"/>
      <c r="H666" s="36"/>
      <c r="I666" s="36"/>
    </row>
    <row r="667">
      <c r="G667" s="36"/>
      <c r="H667" s="36"/>
      <c r="I667" s="36"/>
    </row>
    <row r="668">
      <c r="G668" s="36"/>
      <c r="H668" s="36"/>
      <c r="I668" s="36"/>
    </row>
    <row r="669">
      <c r="G669" s="36"/>
      <c r="H669" s="36"/>
      <c r="I669" s="36"/>
    </row>
    <row r="670">
      <c r="G670" s="36"/>
      <c r="H670" s="36"/>
      <c r="I670" s="36"/>
    </row>
    <row r="671">
      <c r="G671" s="36"/>
      <c r="H671" s="36"/>
      <c r="I671" s="36"/>
    </row>
    <row r="672">
      <c r="G672" s="36"/>
      <c r="H672" s="36"/>
      <c r="I672" s="36"/>
    </row>
    <row r="673">
      <c r="G673" s="36"/>
      <c r="H673" s="36"/>
      <c r="I673" s="36"/>
    </row>
    <row r="674">
      <c r="G674" s="36"/>
      <c r="H674" s="36"/>
      <c r="I674" s="36"/>
    </row>
    <row r="675">
      <c r="G675" s="36"/>
      <c r="H675" s="36"/>
      <c r="I675" s="36"/>
    </row>
    <row r="676">
      <c r="G676" s="36"/>
      <c r="H676" s="36"/>
      <c r="I676" s="36"/>
    </row>
    <row r="677">
      <c r="G677" s="36"/>
      <c r="H677" s="36"/>
      <c r="I677" s="36"/>
    </row>
    <row r="678">
      <c r="G678" s="36"/>
      <c r="H678" s="36"/>
      <c r="I678" s="36"/>
    </row>
    <row r="679">
      <c r="G679" s="36"/>
      <c r="H679" s="36"/>
      <c r="I679" s="36"/>
    </row>
    <row r="680">
      <c r="G680" s="36"/>
      <c r="H680" s="36"/>
      <c r="I680" s="36"/>
    </row>
    <row r="681">
      <c r="G681" s="36"/>
      <c r="H681" s="36"/>
      <c r="I681" s="36"/>
    </row>
    <row r="682">
      <c r="G682" s="36"/>
      <c r="H682" s="36"/>
      <c r="I682" s="36"/>
    </row>
    <row r="683">
      <c r="G683" s="36"/>
      <c r="H683" s="36"/>
      <c r="I683" s="36"/>
    </row>
    <row r="684">
      <c r="G684" s="36"/>
      <c r="H684" s="36"/>
      <c r="I684" s="36"/>
    </row>
    <row r="685">
      <c r="G685" s="36"/>
      <c r="H685" s="36"/>
      <c r="I685" s="36"/>
    </row>
    <row r="686">
      <c r="G686" s="36"/>
      <c r="H686" s="36"/>
      <c r="I686" s="36"/>
    </row>
    <row r="687">
      <c r="G687" s="36"/>
      <c r="H687" s="36"/>
      <c r="I687" s="36"/>
    </row>
    <row r="688">
      <c r="G688" s="36"/>
      <c r="H688" s="36"/>
      <c r="I688" s="36"/>
    </row>
    <row r="689">
      <c r="G689" s="36"/>
      <c r="H689" s="36"/>
      <c r="I689" s="36"/>
    </row>
    <row r="690">
      <c r="G690" s="36"/>
      <c r="H690" s="36"/>
      <c r="I690" s="36"/>
    </row>
    <row r="691">
      <c r="G691" s="36"/>
      <c r="H691" s="36"/>
      <c r="I691" s="36"/>
    </row>
    <row r="692">
      <c r="G692" s="36"/>
      <c r="H692" s="36"/>
      <c r="I692" s="36"/>
    </row>
    <row r="693">
      <c r="G693" s="36"/>
      <c r="H693" s="36"/>
      <c r="I693" s="36"/>
    </row>
    <row r="694">
      <c r="G694" s="36"/>
      <c r="H694" s="36"/>
      <c r="I694" s="36"/>
    </row>
    <row r="695">
      <c r="G695" s="36"/>
      <c r="H695" s="36"/>
      <c r="I695" s="36"/>
    </row>
    <row r="696">
      <c r="G696" s="36"/>
      <c r="H696" s="36"/>
      <c r="I696" s="36"/>
    </row>
    <row r="697">
      <c r="G697" s="36"/>
      <c r="H697" s="36"/>
      <c r="I697" s="36"/>
    </row>
    <row r="698">
      <c r="G698" s="36"/>
      <c r="H698" s="36"/>
      <c r="I698" s="36"/>
    </row>
    <row r="699">
      <c r="G699" s="36"/>
      <c r="H699" s="36"/>
      <c r="I699" s="36"/>
    </row>
    <row r="700">
      <c r="G700" s="36"/>
      <c r="H700" s="36"/>
      <c r="I700" s="36"/>
    </row>
    <row r="701">
      <c r="G701" s="36"/>
      <c r="H701" s="36"/>
      <c r="I701" s="36"/>
    </row>
    <row r="702">
      <c r="G702" s="36"/>
      <c r="H702" s="36"/>
      <c r="I702" s="36"/>
    </row>
    <row r="703">
      <c r="G703" s="36"/>
      <c r="H703" s="36"/>
      <c r="I703" s="36"/>
    </row>
    <row r="704">
      <c r="G704" s="36"/>
      <c r="H704" s="36"/>
      <c r="I704" s="36"/>
    </row>
    <row r="705">
      <c r="G705" s="36"/>
      <c r="H705" s="36"/>
      <c r="I705" s="36"/>
    </row>
    <row r="706">
      <c r="G706" s="36"/>
      <c r="H706" s="36"/>
      <c r="I706" s="36"/>
    </row>
    <row r="707">
      <c r="G707" s="36"/>
      <c r="H707" s="36"/>
      <c r="I707" s="36"/>
    </row>
    <row r="708">
      <c r="G708" s="36"/>
      <c r="H708" s="36"/>
      <c r="I708" s="36"/>
    </row>
    <row r="709">
      <c r="G709" s="36"/>
      <c r="H709" s="36"/>
      <c r="I709" s="36"/>
    </row>
    <row r="710">
      <c r="G710" s="36"/>
      <c r="H710" s="36"/>
      <c r="I710" s="36"/>
    </row>
    <row r="711">
      <c r="G711" s="36"/>
      <c r="H711" s="36"/>
      <c r="I711" s="36"/>
    </row>
    <row r="712">
      <c r="G712" s="36"/>
      <c r="H712" s="36"/>
      <c r="I712" s="36"/>
    </row>
    <row r="713">
      <c r="G713" s="36"/>
      <c r="H713" s="36"/>
      <c r="I713" s="36"/>
    </row>
    <row r="714">
      <c r="G714" s="36"/>
      <c r="H714" s="36"/>
      <c r="I714" s="36"/>
    </row>
    <row r="715">
      <c r="G715" s="36"/>
      <c r="H715" s="36"/>
      <c r="I715" s="36"/>
    </row>
    <row r="716">
      <c r="G716" s="36"/>
      <c r="H716" s="36"/>
      <c r="I716" s="36"/>
    </row>
    <row r="717">
      <c r="G717" s="36"/>
      <c r="H717" s="36"/>
      <c r="I717" s="36"/>
    </row>
    <row r="718">
      <c r="G718" s="36"/>
      <c r="H718" s="36"/>
      <c r="I718" s="36"/>
    </row>
    <row r="719">
      <c r="G719" s="36"/>
      <c r="H719" s="36"/>
      <c r="I719" s="36"/>
    </row>
    <row r="720">
      <c r="G720" s="36"/>
      <c r="H720" s="36"/>
      <c r="I720" s="36"/>
    </row>
    <row r="721">
      <c r="G721" s="36"/>
      <c r="H721" s="36"/>
      <c r="I721" s="36"/>
    </row>
    <row r="722">
      <c r="G722" s="36"/>
      <c r="H722" s="36"/>
      <c r="I722" s="36"/>
    </row>
    <row r="723">
      <c r="G723" s="36"/>
      <c r="H723" s="36"/>
      <c r="I723" s="36"/>
    </row>
    <row r="724">
      <c r="G724" s="36"/>
      <c r="H724" s="36"/>
      <c r="I724" s="36"/>
    </row>
    <row r="725">
      <c r="G725" s="36"/>
      <c r="H725" s="36"/>
      <c r="I725" s="36"/>
    </row>
    <row r="726">
      <c r="G726" s="36"/>
      <c r="H726" s="36"/>
      <c r="I726" s="36"/>
    </row>
    <row r="727">
      <c r="G727" s="36"/>
      <c r="H727" s="36"/>
      <c r="I727" s="36"/>
    </row>
    <row r="728">
      <c r="G728" s="36"/>
      <c r="H728" s="36"/>
      <c r="I728" s="36"/>
    </row>
    <row r="729">
      <c r="G729" s="36"/>
      <c r="H729" s="36"/>
      <c r="I729" s="36"/>
    </row>
    <row r="730">
      <c r="G730" s="36"/>
      <c r="H730" s="36"/>
      <c r="I730" s="36"/>
    </row>
    <row r="731">
      <c r="G731" s="36"/>
      <c r="H731" s="36"/>
      <c r="I731" s="36"/>
    </row>
    <row r="732">
      <c r="G732" s="36"/>
      <c r="H732" s="36"/>
      <c r="I732" s="36"/>
    </row>
    <row r="733">
      <c r="G733" s="36"/>
      <c r="H733" s="36"/>
      <c r="I733" s="36"/>
    </row>
    <row r="734">
      <c r="G734" s="36"/>
      <c r="H734" s="36"/>
      <c r="I734" s="36"/>
    </row>
    <row r="735">
      <c r="G735" s="36"/>
      <c r="H735" s="36"/>
      <c r="I735" s="36"/>
    </row>
    <row r="736">
      <c r="G736" s="36"/>
      <c r="H736" s="36"/>
      <c r="I736" s="36"/>
    </row>
    <row r="737">
      <c r="G737" s="36"/>
      <c r="H737" s="36"/>
      <c r="I737" s="36"/>
    </row>
    <row r="738">
      <c r="G738" s="36"/>
      <c r="H738" s="36"/>
      <c r="I738" s="36"/>
    </row>
    <row r="739">
      <c r="G739" s="36"/>
      <c r="H739" s="36"/>
      <c r="I739" s="36"/>
    </row>
    <row r="740">
      <c r="G740" s="36"/>
      <c r="H740" s="36"/>
      <c r="I740" s="36"/>
    </row>
    <row r="741">
      <c r="G741" s="36"/>
      <c r="H741" s="36"/>
      <c r="I741" s="36"/>
    </row>
    <row r="742">
      <c r="G742" s="36"/>
      <c r="H742" s="36"/>
      <c r="I742" s="36"/>
    </row>
    <row r="743">
      <c r="G743" s="36"/>
      <c r="H743" s="36"/>
      <c r="I743" s="36"/>
    </row>
    <row r="744">
      <c r="G744" s="36"/>
      <c r="H744" s="36"/>
      <c r="I744" s="36"/>
    </row>
    <row r="745">
      <c r="G745" s="36"/>
      <c r="H745" s="36"/>
      <c r="I745" s="36"/>
    </row>
    <row r="746">
      <c r="G746" s="36"/>
      <c r="H746" s="36"/>
      <c r="I746" s="36"/>
    </row>
    <row r="747">
      <c r="G747" s="36"/>
      <c r="H747" s="36"/>
      <c r="I747" s="36"/>
    </row>
    <row r="748">
      <c r="G748" s="36"/>
      <c r="H748" s="36"/>
      <c r="I748" s="36"/>
    </row>
    <row r="749">
      <c r="G749" s="36"/>
      <c r="H749" s="36"/>
      <c r="I749" s="36"/>
    </row>
    <row r="750">
      <c r="G750" s="36"/>
      <c r="H750" s="36"/>
      <c r="I750" s="36"/>
    </row>
    <row r="751">
      <c r="G751" s="36"/>
      <c r="H751" s="36"/>
      <c r="I751" s="36"/>
    </row>
    <row r="752">
      <c r="G752" s="36"/>
      <c r="H752" s="36"/>
      <c r="I752" s="36"/>
    </row>
    <row r="753">
      <c r="G753" s="36"/>
      <c r="H753" s="36"/>
      <c r="I753" s="36"/>
    </row>
    <row r="754">
      <c r="G754" s="36"/>
      <c r="H754" s="36"/>
      <c r="I754" s="36"/>
    </row>
    <row r="755">
      <c r="G755" s="36"/>
      <c r="H755" s="36"/>
      <c r="I755" s="36"/>
    </row>
    <row r="756">
      <c r="G756" s="36"/>
      <c r="H756" s="36"/>
      <c r="I756" s="36"/>
    </row>
    <row r="757">
      <c r="G757" s="36"/>
      <c r="H757" s="36"/>
      <c r="I757" s="36"/>
    </row>
    <row r="758">
      <c r="G758" s="36"/>
      <c r="H758" s="36"/>
      <c r="I758" s="36"/>
    </row>
    <row r="759">
      <c r="G759" s="36"/>
      <c r="H759" s="36"/>
      <c r="I759" s="36"/>
    </row>
    <row r="760">
      <c r="G760" s="36"/>
      <c r="H760" s="36"/>
      <c r="I760" s="36"/>
    </row>
    <row r="761">
      <c r="G761" s="36"/>
      <c r="H761" s="36"/>
      <c r="I761" s="36"/>
    </row>
    <row r="762">
      <c r="G762" s="36"/>
      <c r="H762" s="36"/>
      <c r="I762" s="36"/>
    </row>
    <row r="763">
      <c r="G763" s="36"/>
      <c r="H763" s="36"/>
      <c r="I763" s="36"/>
    </row>
    <row r="764">
      <c r="G764" s="36"/>
      <c r="H764" s="36"/>
      <c r="I764" s="36"/>
    </row>
    <row r="765">
      <c r="G765" s="36"/>
      <c r="H765" s="36"/>
      <c r="I765" s="36"/>
    </row>
    <row r="766">
      <c r="G766" s="36"/>
      <c r="H766" s="36"/>
      <c r="I766" s="36"/>
    </row>
    <row r="767">
      <c r="G767" s="36"/>
      <c r="H767" s="36"/>
      <c r="I767" s="36"/>
    </row>
    <row r="768">
      <c r="G768" s="36"/>
      <c r="H768" s="36"/>
      <c r="I768" s="36"/>
    </row>
    <row r="769">
      <c r="G769" s="36"/>
      <c r="H769" s="36"/>
      <c r="I769" s="36"/>
    </row>
    <row r="770">
      <c r="G770" s="36"/>
      <c r="H770" s="36"/>
      <c r="I770" s="36"/>
    </row>
    <row r="771">
      <c r="G771" s="36"/>
      <c r="H771" s="36"/>
      <c r="I771" s="36"/>
    </row>
    <row r="772">
      <c r="G772" s="36"/>
      <c r="H772" s="36"/>
      <c r="I772" s="36"/>
    </row>
    <row r="773">
      <c r="G773" s="36"/>
      <c r="H773" s="36"/>
      <c r="I773" s="36"/>
    </row>
    <row r="774">
      <c r="G774" s="36"/>
      <c r="H774" s="36"/>
      <c r="I774" s="36"/>
    </row>
    <row r="775">
      <c r="G775" s="36"/>
      <c r="H775" s="36"/>
      <c r="I775" s="36"/>
    </row>
    <row r="776">
      <c r="G776" s="36"/>
      <c r="H776" s="36"/>
      <c r="I776" s="36"/>
    </row>
    <row r="777">
      <c r="G777" s="36"/>
      <c r="H777" s="36"/>
      <c r="I777" s="36"/>
    </row>
    <row r="778">
      <c r="G778" s="36"/>
      <c r="H778" s="36"/>
      <c r="I778" s="36"/>
    </row>
    <row r="779">
      <c r="G779" s="36"/>
      <c r="H779" s="36"/>
      <c r="I779" s="36"/>
    </row>
    <row r="780">
      <c r="G780" s="36"/>
      <c r="H780" s="36"/>
      <c r="I780" s="36"/>
    </row>
    <row r="781">
      <c r="G781" s="36"/>
      <c r="H781" s="36"/>
      <c r="I781" s="36"/>
    </row>
    <row r="782">
      <c r="G782" s="36"/>
      <c r="H782" s="36"/>
      <c r="I782" s="36"/>
    </row>
    <row r="783">
      <c r="G783" s="36"/>
      <c r="H783" s="36"/>
      <c r="I783" s="36"/>
    </row>
    <row r="784">
      <c r="G784" s="36"/>
      <c r="H784" s="36"/>
      <c r="I784" s="36"/>
    </row>
    <row r="785">
      <c r="G785" s="36"/>
      <c r="H785" s="36"/>
      <c r="I785" s="36"/>
    </row>
    <row r="786">
      <c r="G786" s="36"/>
      <c r="H786" s="36"/>
      <c r="I786" s="36"/>
    </row>
    <row r="787">
      <c r="G787" s="36"/>
      <c r="H787" s="36"/>
      <c r="I787" s="36"/>
    </row>
    <row r="788">
      <c r="G788" s="36"/>
      <c r="H788" s="36"/>
      <c r="I788" s="36"/>
    </row>
    <row r="789">
      <c r="G789" s="36"/>
      <c r="H789" s="36"/>
      <c r="I789" s="36"/>
    </row>
    <row r="790">
      <c r="G790" s="36"/>
      <c r="H790" s="36"/>
      <c r="I790" s="36"/>
    </row>
    <row r="791">
      <c r="G791" s="36"/>
      <c r="H791" s="36"/>
      <c r="I791" s="36"/>
    </row>
    <row r="792">
      <c r="G792" s="36"/>
      <c r="H792" s="36"/>
      <c r="I792" s="36"/>
    </row>
    <row r="793">
      <c r="G793" s="36"/>
      <c r="H793" s="36"/>
      <c r="I793" s="36"/>
    </row>
    <row r="794">
      <c r="G794" s="36"/>
      <c r="H794" s="36"/>
      <c r="I794" s="36"/>
    </row>
    <row r="795">
      <c r="G795" s="36"/>
      <c r="H795" s="36"/>
      <c r="I795" s="36"/>
    </row>
    <row r="796">
      <c r="G796" s="36"/>
      <c r="H796" s="36"/>
      <c r="I796" s="36"/>
    </row>
    <row r="797">
      <c r="G797" s="36"/>
      <c r="H797" s="36"/>
      <c r="I797" s="36"/>
    </row>
    <row r="798">
      <c r="G798" s="36"/>
      <c r="H798" s="36"/>
      <c r="I798" s="36"/>
    </row>
    <row r="799">
      <c r="G799" s="36"/>
      <c r="H799" s="36"/>
      <c r="I799" s="36"/>
    </row>
    <row r="800">
      <c r="G800" s="36"/>
      <c r="H800" s="36"/>
      <c r="I800" s="36"/>
    </row>
    <row r="801">
      <c r="G801" s="36"/>
      <c r="H801" s="36"/>
      <c r="I801" s="36"/>
    </row>
    <row r="802">
      <c r="G802" s="36"/>
      <c r="H802" s="36"/>
      <c r="I802" s="36"/>
    </row>
    <row r="803">
      <c r="G803" s="36"/>
      <c r="H803" s="36"/>
      <c r="I803" s="36"/>
    </row>
    <row r="804">
      <c r="G804" s="36"/>
      <c r="H804" s="36"/>
      <c r="I804" s="36"/>
    </row>
    <row r="805">
      <c r="G805" s="36"/>
      <c r="H805" s="36"/>
      <c r="I805" s="36"/>
    </row>
    <row r="806">
      <c r="G806" s="36"/>
      <c r="H806" s="36"/>
      <c r="I806" s="36"/>
    </row>
    <row r="807">
      <c r="G807" s="36"/>
      <c r="H807" s="36"/>
      <c r="I807" s="36"/>
    </row>
    <row r="808">
      <c r="G808" s="36"/>
      <c r="H808" s="36"/>
      <c r="I808" s="36"/>
    </row>
    <row r="809">
      <c r="G809" s="36"/>
      <c r="H809" s="36"/>
      <c r="I809" s="36"/>
    </row>
    <row r="810">
      <c r="G810" s="36"/>
      <c r="H810" s="36"/>
      <c r="I810" s="36"/>
    </row>
    <row r="811">
      <c r="G811" s="36"/>
      <c r="H811" s="36"/>
      <c r="I811" s="36"/>
    </row>
    <row r="812">
      <c r="G812" s="36"/>
      <c r="H812" s="36"/>
      <c r="I812" s="36"/>
    </row>
    <row r="813">
      <c r="G813" s="36"/>
      <c r="H813" s="36"/>
      <c r="I813" s="36"/>
    </row>
    <row r="814">
      <c r="G814" s="36"/>
      <c r="H814" s="36"/>
      <c r="I814" s="36"/>
    </row>
    <row r="815">
      <c r="G815" s="36"/>
      <c r="H815" s="36"/>
      <c r="I815" s="36"/>
    </row>
    <row r="816">
      <c r="G816" s="36"/>
      <c r="H816" s="36"/>
      <c r="I816" s="36"/>
    </row>
    <row r="817">
      <c r="G817" s="36"/>
      <c r="H817" s="36"/>
      <c r="I817" s="36"/>
    </row>
    <row r="818">
      <c r="G818" s="36"/>
      <c r="H818" s="36"/>
      <c r="I818" s="36"/>
    </row>
    <row r="819">
      <c r="G819" s="36"/>
      <c r="H819" s="36"/>
      <c r="I819" s="36"/>
    </row>
    <row r="820">
      <c r="G820" s="36"/>
      <c r="H820" s="36"/>
      <c r="I820" s="36"/>
    </row>
    <row r="821">
      <c r="G821" s="36"/>
      <c r="H821" s="36"/>
      <c r="I821" s="36"/>
    </row>
    <row r="822">
      <c r="G822" s="36"/>
      <c r="H822" s="36"/>
      <c r="I822" s="36"/>
    </row>
    <row r="823">
      <c r="G823" s="36"/>
      <c r="H823" s="36"/>
      <c r="I823" s="36"/>
    </row>
    <row r="824">
      <c r="G824" s="36"/>
      <c r="H824" s="36"/>
      <c r="I824" s="36"/>
    </row>
    <row r="825">
      <c r="G825" s="36"/>
      <c r="H825" s="36"/>
      <c r="I825" s="36"/>
    </row>
    <row r="826">
      <c r="G826" s="36"/>
      <c r="H826" s="36"/>
      <c r="I826" s="36"/>
    </row>
    <row r="827">
      <c r="G827" s="36"/>
      <c r="H827" s="36"/>
      <c r="I827" s="36"/>
    </row>
    <row r="828">
      <c r="G828" s="36"/>
      <c r="H828" s="36"/>
      <c r="I828" s="36"/>
    </row>
    <row r="829">
      <c r="G829" s="36"/>
      <c r="H829" s="36"/>
      <c r="I829" s="36"/>
    </row>
    <row r="830">
      <c r="G830" s="36"/>
      <c r="H830" s="36"/>
      <c r="I830" s="36"/>
    </row>
    <row r="831">
      <c r="G831" s="36"/>
      <c r="H831" s="36"/>
      <c r="I831" s="36"/>
    </row>
    <row r="832">
      <c r="G832" s="36"/>
      <c r="H832" s="36"/>
      <c r="I832" s="36"/>
    </row>
    <row r="833">
      <c r="G833" s="36"/>
      <c r="H833" s="36"/>
      <c r="I833" s="36"/>
    </row>
    <row r="834">
      <c r="G834" s="36"/>
      <c r="H834" s="36"/>
      <c r="I834" s="36"/>
    </row>
    <row r="835">
      <c r="G835" s="36"/>
      <c r="H835" s="36"/>
      <c r="I835" s="36"/>
    </row>
    <row r="836">
      <c r="G836" s="36"/>
      <c r="H836" s="36"/>
      <c r="I836" s="36"/>
    </row>
    <row r="837">
      <c r="G837" s="36"/>
      <c r="H837" s="36"/>
      <c r="I837" s="36"/>
    </row>
    <row r="838">
      <c r="G838" s="36"/>
      <c r="H838" s="36"/>
      <c r="I838" s="36"/>
    </row>
    <row r="839">
      <c r="G839" s="36"/>
      <c r="H839" s="36"/>
      <c r="I839" s="36"/>
    </row>
    <row r="840">
      <c r="G840" s="36"/>
      <c r="H840" s="36"/>
      <c r="I840" s="36"/>
    </row>
    <row r="841">
      <c r="G841" s="36"/>
      <c r="H841" s="36"/>
      <c r="I841" s="36"/>
    </row>
    <row r="842">
      <c r="G842" s="36"/>
      <c r="H842" s="36"/>
      <c r="I842" s="36"/>
    </row>
    <row r="843">
      <c r="G843" s="36"/>
      <c r="H843" s="36"/>
      <c r="I843" s="36"/>
    </row>
    <row r="844">
      <c r="G844" s="36"/>
      <c r="H844" s="36"/>
      <c r="I844" s="36"/>
    </row>
    <row r="845">
      <c r="G845" s="36"/>
      <c r="H845" s="36"/>
      <c r="I845" s="36"/>
    </row>
    <row r="846">
      <c r="G846" s="36"/>
      <c r="H846" s="36"/>
      <c r="I846" s="36"/>
    </row>
    <row r="847">
      <c r="G847" s="36"/>
      <c r="H847" s="36"/>
      <c r="I847" s="36"/>
    </row>
    <row r="848">
      <c r="G848" s="36"/>
      <c r="H848" s="36"/>
      <c r="I848" s="36"/>
    </row>
    <row r="849">
      <c r="G849" s="36"/>
      <c r="H849" s="36"/>
      <c r="I849" s="36"/>
    </row>
    <row r="850">
      <c r="G850" s="36"/>
      <c r="H850" s="36"/>
      <c r="I850" s="36"/>
    </row>
    <row r="851">
      <c r="G851" s="36"/>
      <c r="H851" s="36"/>
      <c r="I851" s="36"/>
    </row>
    <row r="852">
      <c r="G852" s="36"/>
      <c r="H852" s="36"/>
      <c r="I852" s="36"/>
    </row>
    <row r="853">
      <c r="G853" s="36"/>
      <c r="H853" s="36"/>
      <c r="I853" s="36"/>
    </row>
    <row r="854">
      <c r="G854" s="36"/>
      <c r="H854" s="36"/>
      <c r="I854" s="36"/>
    </row>
    <row r="855">
      <c r="G855" s="36"/>
      <c r="H855" s="36"/>
      <c r="I855" s="36"/>
    </row>
    <row r="856">
      <c r="G856" s="36"/>
      <c r="H856" s="36"/>
      <c r="I856" s="36"/>
    </row>
    <row r="857">
      <c r="G857" s="36"/>
      <c r="H857" s="36"/>
      <c r="I857" s="36"/>
    </row>
    <row r="858">
      <c r="G858" s="36"/>
      <c r="H858" s="36"/>
      <c r="I858" s="36"/>
    </row>
    <row r="859">
      <c r="G859" s="36"/>
      <c r="H859" s="36"/>
      <c r="I859" s="36"/>
    </row>
    <row r="860">
      <c r="G860" s="36"/>
      <c r="H860" s="36"/>
      <c r="I860" s="36"/>
    </row>
    <row r="861">
      <c r="G861" s="36"/>
      <c r="H861" s="36"/>
      <c r="I861" s="36"/>
    </row>
    <row r="862">
      <c r="G862" s="36"/>
      <c r="H862" s="36"/>
      <c r="I862" s="36"/>
    </row>
    <row r="863">
      <c r="G863" s="36"/>
      <c r="H863" s="36"/>
      <c r="I863" s="36"/>
    </row>
    <row r="864">
      <c r="G864" s="36"/>
      <c r="H864" s="36"/>
      <c r="I864" s="36"/>
    </row>
    <row r="865">
      <c r="G865" s="36"/>
      <c r="H865" s="36"/>
      <c r="I865" s="36"/>
    </row>
    <row r="866">
      <c r="G866" s="36"/>
      <c r="H866" s="36"/>
      <c r="I866" s="36"/>
    </row>
    <row r="867">
      <c r="G867" s="36"/>
      <c r="H867" s="36"/>
      <c r="I867" s="36"/>
    </row>
    <row r="868">
      <c r="G868" s="36"/>
      <c r="H868" s="36"/>
      <c r="I868" s="36"/>
    </row>
    <row r="869">
      <c r="G869" s="36"/>
      <c r="H869" s="36"/>
      <c r="I869" s="36"/>
    </row>
    <row r="870">
      <c r="G870" s="36"/>
      <c r="H870" s="36"/>
      <c r="I870" s="36"/>
    </row>
    <row r="871">
      <c r="G871" s="36"/>
      <c r="H871" s="36"/>
      <c r="I871" s="36"/>
    </row>
    <row r="872">
      <c r="G872" s="36"/>
      <c r="H872" s="36"/>
      <c r="I872" s="36"/>
    </row>
    <row r="873">
      <c r="G873" s="36"/>
      <c r="H873" s="36"/>
      <c r="I873" s="36"/>
    </row>
    <row r="874">
      <c r="G874" s="36"/>
      <c r="H874" s="36"/>
      <c r="I874" s="36"/>
    </row>
    <row r="875">
      <c r="G875" s="36"/>
      <c r="H875" s="36"/>
      <c r="I875" s="36"/>
    </row>
    <row r="876">
      <c r="G876" s="36"/>
      <c r="H876" s="36"/>
      <c r="I876" s="36"/>
    </row>
    <row r="877">
      <c r="G877" s="36"/>
      <c r="H877" s="36"/>
      <c r="I877" s="36"/>
    </row>
    <row r="878">
      <c r="G878" s="36"/>
      <c r="H878" s="36"/>
      <c r="I878" s="36"/>
    </row>
    <row r="879">
      <c r="G879" s="36"/>
      <c r="H879" s="36"/>
      <c r="I879" s="36"/>
    </row>
    <row r="880">
      <c r="G880" s="36"/>
      <c r="H880" s="36"/>
      <c r="I880" s="36"/>
    </row>
    <row r="881">
      <c r="G881" s="36"/>
      <c r="H881" s="36"/>
      <c r="I881" s="36"/>
    </row>
    <row r="882">
      <c r="G882" s="36"/>
      <c r="H882" s="36"/>
      <c r="I882" s="36"/>
    </row>
    <row r="883">
      <c r="G883" s="36"/>
      <c r="H883" s="36"/>
      <c r="I883" s="36"/>
    </row>
    <row r="884">
      <c r="G884" s="36"/>
      <c r="H884" s="36"/>
      <c r="I884" s="36"/>
    </row>
    <row r="885">
      <c r="G885" s="36"/>
      <c r="H885" s="36"/>
      <c r="I885" s="36"/>
    </row>
    <row r="886">
      <c r="G886" s="36"/>
      <c r="H886" s="36"/>
      <c r="I886" s="36"/>
    </row>
    <row r="887">
      <c r="G887" s="36"/>
      <c r="H887" s="36"/>
      <c r="I887" s="36"/>
    </row>
    <row r="888">
      <c r="G888" s="36"/>
      <c r="H888" s="36"/>
      <c r="I888" s="36"/>
    </row>
    <row r="889">
      <c r="G889" s="36"/>
      <c r="H889" s="36"/>
      <c r="I889" s="36"/>
    </row>
    <row r="890">
      <c r="G890" s="36"/>
      <c r="H890" s="36"/>
      <c r="I890" s="36"/>
    </row>
    <row r="891">
      <c r="G891" s="36"/>
      <c r="H891" s="36"/>
      <c r="I891" s="36"/>
    </row>
    <row r="892">
      <c r="G892" s="36"/>
      <c r="H892" s="36"/>
      <c r="I892" s="36"/>
    </row>
    <row r="893">
      <c r="G893" s="36"/>
      <c r="H893" s="36"/>
      <c r="I893" s="36"/>
    </row>
    <row r="894">
      <c r="G894" s="36"/>
      <c r="H894" s="36"/>
      <c r="I894" s="36"/>
    </row>
    <row r="895">
      <c r="G895" s="36"/>
      <c r="H895" s="36"/>
      <c r="I895" s="36"/>
    </row>
    <row r="896">
      <c r="G896" s="36"/>
      <c r="H896" s="36"/>
      <c r="I896" s="36"/>
    </row>
    <row r="897">
      <c r="G897" s="36"/>
      <c r="H897" s="36"/>
      <c r="I897" s="36"/>
    </row>
    <row r="898">
      <c r="G898" s="36"/>
      <c r="H898" s="36"/>
      <c r="I898" s="36"/>
    </row>
    <row r="899">
      <c r="G899" s="36"/>
      <c r="H899" s="36"/>
      <c r="I899" s="36"/>
    </row>
    <row r="900">
      <c r="G900" s="36"/>
      <c r="H900" s="36"/>
      <c r="I900" s="36"/>
    </row>
    <row r="901">
      <c r="G901" s="36"/>
      <c r="H901" s="36"/>
      <c r="I901" s="36"/>
    </row>
    <row r="902">
      <c r="G902" s="36"/>
      <c r="H902" s="36"/>
      <c r="I902" s="36"/>
    </row>
    <row r="903">
      <c r="G903" s="36"/>
      <c r="H903" s="36"/>
      <c r="I903" s="36"/>
    </row>
    <row r="904">
      <c r="G904" s="36"/>
      <c r="H904" s="36"/>
      <c r="I904" s="36"/>
    </row>
    <row r="905">
      <c r="G905" s="36"/>
      <c r="H905" s="36"/>
      <c r="I905" s="36"/>
    </row>
    <row r="906">
      <c r="G906" s="36"/>
      <c r="H906" s="36"/>
      <c r="I906" s="36"/>
    </row>
    <row r="907">
      <c r="G907" s="36"/>
      <c r="H907" s="36"/>
      <c r="I907" s="36"/>
    </row>
    <row r="908">
      <c r="G908" s="36"/>
      <c r="H908" s="36"/>
      <c r="I908" s="36"/>
    </row>
    <row r="909">
      <c r="G909" s="36"/>
      <c r="H909" s="36"/>
      <c r="I909" s="36"/>
    </row>
    <row r="910">
      <c r="G910" s="36"/>
      <c r="H910" s="36"/>
      <c r="I910" s="36"/>
    </row>
    <row r="911">
      <c r="G911" s="36"/>
      <c r="H911" s="36"/>
      <c r="I911" s="36"/>
    </row>
    <row r="912">
      <c r="G912" s="36"/>
      <c r="H912" s="36"/>
      <c r="I912" s="36"/>
    </row>
    <row r="913">
      <c r="G913" s="36"/>
      <c r="H913" s="36"/>
      <c r="I913" s="36"/>
    </row>
    <row r="914">
      <c r="G914" s="36"/>
      <c r="H914" s="36"/>
      <c r="I914" s="36"/>
    </row>
    <row r="915">
      <c r="G915" s="36"/>
      <c r="H915" s="36"/>
      <c r="I915" s="36"/>
    </row>
    <row r="916">
      <c r="G916" s="36"/>
      <c r="H916" s="36"/>
      <c r="I916" s="36"/>
    </row>
    <row r="917">
      <c r="G917" s="36"/>
      <c r="H917" s="36"/>
      <c r="I917" s="36"/>
    </row>
    <row r="918">
      <c r="G918" s="36"/>
      <c r="H918" s="36"/>
      <c r="I918" s="36"/>
    </row>
    <row r="919">
      <c r="G919" s="36"/>
      <c r="H919" s="36"/>
      <c r="I919" s="36"/>
    </row>
    <row r="920">
      <c r="G920" s="36"/>
      <c r="H920" s="36"/>
      <c r="I920" s="36"/>
    </row>
    <row r="921">
      <c r="G921" s="36"/>
      <c r="H921" s="36"/>
      <c r="I921" s="36"/>
    </row>
    <row r="922">
      <c r="G922" s="36"/>
      <c r="H922" s="36"/>
      <c r="I922" s="36"/>
    </row>
    <row r="923">
      <c r="G923" s="36"/>
      <c r="H923" s="36"/>
      <c r="I923" s="36"/>
    </row>
    <row r="924">
      <c r="G924" s="36"/>
      <c r="H924" s="36"/>
      <c r="I924" s="36"/>
    </row>
    <row r="925">
      <c r="G925" s="36"/>
      <c r="H925" s="36"/>
      <c r="I925" s="36"/>
    </row>
    <row r="926">
      <c r="G926" s="36"/>
      <c r="H926" s="36"/>
      <c r="I926" s="36"/>
    </row>
    <row r="927">
      <c r="G927" s="36"/>
      <c r="H927" s="36"/>
      <c r="I927" s="36"/>
    </row>
    <row r="928">
      <c r="G928" s="36"/>
      <c r="H928" s="36"/>
      <c r="I928" s="36"/>
    </row>
    <row r="929">
      <c r="G929" s="36"/>
      <c r="H929" s="36"/>
      <c r="I929" s="36"/>
    </row>
    <row r="930">
      <c r="G930" s="36"/>
      <c r="H930" s="36"/>
      <c r="I930" s="36"/>
    </row>
    <row r="931">
      <c r="G931" s="36"/>
      <c r="H931" s="36"/>
      <c r="I931" s="36"/>
    </row>
    <row r="932">
      <c r="G932" s="36"/>
      <c r="H932" s="36"/>
      <c r="I932" s="36"/>
    </row>
    <row r="933">
      <c r="G933" s="36"/>
      <c r="H933" s="36"/>
      <c r="I933" s="36"/>
    </row>
    <row r="934">
      <c r="G934" s="36"/>
      <c r="H934" s="36"/>
      <c r="I934" s="36"/>
    </row>
    <row r="935">
      <c r="G935" s="36"/>
      <c r="H935" s="36"/>
      <c r="I935" s="36"/>
    </row>
    <row r="936">
      <c r="G936" s="36"/>
      <c r="H936" s="36"/>
      <c r="I936" s="36"/>
    </row>
    <row r="937">
      <c r="G937" s="36"/>
      <c r="H937" s="36"/>
      <c r="I937" s="36"/>
    </row>
    <row r="938">
      <c r="G938" s="36"/>
      <c r="H938" s="36"/>
      <c r="I938" s="36"/>
    </row>
    <row r="939">
      <c r="G939" s="36"/>
      <c r="H939" s="36"/>
      <c r="I939" s="36"/>
    </row>
    <row r="940">
      <c r="G940" s="36"/>
      <c r="H940" s="36"/>
      <c r="I940" s="36"/>
    </row>
    <row r="941">
      <c r="G941" s="36"/>
      <c r="H941" s="36"/>
      <c r="I941" s="36"/>
    </row>
    <row r="942">
      <c r="G942" s="36"/>
      <c r="H942" s="36"/>
      <c r="I942" s="36"/>
    </row>
    <row r="943">
      <c r="G943" s="36"/>
      <c r="H943" s="36"/>
      <c r="I943" s="36"/>
    </row>
    <row r="944">
      <c r="G944" s="36"/>
      <c r="H944" s="36"/>
      <c r="I944" s="36"/>
    </row>
    <row r="945">
      <c r="G945" s="36"/>
      <c r="H945" s="36"/>
      <c r="I945" s="36"/>
    </row>
    <row r="946">
      <c r="G946" s="36"/>
      <c r="H946" s="36"/>
      <c r="I946" s="36"/>
    </row>
    <row r="947">
      <c r="G947" s="36"/>
      <c r="H947" s="36"/>
      <c r="I947" s="36"/>
    </row>
    <row r="948">
      <c r="G948" s="36"/>
      <c r="H948" s="36"/>
      <c r="I948" s="36"/>
    </row>
    <row r="949">
      <c r="G949" s="36"/>
      <c r="H949" s="36"/>
      <c r="I949" s="36"/>
    </row>
    <row r="950">
      <c r="G950" s="36"/>
      <c r="H950" s="36"/>
      <c r="I950" s="36"/>
    </row>
    <row r="951">
      <c r="G951" s="36"/>
      <c r="H951" s="36"/>
      <c r="I951" s="36"/>
    </row>
    <row r="952">
      <c r="G952" s="36"/>
      <c r="H952" s="36"/>
      <c r="I952" s="36"/>
    </row>
    <row r="953">
      <c r="G953" s="36"/>
      <c r="H953" s="36"/>
      <c r="I953" s="36"/>
    </row>
    <row r="954">
      <c r="G954" s="36"/>
      <c r="H954" s="36"/>
      <c r="I954" s="36"/>
    </row>
    <row r="955">
      <c r="G955" s="36"/>
      <c r="H955" s="36"/>
      <c r="I955" s="36"/>
    </row>
    <row r="956">
      <c r="G956" s="36"/>
      <c r="H956" s="36"/>
      <c r="I956" s="36"/>
    </row>
    <row r="957">
      <c r="G957" s="36"/>
      <c r="H957" s="36"/>
      <c r="I957" s="36"/>
    </row>
    <row r="958">
      <c r="G958" s="36"/>
      <c r="H958" s="36"/>
      <c r="I958" s="36"/>
    </row>
    <row r="959">
      <c r="G959" s="36"/>
      <c r="H959" s="36"/>
      <c r="I959" s="36"/>
    </row>
    <row r="960">
      <c r="G960" s="36"/>
      <c r="H960" s="36"/>
      <c r="I960" s="36"/>
    </row>
    <row r="961">
      <c r="G961" s="36"/>
      <c r="H961" s="36"/>
      <c r="I961" s="36"/>
    </row>
    <row r="962">
      <c r="G962" s="36"/>
      <c r="H962" s="36"/>
      <c r="I962" s="36"/>
    </row>
    <row r="963">
      <c r="G963" s="36"/>
      <c r="H963" s="36"/>
      <c r="I963" s="36"/>
    </row>
    <row r="964">
      <c r="G964" s="36"/>
      <c r="H964" s="36"/>
      <c r="I964" s="36"/>
    </row>
    <row r="965">
      <c r="G965" s="36"/>
      <c r="H965" s="36"/>
      <c r="I965" s="36"/>
    </row>
    <row r="966">
      <c r="G966" s="36"/>
      <c r="H966" s="36"/>
      <c r="I966" s="36"/>
    </row>
    <row r="967">
      <c r="G967" s="36"/>
      <c r="H967" s="36"/>
      <c r="I967" s="36"/>
    </row>
    <row r="968">
      <c r="G968" s="36"/>
      <c r="H968" s="36"/>
      <c r="I968" s="36"/>
    </row>
    <row r="969">
      <c r="G969" s="36"/>
      <c r="H969" s="36"/>
      <c r="I969" s="36"/>
    </row>
    <row r="970">
      <c r="G970" s="36"/>
      <c r="H970" s="36"/>
      <c r="I970" s="36"/>
    </row>
    <row r="971">
      <c r="G971" s="36"/>
      <c r="H971" s="36"/>
      <c r="I971" s="36"/>
    </row>
    <row r="972">
      <c r="G972" s="36"/>
      <c r="H972" s="36"/>
      <c r="I972" s="36"/>
    </row>
    <row r="973">
      <c r="G973" s="36"/>
      <c r="H973" s="36"/>
      <c r="I973" s="36"/>
    </row>
    <row r="974">
      <c r="G974" s="36"/>
      <c r="H974" s="36"/>
      <c r="I974" s="36"/>
    </row>
    <row r="975">
      <c r="G975" s="36"/>
      <c r="H975" s="36"/>
      <c r="I975" s="36"/>
    </row>
    <row r="976">
      <c r="G976" s="36"/>
      <c r="H976" s="36"/>
      <c r="I976" s="36"/>
    </row>
    <row r="977">
      <c r="G977" s="36"/>
      <c r="H977" s="36"/>
      <c r="I977" s="36"/>
    </row>
    <row r="978">
      <c r="G978" s="36"/>
      <c r="H978" s="36"/>
      <c r="I978" s="36"/>
    </row>
    <row r="979">
      <c r="G979" s="36"/>
      <c r="H979" s="36"/>
      <c r="I979" s="36"/>
    </row>
    <row r="980">
      <c r="G980" s="36"/>
      <c r="H980" s="36"/>
      <c r="I980" s="36"/>
    </row>
    <row r="981">
      <c r="G981" s="36"/>
      <c r="H981" s="36"/>
      <c r="I981" s="36"/>
    </row>
    <row r="982">
      <c r="G982" s="36"/>
      <c r="H982" s="36"/>
      <c r="I982" s="36"/>
    </row>
    <row r="983">
      <c r="G983" s="36"/>
      <c r="H983" s="36"/>
      <c r="I983" s="36"/>
    </row>
    <row r="984">
      <c r="G984" s="36"/>
      <c r="H984" s="36"/>
      <c r="I984" s="36"/>
    </row>
    <row r="985">
      <c r="G985" s="36"/>
      <c r="H985" s="36"/>
      <c r="I985" s="36"/>
    </row>
    <row r="986">
      <c r="G986" s="36"/>
      <c r="H986" s="36"/>
      <c r="I986" s="36"/>
    </row>
    <row r="987">
      <c r="G987" s="36"/>
      <c r="H987" s="36"/>
      <c r="I987" s="36"/>
    </row>
    <row r="988">
      <c r="G988" s="36"/>
      <c r="H988" s="36"/>
      <c r="I988" s="36"/>
    </row>
    <row r="989">
      <c r="G989" s="36"/>
      <c r="H989" s="36"/>
      <c r="I989" s="36"/>
    </row>
    <row r="990">
      <c r="G990" s="36"/>
      <c r="H990" s="36"/>
      <c r="I990" s="36"/>
    </row>
  </sheetData>
  <mergeCells count="3">
    <mergeCell ref="A1:D1"/>
    <mergeCell ref="H3:K3"/>
    <mergeCell ref="H28:I28"/>
  </mergeCells>
  <hyperlinks>
    <hyperlink r:id="rId2" ref="K18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31.5"/>
    <col customWidth="1" min="4" max="4" width="30.75"/>
    <col customWidth="1" min="5" max="5" width="22.25"/>
  </cols>
  <sheetData>
    <row r="1">
      <c r="A1" s="47" t="s">
        <v>45</v>
      </c>
      <c r="B1" s="47">
        <v>6371000.0</v>
      </c>
      <c r="C1" s="47" t="s">
        <v>69</v>
      </c>
    </row>
    <row r="2">
      <c r="A2" s="37" t="s">
        <v>50</v>
      </c>
      <c r="B2" s="37" t="s">
        <v>5</v>
      </c>
      <c r="C2" s="37" t="s">
        <v>6</v>
      </c>
      <c r="D2" s="37" t="s">
        <v>70</v>
      </c>
      <c r="E2" s="37" t="s">
        <v>41</v>
      </c>
    </row>
    <row r="3">
      <c r="A3" s="57" t="s">
        <v>14</v>
      </c>
      <c r="B3" s="58">
        <v>36.6926418990885</v>
      </c>
      <c r="C3" s="59">
        <v>-6.11122970905514</v>
      </c>
      <c r="D3" s="60">
        <f t="shared" ref="D3:E3" si="1">RADIANS(B3)</f>
        <v>0.6404074124</v>
      </c>
      <c r="E3" s="60">
        <f t="shared" si="1"/>
        <v>-0.1066610798</v>
      </c>
    </row>
    <row r="4">
      <c r="A4" s="57" t="s">
        <v>15</v>
      </c>
      <c r="B4" s="61">
        <v>36.6918147532951</v>
      </c>
      <c r="C4" s="61">
        <v>-6.11008450404899</v>
      </c>
      <c r="D4" s="60">
        <f t="shared" ref="D4:E4" si="2">RADIANS(B4)</f>
        <v>0.640392976</v>
      </c>
      <c r="E4" s="60">
        <f t="shared" si="2"/>
        <v>-0.1066410922</v>
      </c>
    </row>
    <row r="6">
      <c r="B6" s="47" t="s">
        <v>20</v>
      </c>
      <c r="C6" s="62">
        <f>C4-C3</f>
        <v>0.001145205006</v>
      </c>
      <c r="E6" s="62">
        <f>E4-E3</f>
        <v>0.00001998759797</v>
      </c>
    </row>
    <row r="8">
      <c r="B8" s="47" t="s">
        <v>71</v>
      </c>
      <c r="C8" s="63">
        <f>cos(PI()/2-D3)*cos(PI()/2-D4)+sin(PI()/2-D3)*sin(PI()/2-D4)*cos(E6)</f>
        <v>0.9999999998</v>
      </c>
    </row>
    <row r="9">
      <c r="B9" s="47" t="s">
        <v>72</v>
      </c>
      <c r="C9" s="64">
        <f>ACOS(C8)</f>
        <v>0.00002157037661</v>
      </c>
    </row>
    <row r="10">
      <c r="B10" s="47" t="s">
        <v>73</v>
      </c>
      <c r="C10" s="65">
        <f>B1*C9</f>
        <v>137.4248694</v>
      </c>
    </row>
    <row r="14">
      <c r="A14" s="47" t="s">
        <v>74</v>
      </c>
    </row>
  </sheetData>
  <mergeCells count="1">
    <mergeCell ref="A14:C14"/>
  </mergeCells>
  <drawing r:id="rId1"/>
</worksheet>
</file>