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_1" sheetId="1" r:id="rId4"/>
    <sheet state="visible" name="Ejercicio_2" sheetId="2" r:id="rId5"/>
    <sheet state="visible" name="Ejercicio_3" sheetId="3" r:id="rId6"/>
  </sheets>
  <definedNames>
    <definedName name="presion">Ejercicio_2!$G$18</definedName>
    <definedName name="presion2">Ejercicio_2!$C$21</definedName>
    <definedName name="carrera">'Ejercicio _1'!$C$8</definedName>
    <definedName name="tension">'Ejercicio _1'!$C$10</definedName>
    <definedName name="volumen">'Ejercicio _1'!$C$12</definedName>
    <definedName name="d2embolo">Ejercicio_2!$C$20</definedName>
    <definedName name="dvastago">'Ejercicio _1'!$G$14</definedName>
    <definedName name="d2vastago">Ejercicio_2!$C$19</definedName>
    <definedName name="perRoz">Ejercicio_2!$C$23</definedName>
    <definedName name="dembolo">'Ejercicio _1'!$L$9</definedName>
    <definedName name="perMuelle">Ejercicio_2!$C$24</definedName>
    <definedName name="rend">Ejercicio_2!$L$15</definedName>
    <definedName name="Fav">'Ejercicio _1'!$C$9</definedName>
    <definedName name="caudal">Ejercicio_2!$L$14</definedName>
  </definedNames>
  <calcPr/>
</workbook>
</file>

<file path=xl/sharedStrings.xml><?xml version="1.0" encoding="utf-8"?>
<sst xmlns="http://schemas.openxmlformats.org/spreadsheetml/2006/main" count="56" uniqueCount="30">
  <si>
    <t>ApartadoB</t>
  </si>
  <si>
    <t>Apartado A</t>
  </si>
  <si>
    <t>Carrera</t>
  </si>
  <si>
    <t>cm</t>
  </si>
  <si>
    <t>Fav</t>
  </si>
  <si>
    <t>N</t>
  </si>
  <si>
    <t>𝜙e</t>
  </si>
  <si>
    <t>σ</t>
  </si>
  <si>
    <t>Pa</t>
  </si>
  <si>
    <t>Vtotal</t>
  </si>
  <si>
    <t>l</t>
  </si>
  <si>
    <t>Apartado C</t>
  </si>
  <si>
    <t>Calcular la presión de trabajo, medida en el avance</t>
  </si>
  <si>
    <t>𝜙v</t>
  </si>
  <si>
    <t>p</t>
  </si>
  <si>
    <t>Datos originales del problema</t>
  </si>
  <si>
    <t xml:space="preserve"> </t>
  </si>
  <si>
    <t>Q</t>
  </si>
  <si>
    <t>l/s</t>
  </si>
  <si>
    <t>μ</t>
  </si>
  <si>
    <t>Ft avance</t>
  </si>
  <si>
    <t>Pmotor</t>
  </si>
  <si>
    <t>W</t>
  </si>
  <si>
    <t>Q2</t>
  </si>
  <si>
    <t>Fnom avance</t>
  </si>
  <si>
    <t>Pérdidas Roz</t>
  </si>
  <si>
    <t>Pérdidas muelle</t>
  </si>
  <si>
    <t>Apartado B</t>
  </si>
  <si>
    <t>Válvula al 100%</t>
  </si>
  <si>
    <t>Válvula al 25%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</si>
</sst>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0" fillId="0" fontId="3" numFmtId="164" xfId="0" applyAlignment="1" applyFont="1" applyNumberFormat="1">
      <alignment readingOrder="0"/>
    </xf>
    <xf borderId="1" fillId="3" fontId="1" numFmtId="2" xfId="0" applyAlignment="1" applyBorder="1" applyFill="1" applyFont="1" applyNumberFormat="1">
      <alignment horizontal="center" readingOrder="0" vertical="center"/>
    </xf>
    <xf borderId="1" fillId="2" fontId="2" numFmtId="11" xfId="0" applyAlignment="1" applyBorder="1" applyFont="1" applyNumberFormat="1">
      <alignment horizontal="center" readingOrder="0" vertical="center"/>
    </xf>
    <xf borderId="0" fillId="0" fontId="3" numFmtId="11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3" fontId="1" numFmtId="165" xfId="0" applyAlignment="1" applyBorder="1" applyFont="1" applyNumberFormat="1">
      <alignment horizontal="center" readingOrder="0" vertical="center"/>
    </xf>
    <xf borderId="1" fillId="3" fontId="1" numFmtId="11" xfId="0" applyAlignment="1" applyBorder="1" applyFont="1" applyNumberForma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1" fillId="2" fontId="2" numFmtId="2" xfId="0" applyAlignment="1" applyBorder="1" applyFont="1" applyNumberFormat="1">
      <alignment horizontal="center" readingOrder="0" vertical="center"/>
    </xf>
    <xf borderId="1" fillId="2" fontId="2" numFmtId="10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7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8.png"/><Relationship Id="rId3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0</xdr:row>
      <xdr:rowOff>190500</xdr:rowOff>
    </xdr:from>
    <xdr:ext cx="6829425" cy="904875"/>
    <xdr:pic>
      <xdr:nvPicPr>
        <xdr:cNvPr id="0" name="image1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771525</xdr:colOff>
      <xdr:row>6</xdr:row>
      <xdr:rowOff>247650</xdr:rowOff>
    </xdr:from>
    <xdr:ext cx="2428875" cy="12382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276225</xdr:colOff>
      <xdr:row>1</xdr:row>
      <xdr:rowOff>133350</xdr:rowOff>
    </xdr:from>
    <xdr:ext cx="3429000" cy="13716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381000</xdr:colOff>
      <xdr:row>10</xdr:row>
      <xdr:rowOff>19050</xdr:rowOff>
    </xdr:from>
    <xdr:ext cx="1514475" cy="962025"/>
    <xdr:pic>
      <xdr:nvPicPr>
        <xdr:cNvPr id="0" name="image9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20</xdr:row>
      <xdr:rowOff>0</xdr:rowOff>
    </xdr:from>
    <xdr:ext cx="2400300" cy="4572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542925</xdr:colOff>
      <xdr:row>6</xdr:row>
      <xdr:rowOff>123825</xdr:rowOff>
    </xdr:from>
    <xdr:ext cx="2247900" cy="1028700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0</xdr:row>
      <xdr:rowOff>104775</xdr:rowOff>
    </xdr:from>
    <xdr:ext cx="9458325" cy="3057525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676275</xdr:colOff>
      <xdr:row>7</xdr:row>
      <xdr:rowOff>66675</xdr:rowOff>
    </xdr:from>
    <xdr:ext cx="7820025" cy="1695450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0</xdr:row>
      <xdr:rowOff>9525</xdr:rowOff>
    </xdr:from>
    <xdr:ext cx="15106650" cy="537210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542925</xdr:colOff>
      <xdr:row>27</xdr:row>
      <xdr:rowOff>38100</xdr:rowOff>
    </xdr:from>
    <xdr:ext cx="14744700" cy="5353050"/>
    <xdr:pic>
      <xdr:nvPicPr>
        <xdr:cNvPr id="0" name="image8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542925</xdr:colOff>
      <xdr:row>1</xdr:row>
      <xdr:rowOff>-200025</xdr:rowOff>
    </xdr:from>
    <xdr:ext cx="4962525" cy="5305425"/>
    <xdr:pic>
      <xdr:nvPicPr>
        <xdr:cNvPr id="0" name="image10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885825</xdr:colOff>
      <xdr:row>27</xdr:row>
      <xdr:rowOff>66675</xdr:rowOff>
    </xdr:from>
    <xdr:ext cx="4962525" cy="5305425"/>
    <xdr:pic>
      <xdr:nvPicPr>
        <xdr:cNvPr id="0" name="image10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K2" s="1" t="s">
        <v>0</v>
      </c>
    </row>
    <row r="7">
      <c r="F7" s="1" t="s">
        <v>1</v>
      </c>
    </row>
    <row r="8">
      <c r="B8" s="1" t="s">
        <v>2</v>
      </c>
      <c r="C8" s="2">
        <v>20.0</v>
      </c>
      <c r="D8" s="1" t="s">
        <v>3</v>
      </c>
    </row>
    <row r="9">
      <c r="B9" s="1" t="s">
        <v>4</v>
      </c>
      <c r="C9" s="3">
        <v>7854.0</v>
      </c>
      <c r="D9" s="1" t="s">
        <v>5</v>
      </c>
      <c r="E9" s="4"/>
      <c r="K9" s="1" t="s">
        <v>6</v>
      </c>
      <c r="L9" s="5">
        <f>SQRT((2*volumen*1000/(carrera*PI())+dvastago*dvastago/2))</f>
        <v>11.99589652</v>
      </c>
      <c r="M9" s="1" t="s">
        <v>3</v>
      </c>
    </row>
    <row r="10">
      <c r="B10" s="1" t="s">
        <v>7</v>
      </c>
      <c r="C10" s="6">
        <v>1000000.0</v>
      </c>
      <c r="D10" s="1" t="s">
        <v>8</v>
      </c>
      <c r="E10" s="7"/>
    </row>
    <row r="12">
      <c r="B12" s="1" t="s">
        <v>9</v>
      </c>
      <c r="C12" s="2">
        <v>2.95</v>
      </c>
      <c r="D12" s="1" t="s">
        <v>10</v>
      </c>
      <c r="K12" s="1" t="s">
        <v>11</v>
      </c>
    </row>
    <row r="13">
      <c r="K13" s="8" t="s">
        <v>12</v>
      </c>
    </row>
    <row r="14">
      <c r="F14" s="1" t="s">
        <v>13</v>
      </c>
      <c r="G14" s="9">
        <f>2*SQRT(Fav/(tension*PI()))*100</f>
        <v>10.00001169</v>
      </c>
      <c r="H14" s="1" t="s">
        <v>3</v>
      </c>
    </row>
    <row r="16">
      <c r="K16" s="1" t="s">
        <v>14</v>
      </c>
      <c r="L16" s="10">
        <f>4*Fav/(PI()*dembolo*dembolo*0.0001)</f>
        <v>694921.2529</v>
      </c>
      <c r="M16" s="1" t="s">
        <v>8</v>
      </c>
    </row>
    <row r="17">
      <c r="B17" s="11" t="s">
        <v>15</v>
      </c>
    </row>
    <row r="18">
      <c r="B18" s="1" t="s">
        <v>2</v>
      </c>
      <c r="C18" s="2">
        <v>10.0</v>
      </c>
      <c r="D18" s="1" t="s">
        <v>3</v>
      </c>
    </row>
    <row r="19">
      <c r="B19" s="1" t="s">
        <v>4</v>
      </c>
      <c r="C19" s="2">
        <v>7200.0</v>
      </c>
      <c r="D19" s="1" t="s">
        <v>5</v>
      </c>
    </row>
    <row r="20">
      <c r="B20" s="1" t="s">
        <v>7</v>
      </c>
      <c r="C20" s="2">
        <v>4000000.0</v>
      </c>
      <c r="D20" s="1" t="s">
        <v>8</v>
      </c>
    </row>
    <row r="22">
      <c r="B22" s="1" t="s">
        <v>9</v>
      </c>
      <c r="C22" s="2">
        <v>1.0</v>
      </c>
      <c r="D22" s="1" t="s">
        <v>10</v>
      </c>
    </row>
    <row r="24">
      <c r="B24" s="1" t="s">
        <v>13</v>
      </c>
      <c r="C24" s="5">
        <v>4.79</v>
      </c>
      <c r="D24" s="1" t="s">
        <v>3</v>
      </c>
    </row>
    <row r="25">
      <c r="B25" s="1" t="s">
        <v>6</v>
      </c>
      <c r="C25" s="5">
        <v>8.67</v>
      </c>
      <c r="D25" s="1" t="s">
        <v>3</v>
      </c>
    </row>
  </sheetData>
  <mergeCells count="4">
    <mergeCell ref="K2:L2"/>
    <mergeCell ref="F7:G7"/>
    <mergeCell ref="K12:L12"/>
    <mergeCell ref="B17:D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24.75"/>
    <col customWidth="1" min="6" max="6" width="21.38"/>
  </cols>
  <sheetData>
    <row r="1">
      <c r="A1" s="8" t="s">
        <v>16</v>
      </c>
    </row>
    <row r="14">
      <c r="K14" s="1" t="s">
        <v>17</v>
      </c>
      <c r="L14" s="12">
        <v>3.0</v>
      </c>
      <c r="M14" s="1" t="s">
        <v>18</v>
      </c>
    </row>
    <row r="15">
      <c r="K15" s="1" t="s">
        <v>19</v>
      </c>
      <c r="L15" s="12">
        <v>0.6</v>
      </c>
      <c r="M15" s="1"/>
    </row>
    <row r="18">
      <c r="F18" s="1" t="s">
        <v>20</v>
      </c>
      <c r="G18" s="9">
        <f>presion2*PI()*d2embolo*d2embolo/(4*10000)</f>
        <v>2322.815068</v>
      </c>
      <c r="H18" s="1" t="s">
        <v>5</v>
      </c>
      <c r="K18" s="1" t="s">
        <v>21</v>
      </c>
      <c r="L18" s="9">
        <f>presion2*caudal*0.001/rend</f>
        <v>3500</v>
      </c>
      <c r="M18" s="1" t="s">
        <v>22</v>
      </c>
      <c r="O18" s="1" t="s">
        <v>23</v>
      </c>
      <c r="P18" s="9">
        <f>caudal*(presion2+100000)/100000</f>
        <v>24</v>
      </c>
      <c r="Q18" s="1" t="s">
        <v>18</v>
      </c>
    </row>
    <row r="19">
      <c r="B19" s="1" t="s">
        <v>13</v>
      </c>
      <c r="C19" s="12">
        <v>1.5</v>
      </c>
      <c r="D19" s="1" t="s">
        <v>3</v>
      </c>
      <c r="F19" s="1" t="s">
        <v>24</v>
      </c>
      <c r="G19" s="9">
        <f>G18*(1-perRoz-perMuelle)</f>
        <v>2136.989863</v>
      </c>
      <c r="H19" s="1" t="s">
        <v>5</v>
      </c>
    </row>
    <row r="20">
      <c r="B20" s="1" t="s">
        <v>6</v>
      </c>
      <c r="C20" s="12">
        <v>6.5</v>
      </c>
      <c r="D20" s="1" t="s">
        <v>3</v>
      </c>
    </row>
    <row r="21">
      <c r="B21" s="1" t="s">
        <v>14</v>
      </c>
      <c r="C21" s="6">
        <v>700000.0</v>
      </c>
      <c r="D21" s="1" t="s">
        <v>8</v>
      </c>
    </row>
    <row r="23">
      <c r="B23" s="1" t="s">
        <v>25</v>
      </c>
      <c r="C23" s="13">
        <v>0.05</v>
      </c>
      <c r="D23" s="1"/>
    </row>
    <row r="24">
      <c r="B24" s="1" t="s">
        <v>26</v>
      </c>
      <c r="C24" s="13">
        <v>0.03</v>
      </c>
      <c r="F24" s="1" t="s">
        <v>1</v>
      </c>
      <c r="K24" s="1" t="s">
        <v>27</v>
      </c>
      <c r="O24" s="14" t="s">
        <v>11</v>
      </c>
    </row>
  </sheetData>
  <mergeCells count="3">
    <mergeCell ref="F24:H24"/>
    <mergeCell ref="K24:M24"/>
    <mergeCell ref="O24:Q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Q9" s="15" t="s">
        <v>28</v>
      </c>
    </row>
    <row r="36">
      <c r="Q36" s="15" t="s">
        <v>29</v>
      </c>
    </row>
  </sheetData>
  <drawing r:id="rId1"/>
</worksheet>
</file>