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g3\Downloads\"/>
    </mc:Choice>
  </mc:AlternateContent>
  <xr:revisionPtr revIDLastSave="0" documentId="13_ncr:1_{87C1617F-16E0-44D7-9ED4-932E3DD521F9}" xr6:coauthVersionLast="45" xr6:coauthVersionMax="45" xr10:uidLastSave="{00000000-0000-0000-0000-000000000000}"/>
  <bookViews>
    <workbookView xWindow="-120" yWindow="-16320" windowWidth="29040" windowHeight="1584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V98" i="1" l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B98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B97" i="1"/>
  <c r="C98" i="1"/>
  <c r="C97" i="1"/>
  <c r="V95" i="1"/>
  <c r="U95" i="1"/>
  <c r="T95" i="1"/>
  <c r="S95" i="1"/>
  <c r="R95" i="1"/>
  <c r="Q95" i="1"/>
  <c r="P95" i="1"/>
  <c r="O95" i="1"/>
  <c r="N95" i="1"/>
  <c r="M95" i="1"/>
  <c r="L95" i="1"/>
  <c r="J95" i="1"/>
  <c r="K95" i="1"/>
  <c r="I95" i="1"/>
  <c r="H95" i="1"/>
  <c r="G95" i="1"/>
  <c r="F95" i="1"/>
  <c r="E95" i="1"/>
  <c r="D95" i="1"/>
  <c r="C95" i="1"/>
  <c r="B95" i="1"/>
  <c r="V94" i="1"/>
  <c r="O94" i="1"/>
  <c r="H94" i="1"/>
  <c r="C93" i="1"/>
  <c r="D93" i="1" s="1"/>
  <c r="E93" i="1" s="1"/>
  <c r="F93" i="1" s="1"/>
  <c r="G93" i="1" s="1"/>
  <c r="H93" i="1" s="1"/>
  <c r="I93" i="1" s="1"/>
  <c r="J93" i="1" s="1"/>
  <c r="K93" i="1" s="1"/>
  <c r="L93" i="1" s="1"/>
  <c r="M93" i="1" s="1"/>
  <c r="N93" i="1" s="1"/>
  <c r="O93" i="1" s="1"/>
  <c r="P93" i="1" s="1"/>
  <c r="Q93" i="1" s="1"/>
  <c r="R93" i="1" s="1"/>
  <c r="S93" i="1" s="1"/>
  <c r="T93" i="1" s="1"/>
  <c r="U93" i="1" s="1"/>
  <c r="V93" i="1" s="1"/>
  <c r="G85" i="1" l="1"/>
  <c r="F85" i="1"/>
  <c r="E85" i="1"/>
  <c r="D85" i="1"/>
  <c r="C85" i="1"/>
  <c r="B85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B86" i="1"/>
  <c r="C86" i="1"/>
  <c r="K83" i="1"/>
  <c r="L83" i="1" s="1"/>
  <c r="M83" i="1" s="1"/>
  <c r="N83" i="1" s="1"/>
  <c r="O83" i="1" s="1"/>
  <c r="P83" i="1" s="1"/>
  <c r="D83" i="1"/>
  <c r="E83" i="1" s="1"/>
  <c r="F83" i="1" s="1"/>
  <c r="G83" i="1" s="1"/>
  <c r="H83" i="1" s="1"/>
  <c r="I83" i="1" s="1"/>
  <c r="J83" i="1" s="1"/>
  <c r="C83" i="1"/>
  <c r="O87" i="1" l="1"/>
  <c r="C87" i="1"/>
  <c r="E87" i="1"/>
  <c r="F87" i="1"/>
  <c r="G87" i="1"/>
  <c r="H87" i="1"/>
  <c r="K87" i="1"/>
  <c r="M87" i="1"/>
  <c r="N87" i="1"/>
  <c r="L87" i="1"/>
  <c r="D87" i="1"/>
  <c r="J87" i="1"/>
  <c r="P87" i="1"/>
  <c r="I87" i="1"/>
  <c r="B87" i="1"/>
  <c r="H68" i="1"/>
  <c r="H67" i="1"/>
  <c r="F62" i="1"/>
  <c r="F61" i="1"/>
  <c r="E3" i="1" l="1"/>
  <c r="F3" i="1" s="1"/>
  <c r="R56" i="1" l="1"/>
  <c r="R55" i="1"/>
  <c r="W44" i="1"/>
  <c r="V44" i="1"/>
  <c r="U44" i="1"/>
  <c r="W43" i="1"/>
  <c r="V43" i="1"/>
  <c r="U43" i="1"/>
  <c r="V32" i="1"/>
  <c r="V31" i="1"/>
  <c r="D81" i="1" l="1"/>
  <c r="K81" i="1"/>
  <c r="J81" i="1"/>
  <c r="I81" i="1"/>
  <c r="H81" i="1"/>
  <c r="G81" i="1"/>
  <c r="F81" i="1"/>
  <c r="E81" i="1"/>
  <c r="B81" i="1"/>
  <c r="K80" i="1"/>
  <c r="J80" i="1"/>
  <c r="I80" i="1"/>
  <c r="H80" i="1"/>
  <c r="G80" i="1"/>
  <c r="F80" i="1"/>
  <c r="E80" i="1"/>
  <c r="D80" i="1"/>
  <c r="B80" i="1"/>
  <c r="C81" i="1"/>
  <c r="C80" i="1"/>
  <c r="H77" i="1"/>
  <c r="I77" i="1" s="1"/>
  <c r="J77" i="1" s="1"/>
  <c r="K77" i="1" s="1"/>
  <c r="C77" i="1"/>
  <c r="D77" i="1" s="1"/>
  <c r="E77" i="1" s="1"/>
  <c r="F77" i="1" s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B75" i="1"/>
  <c r="C75" i="1"/>
  <c r="B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C70" i="1"/>
  <c r="D70" i="1" s="1"/>
  <c r="E70" i="1" s="1"/>
  <c r="F70" i="1" s="1"/>
  <c r="G70" i="1" s="1"/>
  <c r="H70" i="1" s="1"/>
  <c r="I70" i="1" s="1"/>
  <c r="J70" i="1" s="1"/>
  <c r="K70" i="1" s="1"/>
  <c r="L70" i="1" s="1"/>
  <c r="M70" i="1" s="1"/>
  <c r="N70" i="1" s="1"/>
  <c r="O70" i="1" s="1"/>
  <c r="P70" i="1" s="1"/>
  <c r="Q70" i="1" s="1"/>
  <c r="R70" i="1" s="1"/>
  <c r="S70" i="1" s="1"/>
  <c r="T70" i="1" s="1"/>
  <c r="U70" i="1" s="1"/>
  <c r="V70" i="1" s="1"/>
  <c r="W70" i="1" s="1"/>
  <c r="X70" i="1" s="1"/>
  <c r="Y70" i="1" s="1"/>
  <c r="Z70" i="1" s="1"/>
  <c r="G68" i="1"/>
  <c r="F68" i="1"/>
  <c r="E68" i="1"/>
  <c r="D68" i="1"/>
  <c r="C68" i="1"/>
  <c r="B68" i="1"/>
  <c r="B67" i="1"/>
  <c r="C67" i="1"/>
  <c r="D67" i="1"/>
  <c r="E67" i="1"/>
  <c r="F67" i="1"/>
  <c r="G67" i="1"/>
  <c r="E62" i="1"/>
  <c r="D62" i="1"/>
  <c r="B62" i="1"/>
  <c r="E61" i="1"/>
  <c r="D61" i="1"/>
  <c r="B61" i="1"/>
  <c r="C62" i="1"/>
  <c r="C61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C52" i="1"/>
  <c r="D52" i="1" s="1"/>
  <c r="E52" i="1" s="1"/>
  <c r="F52" i="1" s="1"/>
  <c r="G52" i="1" s="1"/>
  <c r="H52" i="1" s="1"/>
  <c r="I52" i="1" s="1"/>
  <c r="J52" i="1" s="1"/>
  <c r="K52" i="1" s="1"/>
  <c r="L52" i="1" s="1"/>
  <c r="M52" i="1" s="1"/>
  <c r="N52" i="1" s="1"/>
  <c r="O52" i="1" s="1"/>
  <c r="P52" i="1" s="1"/>
  <c r="B48" i="1"/>
  <c r="B47" i="1"/>
  <c r="C49" i="1" s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C40" i="1"/>
  <c r="D40" i="1" s="1"/>
  <c r="E40" i="1" s="1"/>
  <c r="F40" i="1" s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C38" i="1"/>
  <c r="B38" i="1"/>
  <c r="C37" i="1"/>
  <c r="B37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L28" i="1"/>
  <c r="M28" i="1" s="1"/>
  <c r="N28" i="1" s="1"/>
  <c r="O28" i="1" s="1"/>
  <c r="P28" i="1" s="1"/>
  <c r="Q28" i="1" s="1"/>
  <c r="R28" i="1" s="1"/>
  <c r="S28" i="1" s="1"/>
  <c r="T28" i="1" s="1"/>
  <c r="E26" i="1"/>
  <c r="D26" i="1"/>
  <c r="C26" i="1"/>
  <c r="B26" i="1"/>
  <c r="E25" i="1"/>
  <c r="D25" i="1"/>
  <c r="C25" i="1"/>
  <c r="B25" i="1"/>
  <c r="B50" i="1" l="1"/>
  <c r="C50" i="1"/>
  <c r="B49" i="1"/>
</calcChain>
</file>

<file path=xl/sharedStrings.xml><?xml version="1.0" encoding="utf-8"?>
<sst xmlns="http://schemas.openxmlformats.org/spreadsheetml/2006/main" count="105" uniqueCount="46">
  <si>
    <t>UNC Chapel Hill</t>
  </si>
  <si>
    <t>https://carolinatogether.unc.edu/dashboard/</t>
  </si>
  <si>
    <t>University of Notre Dame</t>
  </si>
  <si>
    <t>https://here.nd.edu/our-approach/dashboard/</t>
  </si>
  <si>
    <t>North Carolina State University</t>
  </si>
  <si>
    <t>https://www.ncsu.edu/coronavirus/testing-and-tracking/</t>
  </si>
  <si>
    <t>Penn State</t>
  </si>
  <si>
    <t>https://app.powerbi.com/view?r=eyJrIjoiMzM0ZDQyNTMtNTUxYS00ODEzLTk4YzAtZTc4ZjMyNGQ4YjJkIiwidCI6IjdjZjQ4ZDQ1LTNkZGItNDM4OS1hOWMxLWMxMTU1MjZlYjUyZSIsImMiOjF9</t>
  </si>
  <si>
    <t>Purdue</t>
  </si>
  <si>
    <t>https://protect.purdue.edu/dashboard/</t>
  </si>
  <si>
    <t>Duke</t>
  </si>
  <si>
    <t>https://coronavirus.duke.edu/covid-testing/</t>
  </si>
  <si>
    <t>Umass Amherst</t>
  </si>
  <si>
    <t>https://www.umass.edu/coronavirus/dashboard</t>
  </si>
  <si>
    <t>Cumulative # Tests</t>
  </si>
  <si>
    <t>Cumulative # Positives</t>
  </si>
  <si>
    <t>Tests Per Week</t>
  </si>
  <si>
    <t>Positives Per Week</t>
  </si>
  <si>
    <t>Cumulative # Tests (Weekly)</t>
  </si>
  <si>
    <t>Cumulative # Positives (Weekly)</t>
  </si>
  <si>
    <t>Tests Per Day</t>
  </si>
  <si>
    <t>Positives Per Day</t>
  </si>
  <si>
    <t>Syracuse University</t>
  </si>
  <si>
    <t>https://www.syracuse.edu/covid-dashboard/</t>
  </si>
  <si>
    <t>UMD</t>
  </si>
  <si>
    <t>https://umd.edu/covid-19-dashboard</t>
  </si>
  <si>
    <t>University of Michigan</t>
  </si>
  <si>
    <t>https://campusblueprint.umich.edu/dashboard/</t>
  </si>
  <si>
    <t>Percent Positives Per Week</t>
  </si>
  <si>
    <t>University of Texas Austin</t>
  </si>
  <si>
    <t>https://coronavirus.utexas.edu/ut-austin-covid-19-dashboard</t>
  </si>
  <si>
    <t>School</t>
  </si>
  <si>
    <t>Data Source</t>
  </si>
  <si>
    <t>Test Students?</t>
  </si>
  <si>
    <t>Test Staff?</t>
  </si>
  <si>
    <t># Students</t>
  </si>
  <si>
    <t># Staff</t>
  </si>
  <si>
    <t>Test Population</t>
  </si>
  <si>
    <t>Georgia Tech</t>
  </si>
  <si>
    <t>https://health.gatech.edu/surveillance-testing-program-results?utm_campaign=daily-digest&amp;utm_medium=email&amp;utm_source=dd-article:14682|2020-08-25</t>
  </si>
  <si>
    <t>Tufts University</t>
  </si>
  <si>
    <t>https://coronavirus.tufts.edu/testing-metrics</t>
  </si>
  <si>
    <t>University of North Texas</t>
  </si>
  <si>
    <t>https://healthalerts.unt.edu/return/cases</t>
  </si>
  <si>
    <t>George Mason University</t>
  </si>
  <si>
    <t>https://www2.gmu.edu/safe-return-campus/mason-covid-health-check/data-dashboard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</si>
</sst>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0">
    <xf numFmtId="0" fontId="0" fillId="0" borderId="0" xfId="0"/>
    <xf numFmtId="0" fontId="1" fillId="0" borderId="0" xfId="1" applyFont="1" applyBorder="1" applyAlignment="1" applyProtection="1"/>
    <xf numFmtId="14" fontId="2" fillId="0" borderId="0" xfId="0" applyNumberFormat="1" applyFont="1"/>
    <xf numFmtId="14" fontId="0" fillId="0" borderId="0" xfId="0" applyNumberFormat="1"/>
    <xf numFmtId="0" fontId="2" fillId="0" borderId="0" xfId="0" applyFont="1"/>
    <xf numFmtId="0" fontId="0" fillId="0" borderId="0" xfId="0"/>
    <xf numFmtId="16" fontId="0" fillId="0" borderId="0" xfId="0" applyNumberFormat="1"/>
    <xf numFmtId="0" fontId="1" fillId="0" borderId="0" xfId="1"/>
    <xf numFmtId="0" fontId="1" fillId="0" borderId="0" xfId="1" applyBorder="1" applyProtection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umd.edu/covid-19-dashboard" TargetMode="External"/><Relationship Id="rId13" Type="http://schemas.openxmlformats.org/officeDocument/2006/relationships/hyperlink" Target="https://coronavirus.tufts.edu/testing-metrics" TargetMode="External"/><Relationship Id="rId3" Type="http://schemas.openxmlformats.org/officeDocument/2006/relationships/hyperlink" Target="https://app.powerbi.com/view?r=eyJrIjoiMzM0ZDQyNTMtNTUxYS00ODEzLTk4YzAtZTc4ZjMyNGQ4YjJkIiwidCI6IjdjZjQ4ZDQ1LTNkZGItNDM4OS1hOWMxLWMxMTU1MjZlYjUyZSIsImMiOjF9" TargetMode="External"/><Relationship Id="rId7" Type="http://schemas.openxmlformats.org/officeDocument/2006/relationships/hyperlink" Target="https://www.syracuse.edu/covid-dashboard/" TargetMode="External"/><Relationship Id="rId12" Type="http://schemas.openxmlformats.org/officeDocument/2006/relationships/hyperlink" Target="https://health.gatech.edu/surveillance-testing-program-results?utm_campaign=daily-digest&amp;utm_medium=email&amp;utm_source=dd-article:14682|2020-08-25" TargetMode="External"/><Relationship Id="rId2" Type="http://schemas.openxmlformats.org/officeDocument/2006/relationships/hyperlink" Target="https://here.nd.edu/our-approach/dashboard/" TargetMode="External"/><Relationship Id="rId1" Type="http://schemas.openxmlformats.org/officeDocument/2006/relationships/hyperlink" Target="https://carolinatogether.unc.edu/dashboard/" TargetMode="External"/><Relationship Id="rId6" Type="http://schemas.openxmlformats.org/officeDocument/2006/relationships/hyperlink" Target="https://www.umass.edu/coronavirus/dashboard" TargetMode="External"/><Relationship Id="rId11" Type="http://schemas.openxmlformats.org/officeDocument/2006/relationships/hyperlink" Target="https://www.ncsu.edu/coronavirus/testing-and-tracking/" TargetMode="External"/><Relationship Id="rId5" Type="http://schemas.openxmlformats.org/officeDocument/2006/relationships/hyperlink" Target="https://coronavirus.duke.edu/covid-testing/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coronavirus.utexas.edu/ut-austin-covid-19-dashboard" TargetMode="External"/><Relationship Id="rId4" Type="http://schemas.openxmlformats.org/officeDocument/2006/relationships/hyperlink" Target="https://protect.purdue.edu/dashboard/" TargetMode="External"/><Relationship Id="rId9" Type="http://schemas.openxmlformats.org/officeDocument/2006/relationships/hyperlink" Target="https://campusblueprint.umich.edu/dashboard/" TargetMode="External"/><Relationship Id="rId14" Type="http://schemas.openxmlformats.org/officeDocument/2006/relationships/hyperlink" Target="https://healthalerts.unt.edu/return/ca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98"/>
  <sheetViews>
    <sheetView tabSelected="1" zoomScaleNormal="100" workbookViewId="0">
      <selection activeCell="B16" sqref="B16"/>
    </sheetView>
  </sheetViews>
  <sheetFormatPr defaultRowHeight="14.4" x14ac:dyDescent="0.3"/>
  <cols>
    <col min="1" max="1" width="28.21875" customWidth="1"/>
    <col min="2" max="2" width="12.77734375" bestFit="1" customWidth="1"/>
    <col min="3" max="5" width="9.77734375" customWidth="1"/>
    <col min="6" max="8" width="9.5546875" customWidth="1"/>
    <col min="9" max="16" width="9.6640625" customWidth="1"/>
    <col min="17" max="20" width="9.5546875" customWidth="1"/>
    <col min="21" max="21" width="10.109375" customWidth="1"/>
    <col min="22" max="31" width="9.5546875" bestFit="1" customWidth="1"/>
    <col min="32" max="39" width="8.77734375" customWidth="1"/>
    <col min="40" max="40" width="8.5546875" bestFit="1" customWidth="1"/>
    <col min="41" max="62" width="9.5546875" bestFit="1" customWidth="1"/>
    <col min="63" max="71" width="8.77734375" customWidth="1"/>
    <col min="72" max="83" width="9.5546875" bestFit="1" customWidth="1"/>
    <col min="84" max="86" width="8.77734375" customWidth="1"/>
    <col min="87" max="88" width="9.5546875" bestFit="1" customWidth="1"/>
    <col min="89" max="90" width="8.77734375" customWidth="1"/>
    <col min="91" max="91" width="9.5546875" bestFit="1" customWidth="1"/>
    <col min="92" max="1025" width="8.77734375" customWidth="1"/>
  </cols>
  <sheetData>
    <row r="1" spans="1:7" s="5" customFormat="1" x14ac:dyDescent="0.3">
      <c r="A1" s="9" t="s">
        <v>31</v>
      </c>
      <c r="B1" s="9" t="s">
        <v>33</v>
      </c>
      <c r="C1" s="9" t="s">
        <v>34</v>
      </c>
      <c r="D1" s="9" t="s">
        <v>35</v>
      </c>
      <c r="E1" s="9" t="s">
        <v>36</v>
      </c>
      <c r="F1" s="9" t="s">
        <v>37</v>
      </c>
      <c r="G1" s="9" t="s">
        <v>32</v>
      </c>
    </row>
    <row r="2" spans="1:7" s="5" customFormat="1" x14ac:dyDescent="0.3">
      <c r="A2" t="s">
        <v>4</v>
      </c>
      <c r="B2"/>
      <c r="C2"/>
      <c r="D2"/>
      <c r="E2"/>
      <c r="F2"/>
      <c r="G2" s="1" t="s">
        <v>5</v>
      </c>
    </row>
    <row r="3" spans="1:7" x14ac:dyDescent="0.3">
      <c r="A3" t="s">
        <v>0</v>
      </c>
      <c r="B3">
        <v>1</v>
      </c>
      <c r="C3">
        <v>1</v>
      </c>
      <c r="D3">
        <v>30101</v>
      </c>
      <c r="E3">
        <f>3696+8287</f>
        <v>11983</v>
      </c>
      <c r="F3">
        <f>B3*D3+C3*E3</f>
        <v>42084</v>
      </c>
      <c r="G3" s="1" t="s">
        <v>1</v>
      </c>
    </row>
    <row r="4" spans="1:7" x14ac:dyDescent="0.3">
      <c r="A4" t="s">
        <v>2</v>
      </c>
      <c r="G4" s="1" t="s">
        <v>3</v>
      </c>
    </row>
    <row r="5" spans="1:7" x14ac:dyDescent="0.3">
      <c r="A5" t="s">
        <v>6</v>
      </c>
      <c r="G5" s="1" t="s">
        <v>7</v>
      </c>
    </row>
    <row r="6" spans="1:7" x14ac:dyDescent="0.3">
      <c r="A6" t="s">
        <v>8</v>
      </c>
      <c r="G6" s="1" t="s">
        <v>9</v>
      </c>
    </row>
    <row r="7" spans="1:7" x14ac:dyDescent="0.3">
      <c r="A7" t="s">
        <v>10</v>
      </c>
      <c r="G7" s="1" t="s">
        <v>11</v>
      </c>
    </row>
    <row r="8" spans="1:7" x14ac:dyDescent="0.3">
      <c r="A8" t="s">
        <v>12</v>
      </c>
      <c r="G8" s="8" t="s">
        <v>13</v>
      </c>
    </row>
    <row r="9" spans="1:7" s="5" customFormat="1" x14ac:dyDescent="0.3">
      <c r="A9" s="5" t="s">
        <v>22</v>
      </c>
      <c r="G9" s="7" t="s">
        <v>23</v>
      </c>
    </row>
    <row r="10" spans="1:7" s="5" customFormat="1" x14ac:dyDescent="0.3">
      <c r="A10" s="5" t="s">
        <v>24</v>
      </c>
      <c r="G10" s="7" t="s">
        <v>25</v>
      </c>
    </row>
    <row r="11" spans="1:7" s="5" customFormat="1" x14ac:dyDescent="0.3">
      <c r="A11" s="5" t="s">
        <v>26</v>
      </c>
      <c r="G11" s="7" t="s">
        <v>27</v>
      </c>
    </row>
    <row r="12" spans="1:7" s="5" customFormat="1" x14ac:dyDescent="0.3">
      <c r="A12" s="5" t="s">
        <v>29</v>
      </c>
      <c r="G12" s="7" t="s">
        <v>30</v>
      </c>
    </row>
    <row r="13" spans="1:7" s="5" customFormat="1" x14ac:dyDescent="0.3">
      <c r="A13" s="5" t="s">
        <v>38</v>
      </c>
      <c r="G13" s="7" t="s">
        <v>39</v>
      </c>
    </row>
    <row r="14" spans="1:7" s="5" customFormat="1" x14ac:dyDescent="0.3">
      <c r="A14" s="5" t="s">
        <v>40</v>
      </c>
      <c r="G14" s="7" t="s">
        <v>41</v>
      </c>
    </row>
    <row r="15" spans="1:7" s="5" customFormat="1" x14ac:dyDescent="0.3">
      <c r="A15" s="5" t="s">
        <v>42</v>
      </c>
      <c r="G15" s="7" t="s">
        <v>43</v>
      </c>
    </row>
    <row r="16" spans="1:7" s="5" customFormat="1" x14ac:dyDescent="0.3">
      <c r="A16" s="5" t="s">
        <v>44</v>
      </c>
      <c r="G16" s="7" t="s">
        <v>45</v>
      </c>
    </row>
    <row r="18" spans="1:22" s="3" customFormat="1" x14ac:dyDescent="0.3">
      <c r="A18" s="2" t="s">
        <v>4</v>
      </c>
      <c r="B18" s="3">
        <v>44061</v>
      </c>
      <c r="C18" s="3">
        <v>44062</v>
      </c>
      <c r="D18" s="3">
        <v>44063</v>
      </c>
      <c r="E18" s="3">
        <v>44064</v>
      </c>
      <c r="F18" s="3">
        <v>44065</v>
      </c>
      <c r="G18" s="3">
        <v>44066</v>
      </c>
    </row>
    <row r="19" spans="1:22" x14ac:dyDescent="0.3">
      <c r="A19" s="4" t="s">
        <v>14</v>
      </c>
      <c r="B19">
        <v>1566</v>
      </c>
      <c r="C19">
        <v>1705</v>
      </c>
      <c r="D19">
        <v>2211</v>
      </c>
      <c r="E19">
        <v>2510</v>
      </c>
      <c r="F19">
        <v>2510</v>
      </c>
      <c r="G19">
        <v>3031</v>
      </c>
    </row>
    <row r="20" spans="1:22" x14ac:dyDescent="0.3">
      <c r="A20" s="4" t="s">
        <v>15</v>
      </c>
      <c r="B20">
        <v>20</v>
      </c>
      <c r="C20">
        <v>25</v>
      </c>
      <c r="D20">
        <v>25</v>
      </c>
      <c r="E20">
        <v>78</v>
      </c>
      <c r="F20">
        <v>78</v>
      </c>
      <c r="G20">
        <v>240</v>
      </c>
    </row>
    <row r="22" spans="1:22" s="3" customFormat="1" x14ac:dyDescent="0.3">
      <c r="A22" s="2" t="s">
        <v>0</v>
      </c>
      <c r="B22" s="3">
        <v>44038</v>
      </c>
      <c r="C22" s="3">
        <v>44045</v>
      </c>
      <c r="D22" s="3">
        <v>44052</v>
      </c>
      <c r="E22" s="3">
        <v>44059</v>
      </c>
    </row>
    <row r="23" spans="1:22" x14ac:dyDescent="0.3">
      <c r="A23" s="4" t="s">
        <v>16</v>
      </c>
      <c r="B23">
        <v>117</v>
      </c>
      <c r="C23">
        <v>158</v>
      </c>
      <c r="D23">
        <v>354</v>
      </c>
      <c r="E23">
        <v>954</v>
      </c>
    </row>
    <row r="24" spans="1:22" x14ac:dyDescent="0.3">
      <c r="A24" s="4" t="s">
        <v>17</v>
      </c>
      <c r="B24">
        <v>13</v>
      </c>
      <c r="C24">
        <v>13</v>
      </c>
      <c r="D24">
        <v>10</v>
      </c>
      <c r="E24">
        <v>130</v>
      </c>
    </row>
    <row r="25" spans="1:22" x14ac:dyDescent="0.3">
      <c r="A25" s="4" t="s">
        <v>18</v>
      </c>
      <c r="B25">
        <f>SUM(B23)</f>
        <v>117</v>
      </c>
      <c r="C25">
        <f>SUM(B23:C23)</f>
        <v>275</v>
      </c>
      <c r="D25">
        <f>SUM(B23:D23)</f>
        <v>629</v>
      </c>
      <c r="E25">
        <f>SUM(B23:E23)</f>
        <v>1583</v>
      </c>
    </row>
    <row r="26" spans="1:22" x14ac:dyDescent="0.3">
      <c r="A26" s="4" t="s">
        <v>19</v>
      </c>
      <c r="B26">
        <f>SUM(B24)</f>
        <v>13</v>
      </c>
      <c r="C26">
        <f>SUM(B24:C24)</f>
        <v>26</v>
      </c>
      <c r="D26">
        <f>SUM(B24:D24)</f>
        <v>36</v>
      </c>
      <c r="E26">
        <f>SUM(B24:E24)</f>
        <v>166</v>
      </c>
    </row>
    <row r="28" spans="1:22" s="3" customFormat="1" x14ac:dyDescent="0.3">
      <c r="A28" s="2" t="s">
        <v>2</v>
      </c>
      <c r="B28" s="3">
        <v>44046</v>
      </c>
      <c r="C28" s="3">
        <v>44047</v>
      </c>
      <c r="D28" s="3">
        <v>44048</v>
      </c>
      <c r="E28" s="3">
        <v>44049</v>
      </c>
      <c r="F28" s="3">
        <v>44050</v>
      </c>
      <c r="G28" s="3">
        <v>44051</v>
      </c>
      <c r="H28" s="3">
        <v>44052</v>
      </c>
      <c r="I28" s="3">
        <v>44053</v>
      </c>
      <c r="J28" s="3">
        <v>44054</v>
      </c>
      <c r="K28" s="3">
        <v>44055</v>
      </c>
      <c r="L28" s="3">
        <f t="shared" ref="L28:T28" si="0">K28+1</f>
        <v>44056</v>
      </c>
      <c r="M28" s="3">
        <f t="shared" si="0"/>
        <v>44057</v>
      </c>
      <c r="N28" s="3">
        <f t="shared" si="0"/>
        <v>44058</v>
      </c>
      <c r="O28" s="3">
        <f t="shared" si="0"/>
        <v>44059</v>
      </c>
      <c r="P28" s="3">
        <f t="shared" si="0"/>
        <v>44060</v>
      </c>
      <c r="Q28" s="3">
        <f t="shared" si="0"/>
        <v>44061</v>
      </c>
      <c r="R28" s="3">
        <f t="shared" si="0"/>
        <v>44062</v>
      </c>
      <c r="S28" s="3">
        <f t="shared" si="0"/>
        <v>44063</v>
      </c>
      <c r="T28" s="3">
        <f t="shared" si="0"/>
        <v>44064</v>
      </c>
      <c r="U28" s="3">
        <v>44065</v>
      </c>
      <c r="V28" s="3">
        <v>44066</v>
      </c>
    </row>
    <row r="29" spans="1:22" x14ac:dyDescent="0.3">
      <c r="A29" s="4" t="s">
        <v>20</v>
      </c>
      <c r="B29">
        <v>3</v>
      </c>
      <c r="C29">
        <v>10</v>
      </c>
      <c r="D29">
        <v>7</v>
      </c>
      <c r="E29">
        <v>6</v>
      </c>
      <c r="F29">
        <v>3</v>
      </c>
      <c r="G29">
        <v>10</v>
      </c>
      <c r="H29">
        <v>7</v>
      </c>
      <c r="I29">
        <v>198</v>
      </c>
      <c r="J29">
        <v>18</v>
      </c>
      <c r="K29">
        <v>41</v>
      </c>
      <c r="L29">
        <v>42</v>
      </c>
      <c r="M29">
        <v>123</v>
      </c>
      <c r="N29">
        <v>11</v>
      </c>
      <c r="O29">
        <v>30</v>
      </c>
      <c r="P29">
        <v>420</v>
      </c>
      <c r="Q29">
        <v>355</v>
      </c>
      <c r="R29">
        <v>493</v>
      </c>
      <c r="S29">
        <v>256</v>
      </c>
      <c r="T29">
        <v>202</v>
      </c>
      <c r="U29">
        <v>104</v>
      </c>
      <c r="V29">
        <v>359</v>
      </c>
    </row>
    <row r="30" spans="1:22" x14ac:dyDescent="0.3">
      <c r="A30" s="4" t="s">
        <v>21</v>
      </c>
      <c r="B30">
        <v>0</v>
      </c>
      <c r="C30">
        <v>0</v>
      </c>
      <c r="D30">
        <v>0</v>
      </c>
      <c r="E30">
        <v>0</v>
      </c>
      <c r="F30">
        <v>0</v>
      </c>
      <c r="G30">
        <v>1</v>
      </c>
      <c r="H30">
        <v>2</v>
      </c>
      <c r="I30">
        <v>6</v>
      </c>
      <c r="J30">
        <v>5</v>
      </c>
      <c r="K30">
        <v>9</v>
      </c>
      <c r="L30">
        <v>14</v>
      </c>
      <c r="M30">
        <v>14</v>
      </c>
      <c r="N30">
        <v>4</v>
      </c>
      <c r="O30">
        <v>16</v>
      </c>
      <c r="P30">
        <v>98</v>
      </c>
      <c r="Q30">
        <v>80</v>
      </c>
      <c r="R30">
        <v>76</v>
      </c>
      <c r="S30">
        <v>23</v>
      </c>
      <c r="T30">
        <v>24</v>
      </c>
      <c r="U30">
        <v>19</v>
      </c>
      <c r="V30">
        <v>30</v>
      </c>
    </row>
    <row r="31" spans="1:22" x14ac:dyDescent="0.3">
      <c r="A31" s="4" t="s">
        <v>14</v>
      </c>
      <c r="B31" s="5">
        <f>SUM(B29)</f>
        <v>3</v>
      </c>
      <c r="C31" s="5">
        <f>SUM(B29:C29)</f>
        <v>13</v>
      </c>
      <c r="D31" s="5">
        <f>SUM($B$29:D29)</f>
        <v>20</v>
      </c>
      <c r="E31" s="5">
        <f>SUM($B$29:E29)</f>
        <v>26</v>
      </c>
      <c r="F31" s="5">
        <f>SUM($B$29:F29)</f>
        <v>29</v>
      </c>
      <c r="G31" s="5">
        <f>SUM($B$29:G29)</f>
        <v>39</v>
      </c>
      <c r="H31" s="5">
        <f>SUM($B$29:H29)</f>
        <v>46</v>
      </c>
      <c r="I31" s="5">
        <f>SUM($B$29:I29)</f>
        <v>244</v>
      </c>
      <c r="J31" s="5">
        <f>SUM($B$29:J29)</f>
        <v>262</v>
      </c>
      <c r="K31" s="5">
        <f>SUM($B$29:K29)</f>
        <v>303</v>
      </c>
      <c r="L31" s="5">
        <f>SUM($B$29:L29)</f>
        <v>345</v>
      </c>
      <c r="M31" s="5">
        <f>SUM($B$29:M29)</f>
        <v>468</v>
      </c>
      <c r="N31" s="5">
        <f>SUM($B$29:N29)</f>
        <v>479</v>
      </c>
      <c r="O31" s="5">
        <f>SUM($B$29:O29)</f>
        <v>509</v>
      </c>
      <c r="P31" s="5">
        <f>SUM($B$29:P29)</f>
        <v>929</v>
      </c>
      <c r="Q31" s="5">
        <f>SUM($B$29:Q29)</f>
        <v>1284</v>
      </c>
      <c r="R31" s="5">
        <f>SUM($B$29:R29)</f>
        <v>1777</v>
      </c>
      <c r="S31" s="5">
        <f>SUM($B$29:S29)</f>
        <v>2033</v>
      </c>
      <c r="T31" s="5">
        <f>SUM($B$29:T29)</f>
        <v>2235</v>
      </c>
      <c r="U31" s="5">
        <f>SUM($B$29:U29)</f>
        <v>2339</v>
      </c>
      <c r="V31" s="5">
        <f>SUM($B$29:V29)</f>
        <v>2698</v>
      </c>
    </row>
    <row r="32" spans="1:22" x14ac:dyDescent="0.3">
      <c r="A32" s="4" t="s">
        <v>15</v>
      </c>
      <c r="B32" s="5">
        <f>SUM(B30)</f>
        <v>0</v>
      </c>
      <c r="C32" s="5">
        <f>SUM($B$30:C30)</f>
        <v>0</v>
      </c>
      <c r="D32" s="5">
        <f>SUM($B$30:D30)</f>
        <v>0</v>
      </c>
      <c r="E32" s="5">
        <f>SUM($B$30:E30)</f>
        <v>0</v>
      </c>
      <c r="F32" s="5">
        <f>SUM($B$30:F30)</f>
        <v>0</v>
      </c>
      <c r="G32" s="5">
        <f>SUM($B$30:G30)</f>
        <v>1</v>
      </c>
      <c r="H32" s="5">
        <f>SUM($B$30:H30)</f>
        <v>3</v>
      </c>
      <c r="I32" s="5">
        <f>SUM($B$30:I30)</f>
        <v>9</v>
      </c>
      <c r="J32" s="5">
        <f>SUM($B$30:J30)</f>
        <v>14</v>
      </c>
      <c r="K32" s="5">
        <f>SUM($B$30:K30)</f>
        <v>23</v>
      </c>
      <c r="L32" s="5">
        <f>SUM($B$30:L30)</f>
        <v>37</v>
      </c>
      <c r="M32" s="5">
        <f>SUM($B$30:M30)</f>
        <v>51</v>
      </c>
      <c r="N32" s="5">
        <f>SUM($B$30:N30)</f>
        <v>55</v>
      </c>
      <c r="O32" s="5">
        <f>SUM($B$30:O30)</f>
        <v>71</v>
      </c>
      <c r="P32" s="5">
        <f>SUM($B$30:P30)</f>
        <v>169</v>
      </c>
      <c r="Q32" s="5">
        <f>SUM($B$30:Q30)</f>
        <v>249</v>
      </c>
      <c r="R32" s="5">
        <f>SUM($B$30:R30)</f>
        <v>325</v>
      </c>
      <c r="S32" s="5">
        <f>SUM($B$30:S30)</f>
        <v>348</v>
      </c>
      <c r="T32" s="5">
        <f>SUM($B$30:T30)</f>
        <v>372</v>
      </c>
      <c r="U32" s="5">
        <f>SUM($B$30:U30)</f>
        <v>391</v>
      </c>
      <c r="V32" s="5">
        <f>SUM($B$30:V30)</f>
        <v>421</v>
      </c>
    </row>
    <row r="34" spans="1:23" s="3" customFormat="1" x14ac:dyDescent="0.3">
      <c r="A34" s="2" t="s">
        <v>6</v>
      </c>
      <c r="B34" s="3">
        <v>44056</v>
      </c>
      <c r="C34" s="3">
        <v>44063</v>
      </c>
    </row>
    <row r="35" spans="1:23" x14ac:dyDescent="0.3">
      <c r="A35" s="4" t="s">
        <v>16</v>
      </c>
      <c r="B35">
        <v>236</v>
      </c>
      <c r="C35">
        <v>83</v>
      </c>
    </row>
    <row r="36" spans="1:23" x14ac:dyDescent="0.3">
      <c r="A36" s="4" t="s">
        <v>17</v>
      </c>
      <c r="B36">
        <v>0</v>
      </c>
      <c r="C36">
        <v>2</v>
      </c>
    </row>
    <row r="37" spans="1:23" x14ac:dyDescent="0.3">
      <c r="A37" s="4" t="s">
        <v>18</v>
      </c>
      <c r="B37">
        <f>SUM(B35)</f>
        <v>236</v>
      </c>
      <c r="C37">
        <f>SUM($B$35:C35)</f>
        <v>319</v>
      </c>
      <c r="D37" s="6"/>
    </row>
    <row r="38" spans="1:23" x14ac:dyDescent="0.3">
      <c r="A38" s="4" t="s">
        <v>19</v>
      </c>
      <c r="B38">
        <f>SUM(B36)</f>
        <v>0</v>
      </c>
      <c r="C38">
        <f>SUM($B$36:C36)</f>
        <v>2</v>
      </c>
    </row>
    <row r="40" spans="1:23" s="3" customFormat="1" x14ac:dyDescent="0.3">
      <c r="A40" s="2" t="s">
        <v>8</v>
      </c>
      <c r="B40" s="3">
        <v>44044</v>
      </c>
      <c r="C40" s="3">
        <f t="shared" ref="C40:T40" si="1">B40+1</f>
        <v>44045</v>
      </c>
      <c r="D40" s="3">
        <f t="shared" si="1"/>
        <v>44046</v>
      </c>
      <c r="E40" s="3">
        <f t="shared" si="1"/>
        <v>44047</v>
      </c>
      <c r="F40" s="3">
        <f t="shared" si="1"/>
        <v>44048</v>
      </c>
      <c r="G40" s="3">
        <f t="shared" si="1"/>
        <v>44049</v>
      </c>
      <c r="H40" s="3">
        <f t="shared" si="1"/>
        <v>44050</v>
      </c>
      <c r="I40" s="3">
        <f t="shared" si="1"/>
        <v>44051</v>
      </c>
      <c r="J40" s="3">
        <f t="shared" si="1"/>
        <v>44052</v>
      </c>
      <c r="K40" s="3">
        <f t="shared" si="1"/>
        <v>44053</v>
      </c>
      <c r="L40" s="3">
        <f t="shared" si="1"/>
        <v>44054</v>
      </c>
      <c r="M40" s="3">
        <f t="shared" si="1"/>
        <v>44055</v>
      </c>
      <c r="N40" s="3">
        <f t="shared" si="1"/>
        <v>44056</v>
      </c>
      <c r="O40" s="3">
        <f t="shared" si="1"/>
        <v>44057</v>
      </c>
      <c r="P40" s="3">
        <f t="shared" si="1"/>
        <v>44058</v>
      </c>
      <c r="Q40" s="3">
        <f t="shared" si="1"/>
        <v>44059</v>
      </c>
      <c r="R40" s="3">
        <f t="shared" si="1"/>
        <v>44060</v>
      </c>
      <c r="S40" s="3">
        <f t="shared" si="1"/>
        <v>44061</v>
      </c>
      <c r="T40" s="3">
        <f t="shared" si="1"/>
        <v>44062</v>
      </c>
      <c r="U40" s="3">
        <v>44063</v>
      </c>
      <c r="V40" s="3">
        <v>44064</v>
      </c>
      <c r="W40" s="3">
        <v>44065</v>
      </c>
    </row>
    <row r="41" spans="1:23" x14ac:dyDescent="0.3">
      <c r="A41" s="4" t="s">
        <v>20</v>
      </c>
      <c r="B41">
        <v>3</v>
      </c>
      <c r="C41">
        <v>17</v>
      </c>
      <c r="D41">
        <v>27</v>
      </c>
      <c r="E41">
        <v>299</v>
      </c>
      <c r="F41">
        <v>55</v>
      </c>
      <c r="G41">
        <v>45</v>
      </c>
      <c r="H41">
        <v>1</v>
      </c>
      <c r="I41">
        <v>0</v>
      </c>
      <c r="J41">
        <v>11</v>
      </c>
      <c r="K41">
        <v>0</v>
      </c>
      <c r="L41">
        <v>103</v>
      </c>
      <c r="M41">
        <v>276</v>
      </c>
      <c r="N41">
        <v>114</v>
      </c>
      <c r="O41">
        <v>202</v>
      </c>
      <c r="P41">
        <v>133</v>
      </c>
      <c r="Q41">
        <v>98</v>
      </c>
      <c r="R41">
        <v>211</v>
      </c>
      <c r="S41">
        <v>213</v>
      </c>
      <c r="T41">
        <v>367</v>
      </c>
      <c r="U41">
        <v>257</v>
      </c>
      <c r="V41">
        <v>347</v>
      </c>
      <c r="W41">
        <v>168</v>
      </c>
    </row>
    <row r="42" spans="1:23" x14ac:dyDescent="0.3">
      <c r="A42" s="4" t="s">
        <v>21</v>
      </c>
      <c r="B42">
        <v>0</v>
      </c>
      <c r="C42">
        <v>0</v>
      </c>
      <c r="D42">
        <v>0</v>
      </c>
      <c r="E42">
        <v>2</v>
      </c>
      <c r="F42">
        <v>1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2</v>
      </c>
      <c r="O42">
        <v>1</v>
      </c>
      <c r="P42">
        <v>4</v>
      </c>
      <c r="Q42">
        <v>2</v>
      </c>
      <c r="R42">
        <v>9</v>
      </c>
      <c r="S42">
        <v>0</v>
      </c>
      <c r="T42">
        <v>4</v>
      </c>
      <c r="U42">
        <v>9</v>
      </c>
      <c r="V42">
        <v>14</v>
      </c>
      <c r="W42">
        <v>3</v>
      </c>
    </row>
    <row r="43" spans="1:23" x14ac:dyDescent="0.3">
      <c r="A43" s="4" t="s">
        <v>14</v>
      </c>
      <c r="B43">
        <f>SUM(B41)</f>
        <v>3</v>
      </c>
      <c r="C43">
        <f>SUM($B$41:C41)</f>
        <v>20</v>
      </c>
      <c r="D43">
        <f>SUM($B$41:D41)</f>
        <v>47</v>
      </c>
      <c r="E43">
        <f>SUM($B$41:E41)</f>
        <v>346</v>
      </c>
      <c r="F43">
        <f>SUM($B$41:F41)</f>
        <v>401</v>
      </c>
      <c r="G43">
        <f>SUM($B$41:G41)</f>
        <v>446</v>
      </c>
      <c r="H43">
        <f>SUM($B$41:H41)</f>
        <v>447</v>
      </c>
      <c r="I43">
        <f>SUM($B$41:I41)</f>
        <v>447</v>
      </c>
      <c r="J43">
        <f>SUM($B$41:J41)</f>
        <v>458</v>
      </c>
      <c r="K43">
        <f>SUM($B$41:K41)</f>
        <v>458</v>
      </c>
      <c r="L43">
        <f>SUM($B$41:L41)</f>
        <v>561</v>
      </c>
      <c r="M43">
        <f>SUM($B$41:M41)</f>
        <v>837</v>
      </c>
      <c r="N43">
        <f>SUM($B$41:N41)</f>
        <v>951</v>
      </c>
      <c r="O43">
        <f>SUM($B$41:O41)</f>
        <v>1153</v>
      </c>
      <c r="P43">
        <f>SUM($B$41:P41)</f>
        <v>1286</v>
      </c>
      <c r="Q43">
        <f>SUM($B$41:Q41)</f>
        <v>1384</v>
      </c>
      <c r="R43">
        <f>SUM($B$41:R41)</f>
        <v>1595</v>
      </c>
      <c r="S43">
        <f>SUM($B$41:S41)</f>
        <v>1808</v>
      </c>
      <c r="T43">
        <f>SUM($B$41:T41)</f>
        <v>2175</v>
      </c>
      <c r="U43" s="5">
        <f>SUM($B$41:U41)</f>
        <v>2432</v>
      </c>
      <c r="V43" s="5">
        <f>SUM($B$41:V41)</f>
        <v>2779</v>
      </c>
      <c r="W43" s="5">
        <f>SUM($B$41:W41)</f>
        <v>2947</v>
      </c>
    </row>
    <row r="44" spans="1:23" x14ac:dyDescent="0.3">
      <c r="A44" s="4" t="s">
        <v>15</v>
      </c>
      <c r="B44">
        <f>SUM(B42)</f>
        <v>0</v>
      </c>
      <c r="C44">
        <f>SUM($B$42:C42)</f>
        <v>0</v>
      </c>
      <c r="D44">
        <f>SUM($B$42:D42)</f>
        <v>0</v>
      </c>
      <c r="E44">
        <f>SUM($B$42:E42)</f>
        <v>2</v>
      </c>
      <c r="F44">
        <f>SUM($B$42:F42)</f>
        <v>3</v>
      </c>
      <c r="G44">
        <f>SUM($B$42:G42)</f>
        <v>4</v>
      </c>
      <c r="H44">
        <f>SUM($B$42:H42)</f>
        <v>4</v>
      </c>
      <c r="I44">
        <f>SUM($B$42:I42)</f>
        <v>4</v>
      </c>
      <c r="J44">
        <f>SUM($B$42:J42)</f>
        <v>4</v>
      </c>
      <c r="K44">
        <f>SUM($B$42:K42)</f>
        <v>4</v>
      </c>
      <c r="L44">
        <f>SUM($B$42:L42)</f>
        <v>4</v>
      </c>
      <c r="M44">
        <f>SUM($B$42:M42)</f>
        <v>4</v>
      </c>
      <c r="N44">
        <f>SUM($B$42:N42)</f>
        <v>6</v>
      </c>
      <c r="O44">
        <f>SUM($B$42:O42)</f>
        <v>7</v>
      </c>
      <c r="P44">
        <f>SUM($B$42:P42)</f>
        <v>11</v>
      </c>
      <c r="Q44">
        <f>SUM($B$42:Q42)</f>
        <v>13</v>
      </c>
      <c r="R44">
        <f>SUM($B$42:R42)</f>
        <v>22</v>
      </c>
      <c r="S44">
        <f>SUM($B$42:S42)</f>
        <v>22</v>
      </c>
      <c r="T44">
        <f>SUM($B$42:T42)</f>
        <v>26</v>
      </c>
      <c r="U44" s="5">
        <f>SUM($B$42:U42)</f>
        <v>35</v>
      </c>
      <c r="V44" s="5">
        <f>SUM($B$42:V42)</f>
        <v>49</v>
      </c>
      <c r="W44" s="5">
        <f>SUM($B$42:W42)</f>
        <v>52</v>
      </c>
    </row>
    <row r="46" spans="1:23" s="3" customFormat="1" ht="15" customHeight="1" x14ac:dyDescent="0.3">
      <c r="A46" s="2" t="s">
        <v>10</v>
      </c>
      <c r="B46" s="3">
        <v>44058</v>
      </c>
      <c r="C46" s="3">
        <v>44064</v>
      </c>
    </row>
    <row r="47" spans="1:23" x14ac:dyDescent="0.3">
      <c r="A47" s="4" t="s">
        <v>16</v>
      </c>
      <c r="B47">
        <f>5854+516</f>
        <v>6370</v>
      </c>
      <c r="C47">
        <v>5028</v>
      </c>
    </row>
    <row r="48" spans="1:23" x14ac:dyDescent="0.3">
      <c r="A48" s="4" t="s">
        <v>17</v>
      </c>
      <c r="B48">
        <f>15</f>
        <v>15</v>
      </c>
      <c r="C48">
        <v>22</v>
      </c>
    </row>
    <row r="49" spans="1:18" x14ac:dyDescent="0.3">
      <c r="A49" s="4" t="s">
        <v>18</v>
      </c>
      <c r="B49">
        <f>B47</f>
        <v>6370</v>
      </c>
      <c r="C49">
        <f>SUM($B$47:C47)</f>
        <v>11398</v>
      </c>
    </row>
    <row r="50" spans="1:18" x14ac:dyDescent="0.3">
      <c r="A50" s="4" t="s">
        <v>19</v>
      </c>
      <c r="B50">
        <f>B48</f>
        <v>15</v>
      </c>
      <c r="C50">
        <f>SUM($B$48:C48)</f>
        <v>37</v>
      </c>
    </row>
    <row r="52" spans="1:18" s="3" customFormat="1" x14ac:dyDescent="0.3">
      <c r="A52" s="2" t="s">
        <v>12</v>
      </c>
      <c r="B52" s="3">
        <v>44050</v>
      </c>
      <c r="C52" s="3">
        <f t="shared" ref="C52:P52" si="2">B52+1</f>
        <v>44051</v>
      </c>
      <c r="D52" s="3">
        <f t="shared" si="2"/>
        <v>44052</v>
      </c>
      <c r="E52" s="3">
        <f t="shared" si="2"/>
        <v>44053</v>
      </c>
      <c r="F52" s="3">
        <f t="shared" si="2"/>
        <v>44054</v>
      </c>
      <c r="G52" s="3">
        <f t="shared" si="2"/>
        <v>44055</v>
      </c>
      <c r="H52" s="3">
        <f t="shared" si="2"/>
        <v>44056</v>
      </c>
      <c r="I52" s="3">
        <f t="shared" si="2"/>
        <v>44057</v>
      </c>
      <c r="J52" s="3">
        <f t="shared" si="2"/>
        <v>44058</v>
      </c>
      <c r="K52" s="3">
        <f t="shared" si="2"/>
        <v>44059</v>
      </c>
      <c r="L52" s="3">
        <f t="shared" si="2"/>
        <v>44060</v>
      </c>
      <c r="M52" s="3">
        <f t="shared" si="2"/>
        <v>44061</v>
      </c>
      <c r="N52" s="3">
        <f t="shared" si="2"/>
        <v>44062</v>
      </c>
      <c r="O52" s="3">
        <f t="shared" si="2"/>
        <v>44063</v>
      </c>
      <c r="P52" s="3">
        <f t="shared" si="2"/>
        <v>44064</v>
      </c>
      <c r="Q52" s="3">
        <v>44065</v>
      </c>
      <c r="R52" s="3">
        <v>44066</v>
      </c>
    </row>
    <row r="53" spans="1:18" x14ac:dyDescent="0.3">
      <c r="A53" s="4" t="s">
        <v>20</v>
      </c>
      <c r="B53">
        <v>210</v>
      </c>
      <c r="C53">
        <v>9</v>
      </c>
      <c r="D53">
        <v>0</v>
      </c>
      <c r="E53">
        <v>0</v>
      </c>
      <c r="F53">
        <v>219</v>
      </c>
      <c r="G53">
        <v>48</v>
      </c>
      <c r="H53">
        <v>246</v>
      </c>
      <c r="I53">
        <v>578</v>
      </c>
      <c r="J53">
        <v>0</v>
      </c>
      <c r="K53">
        <v>0</v>
      </c>
      <c r="L53">
        <v>0</v>
      </c>
      <c r="M53">
        <v>645</v>
      </c>
      <c r="N53">
        <v>582</v>
      </c>
      <c r="O53">
        <v>831</v>
      </c>
      <c r="P53">
        <v>1016</v>
      </c>
      <c r="Q53">
        <v>1002</v>
      </c>
      <c r="R53">
        <v>667</v>
      </c>
    </row>
    <row r="54" spans="1:18" x14ac:dyDescent="0.3">
      <c r="A54" s="4" t="s">
        <v>21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1</v>
      </c>
      <c r="N54">
        <v>0</v>
      </c>
      <c r="O54">
        <v>1</v>
      </c>
      <c r="P54">
        <v>2</v>
      </c>
      <c r="Q54">
        <v>0</v>
      </c>
      <c r="R54">
        <v>1</v>
      </c>
    </row>
    <row r="55" spans="1:18" x14ac:dyDescent="0.3">
      <c r="A55" s="4" t="s">
        <v>14</v>
      </c>
      <c r="B55">
        <f>SUM(B53)</f>
        <v>210</v>
      </c>
      <c r="C55">
        <f>SUM($B$53:C53)</f>
        <v>219</v>
      </c>
      <c r="D55">
        <f>SUM($B$53:D53)</f>
        <v>219</v>
      </c>
      <c r="E55">
        <f>SUM($B$53:E53)</f>
        <v>219</v>
      </c>
      <c r="F55">
        <f>SUM($B$53:F53)</f>
        <v>438</v>
      </c>
      <c r="G55">
        <f>SUM($B$53:G53)</f>
        <v>486</v>
      </c>
      <c r="H55">
        <f>SUM($B$53:H53)</f>
        <v>732</v>
      </c>
      <c r="I55">
        <f>SUM($B$53:I53)</f>
        <v>1310</v>
      </c>
      <c r="J55">
        <f>SUM($B$53:J53)</f>
        <v>1310</v>
      </c>
      <c r="K55">
        <f>SUM($B$53:K53)</f>
        <v>1310</v>
      </c>
      <c r="L55">
        <f>SUM($B$53:L53)</f>
        <v>1310</v>
      </c>
      <c r="M55">
        <f>SUM($B$53:M53)</f>
        <v>1955</v>
      </c>
      <c r="N55">
        <f>SUM($B$53:N53)</f>
        <v>2537</v>
      </c>
      <c r="O55">
        <f>SUM($B$53:O53)</f>
        <v>3368</v>
      </c>
      <c r="P55">
        <f>SUM($B$53:P53)</f>
        <v>4384</v>
      </c>
      <c r="Q55">
        <f>SUM($B$53:Q53)</f>
        <v>5386</v>
      </c>
      <c r="R55" s="5">
        <f>SUM($B$53:R53)</f>
        <v>6053</v>
      </c>
    </row>
    <row r="56" spans="1:18" x14ac:dyDescent="0.3">
      <c r="A56" s="4" t="s">
        <v>15</v>
      </c>
      <c r="B56">
        <f>SUM(B54)</f>
        <v>0</v>
      </c>
      <c r="C56">
        <f>SUM($B$54:C54)</f>
        <v>0</v>
      </c>
      <c r="D56">
        <f>SUM($B$54:D54)</f>
        <v>0</v>
      </c>
      <c r="E56">
        <f>SUM($B$54:E54)</f>
        <v>0</v>
      </c>
      <c r="F56">
        <f>SUM($B$54:F54)</f>
        <v>0</v>
      </c>
      <c r="G56">
        <f>SUM($B$54:G54)</f>
        <v>0</v>
      </c>
      <c r="H56">
        <f>SUM($B$54:H54)</f>
        <v>1</v>
      </c>
      <c r="I56">
        <f>SUM($B$54:I54)</f>
        <v>1</v>
      </c>
      <c r="J56">
        <f>SUM($B$54:J54)</f>
        <v>1</v>
      </c>
      <c r="K56">
        <f>SUM($B$54:K54)</f>
        <v>1</v>
      </c>
      <c r="L56">
        <f>SUM($B$54:L54)</f>
        <v>1</v>
      </c>
      <c r="M56">
        <f>SUM($B$54:M54)</f>
        <v>2</v>
      </c>
      <c r="N56">
        <f>SUM($B$54:N54)</f>
        <v>2</v>
      </c>
      <c r="O56">
        <f>SUM($B$54:O54)</f>
        <v>3</v>
      </c>
      <c r="P56">
        <f>SUM($B$54:P54)</f>
        <v>5</v>
      </c>
      <c r="Q56">
        <f>SUM($B$54:Q54)</f>
        <v>5</v>
      </c>
      <c r="R56" s="5">
        <f>SUM($B$54:R54)</f>
        <v>6</v>
      </c>
    </row>
    <row r="58" spans="1:18" x14ac:dyDescent="0.3">
      <c r="A58" s="4" t="s">
        <v>22</v>
      </c>
      <c r="B58" s="3">
        <v>44049</v>
      </c>
      <c r="C58" s="3">
        <v>44054</v>
      </c>
      <c r="D58" s="3">
        <v>44061</v>
      </c>
      <c r="E58" s="3">
        <v>44064</v>
      </c>
      <c r="F58" s="3">
        <v>44067</v>
      </c>
    </row>
    <row r="59" spans="1:18" x14ac:dyDescent="0.3">
      <c r="A59" s="4" t="s">
        <v>16</v>
      </c>
    </row>
    <row r="60" spans="1:18" x14ac:dyDescent="0.3">
      <c r="A60" s="4" t="s">
        <v>17</v>
      </c>
      <c r="B60">
        <v>0</v>
      </c>
      <c r="C60">
        <v>3</v>
      </c>
      <c r="D60">
        <v>2</v>
      </c>
      <c r="E60">
        <v>5</v>
      </c>
      <c r="F60">
        <v>2</v>
      </c>
    </row>
    <row r="61" spans="1:18" x14ac:dyDescent="0.3">
      <c r="A61" s="4" t="s">
        <v>18</v>
      </c>
      <c r="B61" s="5">
        <f>SUM($B$59:B59)</f>
        <v>0</v>
      </c>
      <c r="C61">
        <f>SUM($B$59:C59)</f>
        <v>0</v>
      </c>
      <c r="D61" s="5">
        <f>SUM($B$59:D59)</f>
        <v>0</v>
      </c>
      <c r="E61" s="5">
        <f>SUM($B$59:E59)</f>
        <v>0</v>
      </c>
      <c r="F61" s="5">
        <f>SUM($B$59:F59)</f>
        <v>0</v>
      </c>
    </row>
    <row r="62" spans="1:18" x14ac:dyDescent="0.3">
      <c r="A62" s="4" t="s">
        <v>19</v>
      </c>
      <c r="B62" s="5">
        <f>SUM($B$59:B60)</f>
        <v>0</v>
      </c>
      <c r="C62" s="5">
        <f>SUM($B$59:C60)</f>
        <v>3</v>
      </c>
      <c r="D62" s="5">
        <f>SUM($B$59:D60)</f>
        <v>5</v>
      </c>
      <c r="E62" s="5">
        <f>SUM($B$59:E60)</f>
        <v>10</v>
      </c>
      <c r="F62" s="5">
        <f>SUM($B$59:F60)</f>
        <v>12</v>
      </c>
    </row>
    <row r="64" spans="1:18" x14ac:dyDescent="0.3">
      <c r="A64" s="4" t="s">
        <v>24</v>
      </c>
      <c r="B64" s="3">
        <v>44052</v>
      </c>
      <c r="C64" s="3">
        <v>44062</v>
      </c>
      <c r="D64" s="3">
        <v>44063</v>
      </c>
      <c r="E64" s="3">
        <v>44064</v>
      </c>
      <c r="F64" s="3">
        <v>44065</v>
      </c>
      <c r="G64" s="3">
        <v>44066</v>
      </c>
      <c r="H64" s="3">
        <v>44067</v>
      </c>
    </row>
    <row r="65" spans="1:95" x14ac:dyDescent="0.3">
      <c r="A65" s="4" t="s">
        <v>20</v>
      </c>
      <c r="B65">
        <v>333</v>
      </c>
      <c r="C65">
        <v>809</v>
      </c>
      <c r="D65">
        <v>1408</v>
      </c>
      <c r="E65">
        <v>852</v>
      </c>
      <c r="F65">
        <v>763</v>
      </c>
      <c r="G65">
        <v>518</v>
      </c>
      <c r="H65">
        <v>6</v>
      </c>
    </row>
    <row r="66" spans="1:95" x14ac:dyDescent="0.3">
      <c r="A66" s="4" t="s">
        <v>21</v>
      </c>
      <c r="B66">
        <v>1</v>
      </c>
      <c r="C66">
        <v>2</v>
      </c>
      <c r="D66">
        <v>2</v>
      </c>
      <c r="E66">
        <v>0</v>
      </c>
      <c r="F66">
        <v>1</v>
      </c>
      <c r="G66">
        <v>1</v>
      </c>
      <c r="H66">
        <v>0</v>
      </c>
    </row>
    <row r="67" spans="1:95" x14ac:dyDescent="0.3">
      <c r="A67" s="4" t="s">
        <v>14</v>
      </c>
      <c r="B67" s="5">
        <f>SUM($B$65:B65)</f>
        <v>333</v>
      </c>
      <c r="C67" s="5">
        <f>SUM($B$65:C65)</f>
        <v>1142</v>
      </c>
      <c r="D67" s="5">
        <f>SUM($B$65:D65)</f>
        <v>2550</v>
      </c>
      <c r="E67" s="5">
        <f>SUM($B$65:E65)</f>
        <v>3402</v>
      </c>
      <c r="F67" s="5">
        <f>SUM($B$65:F65)</f>
        <v>4165</v>
      </c>
      <c r="G67">
        <f>SUM($B$65:G65)</f>
        <v>4683</v>
      </c>
      <c r="H67" s="5">
        <f>SUM($B$65:H65)</f>
        <v>4689</v>
      </c>
    </row>
    <row r="68" spans="1:95" x14ac:dyDescent="0.3">
      <c r="A68" s="4" t="s">
        <v>15</v>
      </c>
      <c r="B68" s="5">
        <f>SUM($B$66:B66)</f>
        <v>1</v>
      </c>
      <c r="C68" s="5">
        <f>SUM($B$66:C66)</f>
        <v>3</v>
      </c>
      <c r="D68" s="5">
        <f>SUM($B$66:D66)</f>
        <v>5</v>
      </c>
      <c r="E68" s="5">
        <f>SUM($B$66:E66)</f>
        <v>5</v>
      </c>
      <c r="F68" s="5">
        <f>SUM($B$66:F66)</f>
        <v>6</v>
      </c>
      <c r="G68" s="5">
        <f>SUM($B$66:G66)</f>
        <v>7</v>
      </c>
      <c r="H68" s="5">
        <f>SUM($B$66:H66)</f>
        <v>7</v>
      </c>
    </row>
    <row r="70" spans="1:95" x14ac:dyDescent="0.3">
      <c r="A70" s="4" t="s">
        <v>26</v>
      </c>
      <c r="B70" s="3">
        <v>43898</v>
      </c>
      <c r="C70" s="3">
        <f t="shared" ref="C70:Z70" si="3">B70+7</f>
        <v>43905</v>
      </c>
      <c r="D70" s="3">
        <f t="shared" si="3"/>
        <v>43912</v>
      </c>
      <c r="E70" s="3">
        <f t="shared" si="3"/>
        <v>43919</v>
      </c>
      <c r="F70" s="3">
        <f t="shared" si="3"/>
        <v>43926</v>
      </c>
      <c r="G70" s="3">
        <f t="shared" si="3"/>
        <v>43933</v>
      </c>
      <c r="H70" s="3">
        <f t="shared" si="3"/>
        <v>43940</v>
      </c>
      <c r="I70" s="3">
        <f t="shared" si="3"/>
        <v>43947</v>
      </c>
      <c r="J70" s="3">
        <f t="shared" si="3"/>
        <v>43954</v>
      </c>
      <c r="K70" s="3">
        <f t="shared" si="3"/>
        <v>43961</v>
      </c>
      <c r="L70" s="3">
        <f t="shared" si="3"/>
        <v>43968</v>
      </c>
      <c r="M70" s="3">
        <f t="shared" si="3"/>
        <v>43975</v>
      </c>
      <c r="N70" s="3">
        <f t="shared" si="3"/>
        <v>43982</v>
      </c>
      <c r="O70" s="3">
        <f t="shared" si="3"/>
        <v>43989</v>
      </c>
      <c r="P70" s="3">
        <f t="shared" si="3"/>
        <v>43996</v>
      </c>
      <c r="Q70" s="3">
        <f t="shared" si="3"/>
        <v>44003</v>
      </c>
      <c r="R70" s="3">
        <f t="shared" si="3"/>
        <v>44010</v>
      </c>
      <c r="S70" s="3">
        <f t="shared" si="3"/>
        <v>44017</v>
      </c>
      <c r="T70" s="3">
        <f t="shared" si="3"/>
        <v>44024</v>
      </c>
      <c r="U70" s="3">
        <f t="shared" si="3"/>
        <v>44031</v>
      </c>
      <c r="V70" s="3">
        <f t="shared" si="3"/>
        <v>44038</v>
      </c>
      <c r="W70" s="3">
        <f t="shared" si="3"/>
        <v>44045</v>
      </c>
      <c r="X70" s="3">
        <f t="shared" si="3"/>
        <v>44052</v>
      </c>
      <c r="Y70" s="3">
        <f t="shared" si="3"/>
        <v>44059</v>
      </c>
      <c r="Z70" s="3">
        <f t="shared" si="3"/>
        <v>44066</v>
      </c>
      <c r="AA70" s="3"/>
      <c r="AB70" s="3"/>
    </row>
    <row r="71" spans="1:95" x14ac:dyDescent="0.3">
      <c r="A71" s="4" t="s">
        <v>16</v>
      </c>
      <c r="B71">
        <v>36</v>
      </c>
      <c r="C71">
        <v>273</v>
      </c>
      <c r="D71">
        <v>179</v>
      </c>
      <c r="E71">
        <v>120</v>
      </c>
      <c r="F71">
        <v>106</v>
      </c>
      <c r="G71">
        <v>86</v>
      </c>
      <c r="H71">
        <v>124</v>
      </c>
      <c r="I71">
        <v>129</v>
      </c>
      <c r="J71">
        <v>163</v>
      </c>
      <c r="K71">
        <v>162</v>
      </c>
      <c r="L71">
        <v>160</v>
      </c>
      <c r="M71">
        <v>156</v>
      </c>
      <c r="N71">
        <v>199</v>
      </c>
      <c r="O71">
        <v>329</v>
      </c>
      <c r="P71">
        <v>439</v>
      </c>
      <c r="Q71">
        <v>346</v>
      </c>
      <c r="R71">
        <v>395</v>
      </c>
      <c r="S71">
        <v>570</v>
      </c>
      <c r="T71">
        <v>521</v>
      </c>
      <c r="U71">
        <v>460</v>
      </c>
      <c r="V71">
        <v>559</v>
      </c>
      <c r="W71">
        <v>1018</v>
      </c>
      <c r="X71">
        <v>865</v>
      </c>
      <c r="Y71">
        <v>846</v>
      </c>
      <c r="Z71">
        <v>11</v>
      </c>
    </row>
    <row r="72" spans="1:95" x14ac:dyDescent="0.3">
      <c r="A72" s="4" t="s">
        <v>28</v>
      </c>
      <c r="B72">
        <v>0.19400000000000001</v>
      </c>
      <c r="C72">
        <v>0.125</v>
      </c>
      <c r="D72">
        <v>0.223</v>
      </c>
      <c r="E72">
        <v>0.16700000000000001</v>
      </c>
      <c r="F72">
        <v>8.5000000000000006E-2</v>
      </c>
      <c r="G72">
        <v>4.7E-2</v>
      </c>
      <c r="H72">
        <v>0.04</v>
      </c>
      <c r="I72">
        <v>8.0000000000000002E-3</v>
      </c>
      <c r="J72">
        <v>2.5000000000000001E-2</v>
      </c>
      <c r="K72">
        <v>6.0000000000000001E-3</v>
      </c>
      <c r="L72">
        <v>1.9E-2</v>
      </c>
      <c r="M72">
        <v>6.0000000000000001E-3</v>
      </c>
      <c r="N72">
        <v>5.0000000000000001E-3</v>
      </c>
      <c r="O72">
        <v>1.4999999999999999E-2</v>
      </c>
      <c r="P72">
        <v>4.8000000000000001E-2</v>
      </c>
      <c r="Q72">
        <v>2.9000000000000001E-2</v>
      </c>
      <c r="R72">
        <v>2.5000000000000001E-2</v>
      </c>
      <c r="S72">
        <v>2.3E-2</v>
      </c>
      <c r="T72">
        <v>3.1E-2</v>
      </c>
      <c r="U72">
        <v>4.5999999999999999E-2</v>
      </c>
      <c r="V72">
        <v>3.9E-2</v>
      </c>
      <c r="W72">
        <v>1.6E-2</v>
      </c>
      <c r="X72">
        <v>0.01</v>
      </c>
      <c r="Y72">
        <v>8.9999999999999993E-3</v>
      </c>
      <c r="Z72">
        <v>0</v>
      </c>
    </row>
    <row r="73" spans="1:95" x14ac:dyDescent="0.3">
      <c r="A73" s="4" t="s">
        <v>17</v>
      </c>
      <c r="B73">
        <f>ROUND(B72*B71,0)</f>
        <v>7</v>
      </c>
      <c r="C73" s="5">
        <f t="shared" ref="C73:Z73" si="4">ROUND(C72*C71,0)</f>
        <v>34</v>
      </c>
      <c r="D73" s="5">
        <f t="shared" si="4"/>
        <v>40</v>
      </c>
      <c r="E73" s="5">
        <f t="shared" si="4"/>
        <v>20</v>
      </c>
      <c r="F73" s="5">
        <f t="shared" si="4"/>
        <v>9</v>
      </c>
      <c r="G73" s="5">
        <f t="shared" si="4"/>
        <v>4</v>
      </c>
      <c r="H73" s="5">
        <f t="shared" si="4"/>
        <v>5</v>
      </c>
      <c r="I73" s="5">
        <f t="shared" si="4"/>
        <v>1</v>
      </c>
      <c r="J73" s="5">
        <f t="shared" si="4"/>
        <v>4</v>
      </c>
      <c r="K73" s="5">
        <f t="shared" si="4"/>
        <v>1</v>
      </c>
      <c r="L73" s="5">
        <f t="shared" si="4"/>
        <v>3</v>
      </c>
      <c r="M73" s="5">
        <f t="shared" si="4"/>
        <v>1</v>
      </c>
      <c r="N73" s="5">
        <f t="shared" si="4"/>
        <v>1</v>
      </c>
      <c r="O73" s="5">
        <f t="shared" si="4"/>
        <v>5</v>
      </c>
      <c r="P73" s="5">
        <f t="shared" si="4"/>
        <v>21</v>
      </c>
      <c r="Q73" s="5">
        <f t="shared" si="4"/>
        <v>10</v>
      </c>
      <c r="R73" s="5">
        <f t="shared" si="4"/>
        <v>10</v>
      </c>
      <c r="S73" s="5">
        <f t="shared" si="4"/>
        <v>13</v>
      </c>
      <c r="T73" s="5">
        <f t="shared" si="4"/>
        <v>16</v>
      </c>
      <c r="U73" s="5">
        <f t="shared" si="4"/>
        <v>21</v>
      </c>
      <c r="V73" s="5">
        <f t="shared" si="4"/>
        <v>22</v>
      </c>
      <c r="W73" s="5">
        <f t="shared" si="4"/>
        <v>16</v>
      </c>
      <c r="X73" s="5">
        <f t="shared" si="4"/>
        <v>9</v>
      </c>
      <c r="Y73" s="5">
        <f t="shared" si="4"/>
        <v>8</v>
      </c>
      <c r="Z73" s="5">
        <f t="shared" si="4"/>
        <v>0</v>
      </c>
    </row>
    <row r="74" spans="1:95" x14ac:dyDescent="0.3">
      <c r="A74" s="4" t="s">
        <v>18</v>
      </c>
      <c r="B74" s="5">
        <f>SUM($B$71:B71)</f>
        <v>36</v>
      </c>
      <c r="C74">
        <f>SUM($B$71:C71)</f>
        <v>309</v>
      </c>
      <c r="D74" s="5">
        <f>SUM($B$71:D71)</f>
        <v>488</v>
      </c>
      <c r="E74" s="5">
        <f>SUM($B$71:E71)</f>
        <v>608</v>
      </c>
      <c r="F74" s="5">
        <f>SUM($B$71:F71)</f>
        <v>714</v>
      </c>
      <c r="G74" s="5">
        <f>SUM($B$71:G71)</f>
        <v>800</v>
      </c>
      <c r="H74" s="5">
        <f>SUM($B$71:H71)</f>
        <v>924</v>
      </c>
      <c r="I74" s="5">
        <f>SUM($B$71:I71)</f>
        <v>1053</v>
      </c>
      <c r="J74" s="5">
        <f>SUM($B$71:J71)</f>
        <v>1216</v>
      </c>
      <c r="K74" s="5">
        <f>SUM($B$71:K71)</f>
        <v>1378</v>
      </c>
      <c r="L74" s="5">
        <f>SUM($B$71:L71)</f>
        <v>1538</v>
      </c>
      <c r="M74" s="5">
        <f>SUM($B$71:M71)</f>
        <v>1694</v>
      </c>
      <c r="N74" s="5">
        <f>SUM($B$71:N71)</f>
        <v>1893</v>
      </c>
      <c r="O74" s="5">
        <f>SUM($B$71:O71)</f>
        <v>2222</v>
      </c>
      <c r="P74" s="5">
        <f>SUM($B$71:P71)</f>
        <v>2661</v>
      </c>
      <c r="Q74" s="5">
        <f>SUM($B$71:Q71)</f>
        <v>3007</v>
      </c>
      <c r="R74" s="5">
        <f>SUM($B$71:R71)</f>
        <v>3402</v>
      </c>
      <c r="S74" s="5">
        <f>SUM($B$71:S71)</f>
        <v>3972</v>
      </c>
      <c r="T74" s="5">
        <f>SUM($B$71:T71)</f>
        <v>4493</v>
      </c>
      <c r="U74" s="5">
        <f>SUM($B$71:U71)</f>
        <v>4953</v>
      </c>
      <c r="V74" s="5">
        <f>SUM($B$71:V71)</f>
        <v>5512</v>
      </c>
      <c r="W74" s="5">
        <f>SUM($B$71:W71)</f>
        <v>6530</v>
      </c>
      <c r="X74" s="5">
        <f>SUM($B$71:X71)</f>
        <v>7395</v>
      </c>
      <c r="Y74" s="5">
        <f>SUM($B$71:Y71)</f>
        <v>8241</v>
      </c>
      <c r="Z74" s="5">
        <f>SUM($B$71:Z71)</f>
        <v>8252</v>
      </c>
    </row>
    <row r="75" spans="1:95" x14ac:dyDescent="0.3">
      <c r="A75" s="4" t="s">
        <v>19</v>
      </c>
      <c r="B75" s="5">
        <f>SUM($B$72:B72)</f>
        <v>0.19400000000000001</v>
      </c>
      <c r="C75" s="5">
        <f>SUM($B$72:C72)</f>
        <v>0.31900000000000001</v>
      </c>
      <c r="D75" s="5">
        <f>SUM($B$72:D72)</f>
        <v>0.54200000000000004</v>
      </c>
      <c r="E75" s="5">
        <f>SUM($B$72:E72)</f>
        <v>0.70900000000000007</v>
      </c>
      <c r="F75" s="5">
        <f>SUM($B$72:F72)</f>
        <v>0.79400000000000004</v>
      </c>
      <c r="G75" s="5">
        <f>SUM($B$72:G72)</f>
        <v>0.84100000000000008</v>
      </c>
      <c r="H75" s="5">
        <f>SUM($B$72:H72)</f>
        <v>0.88100000000000012</v>
      </c>
      <c r="I75" s="5">
        <f>SUM($B$72:I72)</f>
        <v>0.88900000000000012</v>
      </c>
      <c r="J75" s="5">
        <f>SUM($B$72:J72)</f>
        <v>0.91400000000000015</v>
      </c>
      <c r="K75" s="5">
        <f>SUM($B$72:K72)</f>
        <v>0.92000000000000015</v>
      </c>
      <c r="L75" s="5">
        <f>SUM($B$72:L72)</f>
        <v>0.93900000000000017</v>
      </c>
      <c r="M75" s="5">
        <f>SUM($B$72:M72)</f>
        <v>0.94500000000000017</v>
      </c>
      <c r="N75" s="5">
        <f>SUM($B$72:N72)</f>
        <v>0.95000000000000018</v>
      </c>
      <c r="O75" s="5">
        <f>SUM($B$72:O72)</f>
        <v>0.96500000000000019</v>
      </c>
      <c r="P75" s="5">
        <f>SUM($B$72:P72)</f>
        <v>1.0130000000000001</v>
      </c>
      <c r="Q75" s="5">
        <f>SUM($B$72:Q72)</f>
        <v>1.042</v>
      </c>
      <c r="R75" s="5">
        <f>SUM($B$72:R72)</f>
        <v>1.0669999999999999</v>
      </c>
      <c r="S75" s="5">
        <f>SUM($B$72:S72)</f>
        <v>1.0899999999999999</v>
      </c>
      <c r="T75" s="5">
        <f>SUM($B$72:T72)</f>
        <v>1.1209999999999998</v>
      </c>
      <c r="U75" s="5">
        <f>SUM($B$72:U72)</f>
        <v>1.1669999999999998</v>
      </c>
      <c r="V75" s="5">
        <f>SUM($B$72:V72)</f>
        <v>1.2059999999999997</v>
      </c>
      <c r="W75" s="5">
        <f>SUM($B$72:W72)</f>
        <v>1.2219999999999998</v>
      </c>
      <c r="X75" s="5">
        <f>SUM($B$72:X72)</f>
        <v>1.2319999999999998</v>
      </c>
      <c r="Y75" s="5">
        <f>SUM($B$72:Y72)</f>
        <v>1.2409999999999997</v>
      </c>
      <c r="Z75" s="5">
        <f>SUM($B$72:Z72)</f>
        <v>1.2409999999999997</v>
      </c>
    </row>
    <row r="77" spans="1:95" x14ac:dyDescent="0.3">
      <c r="A77" s="4" t="s">
        <v>29</v>
      </c>
      <c r="B77" s="3">
        <v>43989</v>
      </c>
      <c r="C77" s="3">
        <f>B77+7</f>
        <v>43996</v>
      </c>
      <c r="D77" s="3">
        <f>C77+7</f>
        <v>44003</v>
      </c>
      <c r="E77" s="3">
        <f>D77+7</f>
        <v>44010</v>
      </c>
      <c r="F77" s="3">
        <f>E77+7</f>
        <v>44017</v>
      </c>
      <c r="G77" s="3">
        <v>44031</v>
      </c>
      <c r="H77" s="3">
        <f t="shared" ref="H77:K77" si="5">G77+7</f>
        <v>44038</v>
      </c>
      <c r="I77" s="3">
        <f t="shared" si="5"/>
        <v>44045</v>
      </c>
      <c r="J77" s="3">
        <f t="shared" si="5"/>
        <v>44052</v>
      </c>
      <c r="K77" s="3">
        <f t="shared" si="5"/>
        <v>44059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</row>
    <row r="78" spans="1:95" x14ac:dyDescent="0.3">
      <c r="A78" s="4" t="s">
        <v>16</v>
      </c>
      <c r="B78">
        <v>85</v>
      </c>
      <c r="C78">
        <v>168</v>
      </c>
      <c r="D78">
        <v>51</v>
      </c>
      <c r="E78">
        <v>42</v>
      </c>
      <c r="F78">
        <v>46</v>
      </c>
      <c r="G78">
        <v>82</v>
      </c>
      <c r="H78">
        <v>319</v>
      </c>
      <c r="I78">
        <v>78</v>
      </c>
      <c r="J78">
        <v>210</v>
      </c>
      <c r="K78">
        <v>222</v>
      </c>
    </row>
    <row r="79" spans="1:95" x14ac:dyDescent="0.3">
      <c r="A79" s="4" t="s">
        <v>17</v>
      </c>
      <c r="B79">
        <v>3</v>
      </c>
      <c r="C79">
        <v>14</v>
      </c>
      <c r="D79">
        <v>3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95" x14ac:dyDescent="0.3">
      <c r="A80" s="4" t="s">
        <v>18</v>
      </c>
      <c r="B80" s="5">
        <f>SUM($B78:B78)</f>
        <v>85</v>
      </c>
      <c r="C80">
        <f>SUM($B78:C78)</f>
        <v>253</v>
      </c>
      <c r="D80" s="5">
        <f>SUM($B78:D78)</f>
        <v>304</v>
      </c>
      <c r="E80" s="5">
        <f>SUM($B78:E78)</f>
        <v>346</v>
      </c>
      <c r="F80" s="5">
        <f>SUM($B78:F78)</f>
        <v>392</v>
      </c>
      <c r="G80" s="5">
        <f>SUM($B78:G78)</f>
        <v>474</v>
      </c>
      <c r="H80" s="5">
        <f>SUM($B78:H78)</f>
        <v>793</v>
      </c>
      <c r="I80" s="5">
        <f>SUM($B78:I78)</f>
        <v>871</v>
      </c>
      <c r="J80" s="5">
        <f>SUM($B78:J78)</f>
        <v>1081</v>
      </c>
      <c r="K80" s="5">
        <f>SUM($B78:K78)</f>
        <v>1303</v>
      </c>
    </row>
    <row r="81" spans="1:24" x14ac:dyDescent="0.3">
      <c r="A81" s="4" t="s">
        <v>19</v>
      </c>
      <c r="B81" s="5">
        <f>SUM($B79:B79)</f>
        <v>3</v>
      </c>
      <c r="C81" s="5">
        <f>SUM($B79:C79)</f>
        <v>17</v>
      </c>
      <c r="D81" s="5">
        <f>SUM($B79:D79)</f>
        <v>20</v>
      </c>
      <c r="E81" s="5">
        <f>SUM($B79:E79)</f>
        <v>20</v>
      </c>
      <c r="F81" s="5">
        <f>SUM($B79:F79)</f>
        <v>21</v>
      </c>
      <c r="G81" s="5">
        <f>SUM($B79:G79)</f>
        <v>21</v>
      </c>
      <c r="H81" s="5">
        <f>SUM($B79:H79)</f>
        <v>21</v>
      </c>
      <c r="I81" s="5">
        <f>SUM($B79:I79)</f>
        <v>21</v>
      </c>
      <c r="J81" s="5">
        <f>SUM($B79:J79)</f>
        <v>21</v>
      </c>
      <c r="K81" s="5">
        <f>SUM($B79:K79)</f>
        <v>21</v>
      </c>
    </row>
    <row r="83" spans="1:24" x14ac:dyDescent="0.3">
      <c r="A83" s="4" t="s">
        <v>38</v>
      </c>
      <c r="B83" s="3">
        <v>44052</v>
      </c>
      <c r="C83" s="3">
        <f>B83+1</f>
        <v>44053</v>
      </c>
      <c r="D83" s="3">
        <f t="shared" ref="D83:P83" si="6">C83+1</f>
        <v>44054</v>
      </c>
      <c r="E83" s="3">
        <f t="shared" si="6"/>
        <v>44055</v>
      </c>
      <c r="F83" s="3">
        <f t="shared" si="6"/>
        <v>44056</v>
      </c>
      <c r="G83" s="3">
        <f t="shared" si="6"/>
        <v>44057</v>
      </c>
      <c r="H83" s="3">
        <f t="shared" si="6"/>
        <v>44058</v>
      </c>
      <c r="I83" s="3">
        <f t="shared" si="6"/>
        <v>44059</v>
      </c>
      <c r="J83" s="3">
        <f t="shared" si="6"/>
        <v>44060</v>
      </c>
      <c r="K83" s="3">
        <f t="shared" si="6"/>
        <v>44061</v>
      </c>
      <c r="L83" s="3">
        <f t="shared" si="6"/>
        <v>44062</v>
      </c>
      <c r="M83" s="3">
        <f t="shared" si="6"/>
        <v>44063</v>
      </c>
      <c r="N83" s="3">
        <f t="shared" si="6"/>
        <v>44064</v>
      </c>
      <c r="O83" s="3">
        <f t="shared" si="6"/>
        <v>44065</v>
      </c>
      <c r="P83" s="3">
        <f t="shared" si="6"/>
        <v>44066</v>
      </c>
    </row>
    <row r="84" spans="1:24" x14ac:dyDescent="0.3">
      <c r="A84" s="4" t="s">
        <v>20</v>
      </c>
      <c r="B84">
        <v>487.5</v>
      </c>
      <c r="C84">
        <v>487.5</v>
      </c>
      <c r="D84">
        <v>487.5</v>
      </c>
      <c r="E84">
        <v>487.5</v>
      </c>
      <c r="F84">
        <v>487.5</v>
      </c>
      <c r="G84">
        <v>487.5</v>
      </c>
      <c r="H84">
        <v>450</v>
      </c>
      <c r="I84">
        <v>675</v>
      </c>
      <c r="J84">
        <v>900</v>
      </c>
      <c r="K84">
        <v>900</v>
      </c>
      <c r="L84">
        <v>675</v>
      </c>
      <c r="M84">
        <v>1125</v>
      </c>
      <c r="N84">
        <v>1800</v>
      </c>
      <c r="O84">
        <v>1350</v>
      </c>
      <c r="P84">
        <v>225</v>
      </c>
    </row>
    <row r="85" spans="1:24" x14ac:dyDescent="0.3">
      <c r="A85" s="4" t="s">
        <v>21</v>
      </c>
      <c r="B85">
        <f t="shared" ref="B85:G85" si="7">16/6</f>
        <v>2.6666666666666665</v>
      </c>
      <c r="C85" s="5">
        <f t="shared" si="7"/>
        <v>2.6666666666666665</v>
      </c>
      <c r="D85" s="5">
        <f t="shared" si="7"/>
        <v>2.6666666666666665</v>
      </c>
      <c r="E85" s="5">
        <f t="shared" si="7"/>
        <v>2.6666666666666665</v>
      </c>
      <c r="F85" s="5">
        <f t="shared" si="7"/>
        <v>2.6666666666666665</v>
      </c>
      <c r="G85" s="5">
        <f t="shared" si="7"/>
        <v>2.6666666666666665</v>
      </c>
      <c r="H85">
        <v>1</v>
      </c>
      <c r="I85">
        <v>2</v>
      </c>
      <c r="J85">
        <v>2</v>
      </c>
      <c r="K85">
        <v>3</v>
      </c>
      <c r="L85">
        <v>4</v>
      </c>
      <c r="M85">
        <v>30</v>
      </c>
      <c r="N85">
        <v>30</v>
      </c>
      <c r="O85">
        <v>39</v>
      </c>
      <c r="P85">
        <v>8</v>
      </c>
    </row>
    <row r="86" spans="1:24" x14ac:dyDescent="0.3">
      <c r="A86" s="4" t="s">
        <v>14</v>
      </c>
      <c r="B86" s="5">
        <f>SUM($B$84:B84)</f>
        <v>487.5</v>
      </c>
      <c r="C86">
        <f>SUM($B$84:C84)</f>
        <v>975</v>
      </c>
      <c r="D86" s="5">
        <f>SUM($B$84:D84)</f>
        <v>1462.5</v>
      </c>
      <c r="E86" s="5">
        <f>SUM($B$84:E84)</f>
        <v>1950</v>
      </c>
      <c r="F86" s="5">
        <f>SUM($B$84:F84)</f>
        <v>2437.5</v>
      </c>
      <c r="G86" s="5">
        <f>SUM($B$84:G84)</f>
        <v>2925</v>
      </c>
      <c r="H86" s="5">
        <f>SUM($B$84:H84)</f>
        <v>3375</v>
      </c>
      <c r="I86" s="5">
        <f>SUM($B$84:I84)</f>
        <v>4050</v>
      </c>
      <c r="J86" s="5">
        <f>SUM($B$84:J84)</f>
        <v>4950</v>
      </c>
      <c r="K86" s="5">
        <f>SUM($B$84:K84)</f>
        <v>5850</v>
      </c>
      <c r="L86" s="5">
        <f>SUM($B$84:L84)</f>
        <v>6525</v>
      </c>
      <c r="M86" s="5">
        <f>SUM($B$84:M84)</f>
        <v>7650</v>
      </c>
      <c r="N86" s="5">
        <f>SUM($B$84:N84)</f>
        <v>9450</v>
      </c>
      <c r="O86" s="5">
        <f>SUM($B$84:O84)</f>
        <v>10800</v>
      </c>
      <c r="P86" s="5">
        <f>SUM($B$84:P84)</f>
        <v>11025</v>
      </c>
    </row>
    <row r="87" spans="1:24" x14ac:dyDescent="0.3">
      <c r="A87" s="4" t="s">
        <v>15</v>
      </c>
      <c r="B87" s="5">
        <f>SUM($B$85:B85)</f>
        <v>2.6666666666666665</v>
      </c>
      <c r="C87">
        <f>SUM($B$85:C85)</f>
        <v>5.333333333333333</v>
      </c>
      <c r="D87" s="5">
        <f>SUM($B$85:D85)</f>
        <v>8</v>
      </c>
      <c r="E87" s="5">
        <f>SUM($B$85:E85)</f>
        <v>10.666666666666666</v>
      </c>
      <c r="F87" s="5">
        <f>SUM($B$85:F85)</f>
        <v>13.333333333333332</v>
      </c>
      <c r="G87" s="5">
        <f>SUM($B$85:G85)</f>
        <v>15.999999999999998</v>
      </c>
      <c r="H87" s="5">
        <f>SUM($B$85:H85)</f>
        <v>17</v>
      </c>
      <c r="I87" s="5">
        <f>SUM($B$85:I85)</f>
        <v>19</v>
      </c>
      <c r="J87" s="5">
        <f>SUM($B$85:J85)</f>
        <v>21</v>
      </c>
      <c r="K87" s="5">
        <f>SUM($B$85:K85)</f>
        <v>24</v>
      </c>
      <c r="L87" s="5">
        <f>SUM($B$85:L85)</f>
        <v>28</v>
      </c>
      <c r="M87" s="5">
        <f>SUM($B$85:M85)</f>
        <v>58</v>
      </c>
      <c r="N87" s="5">
        <f>SUM($B$85:N85)</f>
        <v>88</v>
      </c>
      <c r="O87" s="5">
        <f>SUM($B$85:O85)</f>
        <v>127</v>
      </c>
      <c r="P87" s="5">
        <f>SUM($B$85:P85)</f>
        <v>135</v>
      </c>
    </row>
    <row r="89" spans="1:24" x14ac:dyDescent="0.3">
      <c r="A89" s="4" t="s">
        <v>40</v>
      </c>
      <c r="B89" s="3">
        <v>44067</v>
      </c>
    </row>
    <row r="90" spans="1:24" x14ac:dyDescent="0.3">
      <c r="A90" s="4" t="s">
        <v>14</v>
      </c>
      <c r="B90">
        <v>5333</v>
      </c>
    </row>
    <row r="91" spans="1:24" x14ac:dyDescent="0.3">
      <c r="A91" s="4" t="s">
        <v>15</v>
      </c>
      <c r="B91">
        <v>3</v>
      </c>
    </row>
    <row r="93" spans="1:24" x14ac:dyDescent="0.3">
      <c r="A93" s="4" t="s">
        <v>44</v>
      </c>
      <c r="B93" s="3">
        <v>44045</v>
      </c>
      <c r="C93" s="3">
        <f>B93+1</f>
        <v>44046</v>
      </c>
      <c r="D93" s="3">
        <f>C93+1</f>
        <v>44047</v>
      </c>
      <c r="E93" s="3">
        <f>D93+1</f>
        <v>44048</v>
      </c>
      <c r="F93" s="3">
        <f>E93+1</f>
        <v>44049</v>
      </c>
      <c r="G93" s="3">
        <f>F93+1</f>
        <v>44050</v>
      </c>
      <c r="H93" s="3">
        <f>G93+1</f>
        <v>44051</v>
      </c>
      <c r="I93" s="3">
        <f>H93+1</f>
        <v>44052</v>
      </c>
      <c r="J93" s="3">
        <f>I93+1</f>
        <v>44053</v>
      </c>
      <c r="K93" s="3">
        <f>J93+1</f>
        <v>44054</v>
      </c>
      <c r="L93" s="3">
        <f>K93+1</f>
        <v>44055</v>
      </c>
      <c r="M93" s="3">
        <f>L93+1</f>
        <v>44056</v>
      </c>
      <c r="N93" s="3">
        <f>M93+1</f>
        <v>44057</v>
      </c>
      <c r="O93" s="3">
        <f>N93+1</f>
        <v>44058</v>
      </c>
      <c r="P93" s="3">
        <f>O93+1</f>
        <v>44059</v>
      </c>
      <c r="Q93" s="3">
        <f>P93+1</f>
        <v>44060</v>
      </c>
      <c r="R93" s="3">
        <f>Q93+1</f>
        <v>44061</v>
      </c>
      <c r="S93" s="3">
        <f>R93+1</f>
        <v>44062</v>
      </c>
      <c r="T93" s="3">
        <f>S93+1</f>
        <v>44063</v>
      </c>
      <c r="U93" s="3">
        <f>T93+1</f>
        <v>44064</v>
      </c>
      <c r="V93" s="3">
        <f>U93+1</f>
        <v>44065</v>
      </c>
      <c r="W93" s="3"/>
      <c r="X93" s="3"/>
    </row>
    <row r="94" spans="1:24" x14ac:dyDescent="0.3">
      <c r="A94" s="4" t="s">
        <v>16</v>
      </c>
      <c r="H94">
        <f>341+101</f>
        <v>442</v>
      </c>
      <c r="O94">
        <f>101+128</f>
        <v>229</v>
      </c>
      <c r="V94">
        <f>79+48</f>
        <v>127</v>
      </c>
    </row>
    <row r="95" spans="1:24" x14ac:dyDescent="0.3">
      <c r="A95" s="4" t="s">
        <v>20</v>
      </c>
      <c r="B95">
        <f>$H$94/7</f>
        <v>63.142857142857146</v>
      </c>
      <c r="C95" s="5">
        <f>$H$94/7</f>
        <v>63.142857142857146</v>
      </c>
      <c r="D95" s="5">
        <f>$H$94/7</f>
        <v>63.142857142857146</v>
      </c>
      <c r="E95" s="5">
        <f>$H$94/7</f>
        <v>63.142857142857146</v>
      </c>
      <c r="F95" s="5">
        <f>$H$94/7</f>
        <v>63.142857142857146</v>
      </c>
      <c r="G95" s="5">
        <f>$H$94/7</f>
        <v>63.142857142857146</v>
      </c>
      <c r="H95" s="5">
        <f>$H$94/7</f>
        <v>63.142857142857146</v>
      </c>
      <c r="I95">
        <f>$O$94/7</f>
        <v>32.714285714285715</v>
      </c>
      <c r="J95" s="5">
        <f>$O$94/7</f>
        <v>32.714285714285715</v>
      </c>
      <c r="K95" s="5">
        <f>$O$94/7</f>
        <v>32.714285714285715</v>
      </c>
      <c r="L95" s="5">
        <f>$O$94/7</f>
        <v>32.714285714285715</v>
      </c>
      <c r="M95" s="5">
        <f>$O$94/7</f>
        <v>32.714285714285715</v>
      </c>
      <c r="N95" s="5">
        <f>$O$94/7</f>
        <v>32.714285714285715</v>
      </c>
      <c r="O95" s="5">
        <f>$O$94/7</f>
        <v>32.714285714285715</v>
      </c>
      <c r="P95">
        <f>$V$94/7</f>
        <v>18.142857142857142</v>
      </c>
      <c r="Q95" s="5">
        <f>$V$94/7</f>
        <v>18.142857142857142</v>
      </c>
      <c r="R95" s="5">
        <f>$V$94/7</f>
        <v>18.142857142857142</v>
      </c>
      <c r="S95" s="5">
        <f>$V$94/7</f>
        <v>18.142857142857142</v>
      </c>
      <c r="T95" s="5">
        <f>$V$94/7</f>
        <v>18.142857142857142</v>
      </c>
      <c r="U95" s="5">
        <f>$V$94/7</f>
        <v>18.142857142857142</v>
      </c>
      <c r="V95" s="5">
        <f>$V$94/7</f>
        <v>18.142857142857142</v>
      </c>
    </row>
    <row r="96" spans="1:24" x14ac:dyDescent="0.3">
      <c r="A96" s="4" t="s">
        <v>21</v>
      </c>
      <c r="B96">
        <v>0</v>
      </c>
      <c r="C96">
        <v>1</v>
      </c>
      <c r="D96">
        <v>0</v>
      </c>
      <c r="E96">
        <v>0</v>
      </c>
      <c r="F96">
        <v>0</v>
      </c>
      <c r="G96">
        <v>1</v>
      </c>
      <c r="H96">
        <v>0</v>
      </c>
      <c r="I96">
        <v>1</v>
      </c>
      <c r="J96">
        <v>0</v>
      </c>
      <c r="K96">
        <v>2</v>
      </c>
      <c r="L96">
        <v>0</v>
      </c>
      <c r="M96">
        <v>0</v>
      </c>
      <c r="N96">
        <v>0</v>
      </c>
      <c r="O96">
        <v>1</v>
      </c>
      <c r="P96">
        <v>0</v>
      </c>
      <c r="Q96">
        <v>0</v>
      </c>
      <c r="R96">
        <v>1</v>
      </c>
      <c r="S96">
        <v>0</v>
      </c>
      <c r="T96">
        <v>0</v>
      </c>
      <c r="U96">
        <v>0</v>
      </c>
      <c r="V96">
        <v>0</v>
      </c>
    </row>
    <row r="97" spans="1:22" x14ac:dyDescent="0.3">
      <c r="A97" s="4" t="s">
        <v>14</v>
      </c>
      <c r="B97" s="5">
        <f>SUM($B$95:B95)</f>
        <v>63.142857142857146</v>
      </c>
      <c r="C97">
        <f>SUM($B$95:C95)</f>
        <v>126.28571428571429</v>
      </c>
      <c r="D97" s="5">
        <f>SUM($B$95:D95)</f>
        <v>189.42857142857144</v>
      </c>
      <c r="E97" s="5">
        <f>SUM($B$95:E95)</f>
        <v>252.57142857142858</v>
      </c>
      <c r="F97" s="5">
        <f>SUM($B$95:F95)</f>
        <v>315.71428571428572</v>
      </c>
      <c r="G97" s="5">
        <f>SUM($B$95:G95)</f>
        <v>378.85714285714289</v>
      </c>
      <c r="H97" s="5">
        <f>SUM($B$95:H95)</f>
        <v>442.00000000000006</v>
      </c>
      <c r="I97" s="5">
        <f>SUM($B$95:I95)</f>
        <v>474.71428571428578</v>
      </c>
      <c r="J97" s="5">
        <f>SUM($B$95:J95)</f>
        <v>507.4285714285715</v>
      </c>
      <c r="K97" s="5">
        <f>SUM($B$95:K95)</f>
        <v>540.14285714285722</v>
      </c>
      <c r="L97" s="5">
        <f>SUM($B$95:L95)</f>
        <v>572.85714285714289</v>
      </c>
      <c r="M97" s="5">
        <f>SUM($B$95:M95)</f>
        <v>605.57142857142856</v>
      </c>
      <c r="N97" s="5">
        <f>SUM($B$95:N95)</f>
        <v>638.28571428571422</v>
      </c>
      <c r="O97" s="5">
        <f>SUM($B$95:O95)</f>
        <v>670.99999999999989</v>
      </c>
      <c r="P97" s="5">
        <f>SUM($B$95:P95)</f>
        <v>689.142857142857</v>
      </c>
      <c r="Q97" s="5">
        <f>SUM($B$95:Q95)</f>
        <v>707.28571428571411</v>
      </c>
      <c r="R97" s="5">
        <f>SUM($B$95:R95)</f>
        <v>725.42857142857122</v>
      </c>
      <c r="S97" s="5">
        <f>SUM($B$95:S95)</f>
        <v>743.57142857142833</v>
      </c>
      <c r="T97" s="5">
        <f>SUM($B$95:T95)</f>
        <v>761.71428571428544</v>
      </c>
      <c r="U97" s="5">
        <f>SUM($B$95:U95)</f>
        <v>779.85714285714255</v>
      </c>
      <c r="V97" s="5">
        <f>SUM($B$95:V95)</f>
        <v>797.99999999999966</v>
      </c>
    </row>
    <row r="98" spans="1:22" x14ac:dyDescent="0.3">
      <c r="A98" s="4" t="s">
        <v>15</v>
      </c>
      <c r="B98" s="5">
        <f>SUM($B$96:B96)</f>
        <v>0</v>
      </c>
      <c r="C98">
        <f>SUM($B$96:C96)</f>
        <v>1</v>
      </c>
      <c r="D98" s="5">
        <f>SUM($B$96:D96)</f>
        <v>1</v>
      </c>
      <c r="E98" s="5">
        <f>SUM($B$96:E96)</f>
        <v>1</v>
      </c>
      <c r="F98" s="5">
        <f>SUM($B$96:F96)</f>
        <v>1</v>
      </c>
      <c r="G98" s="5">
        <f>SUM($B$96:G96)</f>
        <v>2</v>
      </c>
      <c r="H98" s="5">
        <f>SUM($B$96:H96)</f>
        <v>2</v>
      </c>
      <c r="I98" s="5">
        <f>SUM($B$96:I96)</f>
        <v>3</v>
      </c>
      <c r="J98" s="5">
        <f>SUM($B$96:J96)</f>
        <v>3</v>
      </c>
      <c r="K98" s="5">
        <f>SUM($B$96:K96)</f>
        <v>5</v>
      </c>
      <c r="L98" s="5">
        <f>SUM($B$96:L96)</f>
        <v>5</v>
      </c>
      <c r="M98" s="5">
        <f>SUM($B$96:M96)</f>
        <v>5</v>
      </c>
      <c r="N98" s="5">
        <f>SUM($B$96:N96)</f>
        <v>5</v>
      </c>
      <c r="O98" s="5">
        <f>SUM($B$96:O96)</f>
        <v>6</v>
      </c>
      <c r="P98" s="5">
        <f>SUM($B$96:P96)</f>
        <v>6</v>
      </c>
      <c r="Q98" s="5">
        <f>SUM($B$96:Q96)</f>
        <v>6</v>
      </c>
      <c r="R98" s="5">
        <f>SUM($B$96:R96)</f>
        <v>7</v>
      </c>
      <c r="S98" s="5">
        <f>SUM($B$96:S96)</f>
        <v>7</v>
      </c>
      <c r="T98" s="5">
        <f>SUM($B$96:T96)</f>
        <v>7</v>
      </c>
      <c r="U98" s="5">
        <f>SUM($B$96:U96)</f>
        <v>7</v>
      </c>
      <c r="V98" s="5">
        <f>SUM($B$96:V96)</f>
        <v>7</v>
      </c>
    </row>
  </sheetData>
  <hyperlinks>
    <hyperlink ref="G3" r:id="rId1" xr:uid="{00000000-0004-0000-0000-000000000000}"/>
    <hyperlink ref="G4" r:id="rId2" xr:uid="{00000000-0004-0000-0000-000001000000}"/>
    <hyperlink ref="G5" r:id="rId3" xr:uid="{00000000-0004-0000-0000-000003000000}"/>
    <hyperlink ref="G6" r:id="rId4" xr:uid="{00000000-0004-0000-0000-000004000000}"/>
    <hyperlink ref="G7" r:id="rId5" xr:uid="{00000000-0004-0000-0000-000005000000}"/>
    <hyperlink ref="G8" r:id="rId6" xr:uid="{00000000-0004-0000-0000-000006000000}"/>
    <hyperlink ref="G9" r:id="rId7" xr:uid="{B9B804B5-EEBA-44B9-9BCD-FCE4B82EF109}"/>
    <hyperlink ref="G10" r:id="rId8" xr:uid="{70B9572E-6476-4A71-A002-798C5304CA81}"/>
    <hyperlink ref="G11" r:id="rId9" xr:uid="{00964D12-76B2-40D1-8EAA-437B78CA47E6}"/>
    <hyperlink ref="G12" r:id="rId10" xr:uid="{39AF576B-3B56-47BD-80CD-F90C4B49504E}"/>
    <hyperlink ref="G2" r:id="rId11" xr:uid="{00000000-0004-0000-0000-000002000000}"/>
    <hyperlink ref="G13" r:id="rId12" xr:uid="{CF728EDE-3809-49DF-9BA3-88CA2A358FC8}"/>
    <hyperlink ref="G14" r:id="rId13" xr:uid="{39421381-8674-4DBE-B778-3493660F7B3C}"/>
    <hyperlink ref="G15" r:id="rId14" xr:uid="{A06A454C-B5AD-4DC5-9973-C867FA993589}"/>
  </hyperlinks>
  <pageMargins left="0.7" right="0.7" top="0.75" bottom="0.75" header="0.51180555555555496" footer="0.51180555555555496"/>
  <pageSetup firstPageNumber="0" orientation="portrait" horizontalDpi="300" verticalDpi="300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jmg3</dc:creator>
  <dc:description/>
  <cp:lastModifiedBy>jmg3</cp:lastModifiedBy>
  <cp:revision>1</cp:revision>
  <dcterms:created xsi:type="dcterms:W3CDTF">2020-08-22T18:53:52Z</dcterms:created>
  <dcterms:modified xsi:type="dcterms:W3CDTF">2020-08-25T17:18:34Z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