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SOreport\Prihod\S5\Idol\"/>
    </mc:Choice>
  </mc:AlternateContent>
  <bookViews>
    <workbookView xWindow="28680" yWindow="-2055" windowWidth="29040" windowHeight="17640" activeTab="2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</sheets>
  <definedNames>
    <definedName name="_xlnm.Print_Area" localSheetId="0">Report!$A$1:$AY$85</definedName>
    <definedName name="table__2" localSheetId="1">Data1!$A$1:$I$25</definedName>
  </definedNames>
  <calcPr calcId="162913"/>
</workbook>
</file>

<file path=xl/calcChain.xml><?xml version="1.0" encoding="utf-8"?>
<calcChain xmlns="http://schemas.openxmlformats.org/spreadsheetml/2006/main">
  <c r="C36" i="3" l="1"/>
  <c r="B31" i="3"/>
  <c r="B32" i="3" s="1"/>
  <c r="F30" i="3" l="1"/>
  <c r="F29" i="3"/>
  <c r="F28" i="3"/>
  <c r="F27" i="3"/>
  <c r="F26" i="3"/>
  <c r="F31" i="3"/>
  <c r="F32" i="3"/>
  <c r="B23" i="3" s="1"/>
  <c r="B34" i="3" s="1"/>
  <c r="AD38" i="1" s="1"/>
</calcChain>
</file>

<file path=xl/sharedStrings.xml><?xml version="1.0" encoding="utf-8"?>
<sst xmlns="http://schemas.openxmlformats.org/spreadsheetml/2006/main" count="89" uniqueCount="44">
  <si>
    <t>M11 15-58 TMCO call statistics</t>
  </si>
  <si>
    <r>
      <t>Distribution of received calls to operator workplaces</t>
    </r>
    <r>
      <rPr>
        <b/>
        <sz val="8"/>
        <color rgb="FF000000"/>
        <rFont val="Calibri"/>
        <family val="2"/>
        <charset val="204"/>
      </rPr>
      <t xml:space="preserve"> (q-ty in hour)</t>
    </r>
  </si>
  <si>
    <t>Distribution of incoming and outgoing calls on the days of the week</t>
  </si>
  <si>
    <r>
      <t xml:space="preserve">Распределение принятых звонков по рабочим местам операторов </t>
    </r>
    <r>
      <rPr>
        <sz val="8"/>
        <color rgb="FF000000"/>
        <rFont val="Calibri"/>
        <family val="2"/>
        <charset val="204"/>
      </rPr>
      <t>(кол-во в час)</t>
    </r>
  </si>
  <si>
    <t>Распределение входящих принятый и не принятых звонков по дням недели</t>
  </si>
  <si>
    <t>Workplace 3243 / Рабочее место 3243</t>
  </si>
  <si>
    <t>Workplace 3944 / Рабочее место 3944</t>
  </si>
  <si>
    <t>Workplace 3244 / Рабочее место 3244</t>
  </si>
  <si>
    <t>Workplace 3945 / Рабочее место 3945</t>
  </si>
  <si>
    <t>Workplace 3245 / Рабочее место 3245</t>
  </si>
  <si>
    <r>
      <t xml:space="preserve">Distribution of processed and not processed incoming calls </t>
    </r>
    <r>
      <rPr>
        <b/>
        <sz val="8"/>
        <color rgb="FF000000"/>
        <rFont val="Calibri"/>
        <family val="2"/>
        <charset val="204"/>
      </rPr>
      <t>(q-ty in hour)</t>
    </r>
  </si>
  <si>
    <r>
      <t xml:space="preserve">Распределение обработанных и не обработанных входящих звонков </t>
    </r>
    <r>
      <rPr>
        <sz val="8"/>
        <color rgb="FF000000"/>
        <rFont val="Calibri"/>
        <family val="2"/>
        <charset val="204"/>
      </rPr>
      <t>(кол-во в час)</t>
    </r>
  </si>
  <si>
    <t>Number of received calls by the operator / Количество принятых звонков оператором</t>
  </si>
  <si>
    <t>The number of calls not received by the operator / Количество не принятых звонков оператором</t>
  </si>
  <si>
    <t>Distribution of the waiting time for the response to the client</t>
  </si>
  <si>
    <t>Распределение времени ожидания для ответа клиенту</t>
  </si>
  <si>
    <t>Answered calls / Отвеченные звонки</t>
  </si>
  <si>
    <t>Unanswered calls / Не отвеченные звонки</t>
  </si>
  <si>
    <r>
      <t xml:space="preserve">Average waiting time and talking with the client </t>
    </r>
    <r>
      <rPr>
        <b/>
        <sz val="8"/>
        <color rgb="FF000000"/>
        <rFont val="Calibri"/>
        <family val="2"/>
        <charset val="204"/>
      </rPr>
      <t>(sec. in hour)</t>
    </r>
  </si>
  <si>
    <r>
      <t xml:space="preserve">Среднее время ожидания и разговора с клиентом </t>
    </r>
    <r>
      <rPr>
        <sz val="8"/>
        <color rgb="FF000000"/>
        <rFont val="Calibri"/>
        <family val="2"/>
        <charset val="204"/>
      </rPr>
      <t>(сек. в час)</t>
    </r>
  </si>
  <si>
    <t>Average talk time with the client / Среднее время разговора с клиентом</t>
  </si>
  <si>
    <t>Average response time from the operator/ Среднее время ожидания ответа от оператора</t>
  </si>
  <si>
    <t>28.12.2022</t>
  </si>
  <si>
    <t>KPI:</t>
  </si>
  <si>
    <t>%</t>
  </si>
  <si>
    <t>KPI-w</t>
  </si>
  <si>
    <t>KPI-u</t>
  </si>
  <si>
    <t>%unanswered min</t>
  </si>
  <si>
    <t>%unanswered max</t>
  </si>
  <si>
    <t>% Unanswered</t>
  </si>
  <si>
    <t>KPI</t>
  </si>
  <si>
    <t>APD CC</t>
  </si>
  <si>
    <t>Sunday</t>
  </si>
  <si>
    <t>Monday</t>
  </si>
  <si>
    <t>Tuesday</t>
  </si>
  <si>
    <t>Wednesday</t>
  </si>
  <si>
    <t>Thursday</t>
  </si>
  <si>
    <t>Friday</t>
  </si>
  <si>
    <t>Saturday</t>
  </si>
  <si>
    <t>Gibdd</t>
  </si>
  <si>
    <t>MTTS</t>
  </si>
  <si>
    <t>Evacuation</t>
  </si>
  <si>
    <t>TSI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</si>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</sst>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</font>
    <font>
      <u/>
      <sz val="11"/>
      <color rgb="FF0563C1"/>
      <name val="Calibri"/>
    </font>
    <font>
      <sz val="7"/>
      <color rgb="FF333333"/>
      <name val="Verdana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8" borderId="0" xfId="0" applyFill="1"/>
    <xf numFmtId="0" fontId="3" fillId="9" borderId="0" xfId="0" applyFont="1" applyFill="1"/>
    <xf numFmtId="0" fontId="3" fillId="10" borderId="0" xfId="0" applyFont="1" applyFill="1"/>
    <xf numFmtId="0" fontId="0" fillId="11" borderId="0" xfId="0" applyFill="1"/>
    <xf numFmtId="0" fontId="10" fillId="2" borderId="0" xfId="0" applyFont="1" applyFill="1"/>
    <xf numFmtId="0" fontId="10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2" fontId="0" fillId="2" borderId="0" xfId="0" applyNumberFormat="1" applyFill="1"/>
    <xf numFmtId="0" fontId="11" fillId="11" borderId="0" xfId="0" applyFont="1" applyFill="1"/>
    <xf numFmtId="2" fontId="11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3" fillId="2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0" fillId="0" borderId="0" xfId="0" applyNumberFormat="1"/>
    <xf numFmtId="1" fontId="0" fillId="2" borderId="0" xfId="0" applyNumberFormat="1" applyFill="1"/>
    <xf numFmtId="0" fontId="7" fillId="5" borderId="0" xfId="0" applyFont="1" applyFill="1" applyAlignment="1">
      <alignment horizontal="center" vertical="center"/>
    </xf>
    <xf numFmtId="14" fontId="12" fillId="5" borderId="0" xfId="0" applyNumberFormat="1" applyFont="1" applyFill="1" applyAlignment="1">
      <alignment horizontal="center"/>
    </xf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C1A-432B-A874-AAF163C14A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Data1!$D$28:$D$51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C1A-432B-A874-AAF163C14A89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Data1!$J$28:$J$51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C1A-432B-A874-AAF163C14A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Data4!$C$28:$C$51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Data4!$D$28:$D$51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Data4!$A$28:$A$51</c:f>
              <c:numCache>
                <c:formatCode>General</c:formatCode>
                <c:ptCount val="24"/>
              </c:numCache>
            </c:numRef>
          </c:cat>
          <c:val>
            <c:numRef>
              <c:f>Data4!$E$28:$E$51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Data2!$A$2:$A$8</c:f>
              <c:numCache>
                <c:formatCode>General</c:formatCode>
                <c:ptCount val="7"/>
              </c:numCache>
            </c:numRef>
          </c:cat>
          <c:val>
            <c:numRef>
              <c:f>Data2!$C$14:$C$20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Data1!$G$28:$G$51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cat>
            <c:numRef>
              <c:f>Data1!$A$28:$A$51</c:f>
              <c:numCache>
                <c:formatCode>General</c:formatCode>
                <c:ptCount val="24"/>
              </c:numCache>
            </c:numRef>
          </c:cat>
          <c:val>
            <c:numRef>
              <c:f>Data1!$F$28:$F$51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12803228886919E-2"/>
          <c:y val="2.8618859235976603E-2"/>
          <c:w val="0.92857409804404589"/>
          <c:h val="0.80365954919644045"/>
        </c:manualLayout>
      </c:layout>
      <c:barChart>
        <c:barDir val="col"/>
        <c:grouping val="stacked"/>
        <c:varyColors val="1"/>
        <c:ser>
          <c:idx val="0"/>
          <c:order val="0"/>
          <c:tx>
            <c:v>Told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Data3!$A$1:$A$7</c:f>
              <c:numCache>
                <c:formatCode>General</c:formatCode>
                <c:ptCount val="7"/>
              </c:numCache>
            </c:numRef>
          </c:cat>
          <c:val>
            <c:numRef>
              <c:f>Data3!$B$1:$B$7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B87-4BE0-A984-DE5E72534E6C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Data3!$A$1:$A$7</c:f>
              <c:numCache>
                <c:formatCode>General</c:formatCode>
                <c:ptCount val="7"/>
              </c:numCache>
            </c:numRef>
          </c:cat>
          <c:val>
            <c:numRef>
              <c:f>Data3!$D$1:$D$7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B87-4BE0-A984-DE5E72534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142875</xdr:colOff>
      <xdr:row>35</xdr:row>
      <xdr:rowOff>123825</xdr:rowOff>
    </xdr:from>
    <xdr:to>
      <xdr:col>25</xdr:col>
      <xdr:colOff>161925</xdr:colOff>
      <xdr:row>51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8</xdr:row>
      <xdr:rowOff>104775</xdr:rowOff>
    </xdr:from>
    <xdr:to>
      <xdr:col>25</xdr:col>
      <xdr:colOff>133350</xdr:colOff>
      <xdr:row>26</xdr:row>
      <xdr:rowOff>152400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50</xdr:col>
      <xdr:colOff>219075</xdr:colOff>
      <xdr:row>59</xdr:row>
      <xdr:rowOff>38100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59</xdr:row>
      <xdr:rowOff>104775</xdr:rowOff>
    </xdr:from>
    <xdr:to>
      <xdr:col>25</xdr:col>
      <xdr:colOff>180975</xdr:colOff>
      <xdr:row>77</xdr:row>
      <xdr:rowOff>142875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</xdr:colOff>
      <xdr:row>8</xdr:row>
      <xdr:rowOff>91440</xdr:rowOff>
    </xdr:from>
    <xdr:to>
      <xdr:col>50</xdr:col>
      <xdr:colOff>163830</xdr:colOff>
      <xdr:row>36</xdr:row>
      <xdr:rowOff>44824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AY82"/>
  <sheetViews>
    <sheetView view="pageBreakPreview" zoomScale="85" zoomScaleNormal="85" zoomScaleSheetLayoutView="85" workbookViewId="0">
      <selection activeCell="AD38" sqref="AD38"/>
    </sheetView>
  </sheetViews>
  <sheetFormatPr defaultColWidth="9.140625" defaultRowHeight="15" x14ac:dyDescent="0.25"/>
  <cols>
    <col min="1" max="7" width="4.28515625" style="2" customWidth="1"/>
    <col min="8" max="14" width="4.28515625" style="3" customWidth="1"/>
    <col min="15" max="15" width="4.7109375" style="3" customWidth="1"/>
    <col min="16" max="16" width="4.5703125" style="3" customWidth="1"/>
    <col min="17" max="26" width="4.7109375" style="3" customWidth="1"/>
    <col min="27" max="29" width="4.42578125" style="3" customWidth="1"/>
    <col min="30" max="30" width="6.42578125" style="3" customWidth="1"/>
    <col min="31" max="46" width="4.42578125" style="3" customWidth="1"/>
    <col min="47" max="50" width="4.7109375" style="3" customWidth="1"/>
    <col min="51" max="51" width="7.28515625" style="3" customWidth="1"/>
  </cols>
  <sheetData>
    <row r="2" spans="10:50" ht="25.9" customHeight="1" x14ac:dyDescent="0.25">
      <c r="J2" s="34" t="s">
        <v>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0:50" ht="25.9" customHeight="1" x14ac:dyDescent="0.4">
      <c r="J3" s="35" t="s">
        <v>22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5" spans="10:50" ht="15" customHeight="1" x14ac:dyDescent="0.25"/>
    <row r="6" spans="10:50" x14ac:dyDescent="0.25">
      <c r="M6" s="29"/>
      <c r="AM6" s="29"/>
    </row>
    <row r="7" spans="10:50" ht="21" customHeight="1" x14ac:dyDescent="0.25">
      <c r="M7" s="30" t="s">
        <v>1</v>
      </c>
      <c r="AM7" s="30" t="s">
        <v>2</v>
      </c>
    </row>
    <row r="8" spans="10:50" ht="18.75" customHeight="1" x14ac:dyDescent="0.25">
      <c r="M8" s="31" t="s">
        <v>3</v>
      </c>
      <c r="AM8" s="31" t="s">
        <v>4</v>
      </c>
    </row>
    <row r="24" spans="3:18" ht="5.25" customHeight="1" x14ac:dyDescent="0.25"/>
    <row r="28" spans="3:18" ht="15" customHeight="1" x14ac:dyDescent="0.25">
      <c r="C28" s="5"/>
      <c r="D28" s="2" t="s">
        <v>5</v>
      </c>
      <c r="Q28" s="12"/>
      <c r="R28" s="3" t="s">
        <v>6</v>
      </c>
    </row>
    <row r="29" spans="3:18" ht="15" customHeight="1" x14ac:dyDescent="0.25"/>
    <row r="30" spans="3:18" x14ac:dyDescent="0.25">
      <c r="C30" s="11"/>
      <c r="D30" s="2" t="s">
        <v>7</v>
      </c>
      <c r="Q30" s="13"/>
      <c r="R30" s="3" t="s">
        <v>8</v>
      </c>
    </row>
    <row r="31" spans="3:18" x14ac:dyDescent="0.25">
      <c r="C31" s="3"/>
      <c r="Q31" s="2"/>
    </row>
    <row r="32" spans="3:18" x14ac:dyDescent="0.25">
      <c r="C32" s="4"/>
      <c r="D32" s="2" t="s">
        <v>9</v>
      </c>
    </row>
    <row r="33" spans="13:46" ht="6.75" customHeight="1" x14ac:dyDescent="0.25"/>
    <row r="34" spans="13:46" ht="21" customHeight="1" x14ac:dyDescent="0.25">
      <c r="M34" s="30" t="s">
        <v>10</v>
      </c>
    </row>
    <row r="35" spans="13:46" ht="18.75" customHeight="1" x14ac:dyDescent="0.25">
      <c r="M35" s="31" t="s">
        <v>11</v>
      </c>
    </row>
    <row r="38" spans="13:46" x14ac:dyDescent="0.25">
      <c r="AC38" s="21" t="s">
        <v>23</v>
      </c>
      <c r="AD38" s="22" t="e">
        <f>Data2!B34</f>
        <v>#DIV/0!</v>
      </c>
      <c r="AE38" s="21" t="s">
        <v>24</v>
      </c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3:46" x14ac:dyDescent="0.25"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3:46" x14ac:dyDescent="0.25">
      <c r="AC40" s="5"/>
      <c r="AD40" s="3" t="s">
        <v>12</v>
      </c>
    </row>
    <row r="42" spans="13:46" x14ac:dyDescent="0.25">
      <c r="AC42" s="4"/>
      <c r="AD42" s="3" t="s">
        <v>13</v>
      </c>
      <c r="AL42" s="29"/>
    </row>
    <row r="43" spans="13:46" ht="21" customHeight="1" x14ac:dyDescent="0.25">
      <c r="AL43" s="30" t="s">
        <v>14</v>
      </c>
    </row>
    <row r="44" spans="13:46" ht="17.45" customHeight="1" x14ac:dyDescent="0.25">
      <c r="AL44" s="31" t="s">
        <v>15</v>
      </c>
    </row>
    <row r="45" spans="13:46" ht="6.75" customHeight="1" x14ac:dyDescent="0.25"/>
    <row r="46" spans="13:46" ht="17.45" customHeight="1" x14ac:dyDescent="0.25"/>
    <row r="51" spans="3:46" ht="15" customHeight="1" x14ac:dyDescent="0.25"/>
    <row r="52" spans="3:46" ht="15" customHeight="1" x14ac:dyDescent="0.25"/>
    <row r="53" spans="3:46" x14ac:dyDescent="0.25">
      <c r="C53" s="6"/>
      <c r="D53" s="2" t="s">
        <v>16</v>
      </c>
      <c r="Q53" s="4"/>
      <c r="R53" s="3" t="s">
        <v>17</v>
      </c>
    </row>
    <row r="55" spans="3:46" x14ac:dyDescent="0.25">
      <c r="C55"/>
      <c r="D55" s="3"/>
    </row>
    <row r="58" spans="3:46" ht="21" customHeight="1" x14ac:dyDescent="0.25">
      <c r="M58" s="30" t="s">
        <v>18</v>
      </c>
    </row>
    <row r="59" spans="3:46" ht="18.75" customHeight="1" x14ac:dyDescent="0.25">
      <c r="M59" s="31" t="s">
        <v>19</v>
      </c>
    </row>
    <row r="62" spans="3:46" ht="21" customHeight="1" x14ac:dyDescent="0.25">
      <c r="AF62" s="9"/>
      <c r="AT62" s="9"/>
    </row>
    <row r="64" spans="3:46" ht="17.45" customHeight="1" x14ac:dyDescent="0.25"/>
    <row r="66" spans="2:44" ht="17.45" customHeight="1" x14ac:dyDescent="0.25"/>
    <row r="68" spans="2:44" ht="5.25" customHeight="1" x14ac:dyDescent="0.25"/>
    <row r="73" spans="2:44" ht="15" customHeight="1" x14ac:dyDescent="0.25"/>
    <row r="74" spans="2:44" ht="15" customHeight="1" x14ac:dyDescent="0.25"/>
    <row r="75" spans="2:44" ht="26.25" customHeight="1" x14ac:dyDescent="0.4">
      <c r="B75" s="8"/>
      <c r="AO75" s="36"/>
      <c r="AP75" s="37"/>
      <c r="AQ75" s="37"/>
      <c r="AR75" s="37"/>
    </row>
    <row r="80" spans="2:44" x14ac:dyDescent="0.25">
      <c r="C80" s="7"/>
      <c r="D80" s="2" t="s">
        <v>20</v>
      </c>
      <c r="H80" s="2"/>
    </row>
    <row r="82" spans="3:4" x14ac:dyDescent="0.25">
      <c r="C82" s="6"/>
      <c r="D82" s="2" t="s">
        <v>21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J2:AX2"/>
    <mergeCell ref="J3:AX3"/>
    <mergeCell ref="AO75:AR75"/>
  </mergeCells>
  <pageMargins left="0.7" right="0.7" top="0.40699999999999997" bottom="0.75" header="0.3" footer="0.3"/>
  <pageSetup paperSize="9" scale="37" fitToHeight="0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sqref="A1:J51"/>
    </sheetView>
  </sheetViews>
  <sheetFormatPr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48"/>
  <sheetViews>
    <sheetView tabSelected="1" topLeftCell="A31" workbookViewId="0">
      <selection activeCell="C44" sqref="C44"/>
    </sheetView>
  </sheetViews>
  <sheetFormatPr defaultColWidth="9.140625" defaultRowHeight="15" x14ac:dyDescent="0.25"/>
  <cols>
    <col min="1" max="1" width="10.42578125" customWidth="1"/>
    <col min="2" max="2" width="9" customWidth="1"/>
    <col min="3" max="3" width="12" customWidth="1"/>
    <col min="4" max="4" width="11.28515625" customWidth="1"/>
    <col min="5" max="6" width="9.42578125" customWidth="1"/>
    <col min="7" max="7" width="8.140625" customWidth="1"/>
    <col min="8" max="8" width="5.28515625" customWidth="1"/>
    <col min="9" max="9" width="6.28515625" customWidth="1"/>
  </cols>
  <sheetData>
    <row r="1" spans="1:6" ht="15" customHeight="1" thickBot="1" x14ac:dyDescent="0.3">
      <c r="C1" s="25"/>
      <c r="D1" s="25"/>
    </row>
    <row r="2" spans="1:6" ht="15" customHeight="1" thickBot="1" x14ac:dyDescent="0.3">
      <c r="A2" s="26"/>
      <c r="B2" s="26"/>
      <c r="C2" s="26"/>
      <c r="D2" s="26"/>
      <c r="F2" s="24"/>
    </row>
    <row r="3" spans="1:6" ht="15" customHeight="1" thickBot="1" x14ac:dyDescent="0.3">
      <c r="A3" s="27"/>
      <c r="B3" s="27"/>
      <c r="C3" s="27"/>
      <c r="D3" s="27"/>
    </row>
    <row r="4" spans="1:6" ht="15" customHeight="1" thickBot="1" x14ac:dyDescent="0.3">
      <c r="A4" s="26"/>
      <c r="B4" s="26"/>
      <c r="C4" s="27"/>
      <c r="D4" s="26"/>
    </row>
    <row r="5" spans="1:6" ht="15" customHeight="1" thickBot="1" x14ac:dyDescent="0.3">
      <c r="A5" s="27"/>
      <c r="B5" s="27"/>
      <c r="C5" s="27"/>
      <c r="D5" s="27"/>
    </row>
    <row r="6" spans="1:6" ht="15" customHeight="1" thickBot="1" x14ac:dyDescent="0.3">
      <c r="A6" s="26"/>
      <c r="B6" s="26"/>
      <c r="C6" s="27"/>
      <c r="D6" s="26"/>
    </row>
    <row r="7" spans="1:6" ht="15" customHeight="1" thickBot="1" x14ac:dyDescent="0.3">
      <c r="A7" s="27"/>
      <c r="B7" s="27"/>
      <c r="C7" s="27"/>
      <c r="D7" s="27"/>
    </row>
    <row r="8" spans="1:6" ht="15" customHeight="1" thickBot="1" x14ac:dyDescent="0.3">
      <c r="A8" s="26"/>
      <c r="B8" s="26"/>
      <c r="C8" s="27"/>
      <c r="D8" s="26"/>
    </row>
    <row r="13" spans="1:6" ht="15.75" customHeight="1" thickBot="1" x14ac:dyDescent="0.3">
      <c r="C13" s="25"/>
      <c r="D13" s="25"/>
    </row>
    <row r="14" spans="1:6" ht="15.75" customHeight="1" thickBot="1" x14ac:dyDescent="0.3">
      <c r="A14" s="26"/>
      <c r="B14" s="26"/>
      <c r="C14" s="26"/>
      <c r="D14" s="26"/>
      <c r="E14" s="10"/>
      <c r="F14" s="10"/>
    </row>
    <row r="15" spans="1:6" ht="15.75" customHeight="1" thickBot="1" x14ac:dyDescent="0.3">
      <c r="A15" s="27"/>
      <c r="B15" s="27"/>
      <c r="C15" s="26"/>
      <c r="D15" s="27"/>
      <c r="E15" s="10"/>
      <c r="F15" s="10"/>
    </row>
    <row r="16" spans="1:6" ht="15.75" customHeight="1" thickBot="1" x14ac:dyDescent="0.3">
      <c r="A16" s="26"/>
      <c r="B16" s="26"/>
      <c r="C16" s="26"/>
      <c r="D16" s="26"/>
      <c r="E16" s="10"/>
      <c r="F16" s="10"/>
    </row>
    <row r="17" spans="1:6" ht="15.75" customHeight="1" thickBot="1" x14ac:dyDescent="0.3">
      <c r="A17" s="27"/>
      <c r="B17" s="27"/>
      <c r="C17" s="26"/>
      <c r="D17" s="27"/>
      <c r="E17" s="10"/>
      <c r="F17" s="10"/>
    </row>
    <row r="18" spans="1:6" ht="15.75" customHeight="1" thickBot="1" x14ac:dyDescent="0.3">
      <c r="A18" s="26"/>
      <c r="B18" s="26"/>
      <c r="C18" s="26"/>
      <c r="D18" s="26"/>
      <c r="E18" s="10"/>
      <c r="F18" s="10"/>
    </row>
    <row r="19" spans="1:6" ht="15.75" customHeight="1" thickBot="1" x14ac:dyDescent="0.3">
      <c r="A19" s="27"/>
      <c r="B19" s="27"/>
      <c r="C19" s="26"/>
      <c r="D19" s="27"/>
      <c r="E19" s="10"/>
      <c r="F19" s="10"/>
    </row>
    <row r="20" spans="1:6" ht="15.75" customHeight="1" thickBot="1" x14ac:dyDescent="0.3">
      <c r="A20" s="26"/>
      <c r="B20" s="26"/>
      <c r="C20" s="27"/>
      <c r="D20" s="26"/>
      <c r="E20" s="10"/>
      <c r="F20" s="10"/>
    </row>
    <row r="23" spans="1:6" x14ac:dyDescent="0.25">
      <c r="A23" s="15" t="s">
        <v>25</v>
      </c>
      <c r="B23" s="10" t="e">
        <f>1-F32</f>
        <v>#DIV/0!</v>
      </c>
    </row>
    <row r="25" spans="1:6" ht="15.75" thickBot="1" x14ac:dyDescent="0.3">
      <c r="A25" s="16" t="s">
        <v>26</v>
      </c>
      <c r="B25" s="16" t="s">
        <v>27</v>
      </c>
      <c r="C25" s="16" t="s">
        <v>28</v>
      </c>
      <c r="D25" s="17"/>
      <c r="F25" s="1" t="s">
        <v>24</v>
      </c>
    </row>
    <row r="26" spans="1:6" ht="15.75" thickBot="1" x14ac:dyDescent="0.3">
      <c r="A26" s="18">
        <v>1</v>
      </c>
      <c r="B26" s="18">
        <v>0</v>
      </c>
      <c r="C26" s="18">
        <v>0.1</v>
      </c>
      <c r="D26" s="17"/>
      <c r="F26" s="23" t="e">
        <f>ROUNDUP(C2/C36,2)</f>
        <v>#DIV/0!</v>
      </c>
    </row>
    <row r="27" spans="1:6" ht="15.75" thickBot="1" x14ac:dyDescent="0.3">
      <c r="A27" s="18">
        <v>0.75</v>
      </c>
      <c r="B27" s="18">
        <v>0.11</v>
      </c>
      <c r="C27" s="18">
        <v>0.2</v>
      </c>
      <c r="D27" s="17"/>
      <c r="F27" s="23" t="e">
        <f>ROUNDDOWN(C3/C36,2)</f>
        <v>#DIV/0!</v>
      </c>
    </row>
    <row r="28" spans="1:6" ht="15.75" thickBot="1" x14ac:dyDescent="0.3">
      <c r="A28" s="18">
        <v>0.5</v>
      </c>
      <c r="B28" s="18">
        <v>0.21</v>
      </c>
      <c r="C28" s="18">
        <v>0.3</v>
      </c>
      <c r="D28" s="17"/>
      <c r="F28" s="23" t="e">
        <f>ROUNDUP(C4/C36,2)</f>
        <v>#DIV/0!</v>
      </c>
    </row>
    <row r="29" spans="1:6" ht="15.75" thickBot="1" x14ac:dyDescent="0.3">
      <c r="A29" s="18">
        <v>0.25</v>
      </c>
      <c r="B29" s="18">
        <v>0.31</v>
      </c>
      <c r="C29" s="18">
        <v>0.4</v>
      </c>
      <c r="D29" s="17"/>
      <c r="F29" s="23" t="e">
        <f>ROUNDDOWN(C5/C36,2)</f>
        <v>#DIV/0!</v>
      </c>
    </row>
    <row r="30" spans="1:6" ht="15.75" thickBot="1" x14ac:dyDescent="0.3">
      <c r="A30" s="18">
        <v>0</v>
      </c>
      <c r="B30" s="18">
        <v>0.41</v>
      </c>
      <c r="C30" s="18">
        <v>1</v>
      </c>
      <c r="D30" s="17"/>
      <c r="F30" s="23" t="e">
        <f>ROUNDUP(C6/C36,2)</f>
        <v>#DIV/0!</v>
      </c>
    </row>
    <row r="31" spans="1:6" ht="15.75" thickBot="1" x14ac:dyDescent="0.3">
      <c r="A31" s="15" t="s">
        <v>29</v>
      </c>
      <c r="B31" s="19" t="e">
        <f>SUM(Data1!D8:D23)/SUM(Data1!B8:B23)</f>
        <v>#DIV/0!</v>
      </c>
      <c r="F31" s="23" t="e">
        <f>ROUNDDOWN(C7/C36,2)</f>
        <v>#DIV/0!</v>
      </c>
    </row>
    <row r="32" spans="1:6" ht="15.75" thickBot="1" x14ac:dyDescent="0.3">
      <c r="A32" s="15" t="s">
        <v>26</v>
      </c>
      <c r="B32" s="19" t="e">
        <f>IF(AND(B31&gt;B26,B31&lt;=C26),A26,IF(AND(B31&gt;B27,B31&lt;=C27),A27,IF(AND(B31&gt;B28,B31&lt;=C28),A28,IF(AND(B31&gt;B29,B31&lt;=C29),A29,A30))))</f>
        <v>#DIV/0!</v>
      </c>
      <c r="F32" s="23" t="e">
        <f>ROUNDUP(C8/C36,2)</f>
        <v>#DIV/0!</v>
      </c>
    </row>
    <row r="34" spans="1:3" x14ac:dyDescent="0.25">
      <c r="A34" s="15" t="s">
        <v>30</v>
      </c>
      <c r="B34" s="20" t="e">
        <f>(B23*0.99+B32*0.2)*100</f>
        <v>#DIV/0!</v>
      </c>
    </row>
    <row r="36" spans="1:3" x14ac:dyDescent="0.25">
      <c r="C36">
        <f>SUM(C2:C8)</f>
        <v>0</v>
      </c>
    </row>
    <row r="40" spans="1:3" x14ac:dyDescent="0.25">
      <c r="B40" s="16" t="s">
        <v>30</v>
      </c>
    </row>
    <row r="42" spans="1:3" x14ac:dyDescent="0.25">
      <c r="B42" s="17" t="s">
        <v>32</v>
      </c>
      <c r="C42" s="33">
        <v>92.320000000000007</v>
      </c>
    </row>
    <row r="43" spans="1:3" x14ac:dyDescent="0.25">
      <c r="B43" s="17" t="s">
        <v>33</v>
      </c>
      <c r="C43" s="33">
        <v>99.00497512437812</v>
      </c>
    </row>
    <row r="44" spans="1:3" x14ac:dyDescent="0.25">
      <c r="B44" s="17" t="s">
        <v>34</v>
      </c>
      <c r="C44" s="33">
        <v>98.870056497175142</v>
      </c>
    </row>
    <row r="45" spans="1:3" x14ac:dyDescent="0.25">
      <c r="B45" s="17" t="s">
        <v>35</v>
      </c>
      <c r="C45" s="33">
        <v>99.272727272727266</v>
      </c>
    </row>
    <row r="46" spans="1:3" x14ac:dyDescent="0.25">
      <c r="B46" s="17" t="s">
        <v>36</v>
      </c>
      <c r="C46" s="33">
        <v>97.21254355400697</v>
      </c>
    </row>
    <row r="47" spans="1:3" x14ac:dyDescent="0.25">
      <c r="B47" s="17" t="s">
        <v>37</v>
      </c>
      <c r="C47" s="33">
        <v>98.378378378378372</v>
      </c>
    </row>
    <row r="48" spans="1:3" x14ac:dyDescent="0.25">
      <c r="B48" s="17" t="s">
        <v>38</v>
      </c>
      <c r="C48" s="33">
        <v>99.401197604790411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36"/>
  <sheetViews>
    <sheetView topLeftCell="A9" workbookViewId="0">
      <selection activeCell="F32" sqref="F32"/>
    </sheetView>
  </sheetViews>
  <sheetFormatPr defaultColWidth="9.140625" defaultRowHeight="15" x14ac:dyDescent="0.25"/>
  <cols>
    <col min="2" max="2" width="11.42578125" customWidth="1"/>
    <col min="3" max="3" width="11.85546875" customWidth="1"/>
  </cols>
  <sheetData>
    <row r="1" spans="1:9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</row>
    <row r="2" spans="1:9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15" customHeight="1" x14ac:dyDescent="0.25">
      <c r="A3" s="28"/>
      <c r="B3" s="28"/>
      <c r="C3" s="28"/>
      <c r="D3" s="28"/>
      <c r="E3" s="28"/>
      <c r="F3" s="28"/>
      <c r="G3" s="28"/>
      <c r="H3" s="28"/>
      <c r="I3" s="28"/>
    </row>
    <row r="4" spans="1:9" ht="18.600000000000001" customHeight="1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9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</row>
    <row r="6" spans="1:9" ht="15" customHeight="1" x14ac:dyDescent="0.25">
      <c r="A6" s="26"/>
      <c r="B6" s="26"/>
      <c r="C6" s="26"/>
      <c r="D6" s="26"/>
      <c r="E6" s="26"/>
      <c r="F6" s="26"/>
      <c r="G6" s="26"/>
      <c r="H6" s="26"/>
      <c r="I6" s="26"/>
    </row>
    <row r="7" spans="1:9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9" ht="15" customHeight="1" x14ac:dyDescent="0.25"/>
    <row r="9" spans="1:9" ht="15" customHeight="1" x14ac:dyDescent="0.25">
      <c r="A9" s="27"/>
      <c r="B9" s="27"/>
      <c r="C9" s="27"/>
      <c r="D9" s="27"/>
      <c r="E9" s="27"/>
      <c r="F9" s="27"/>
      <c r="G9" s="27"/>
      <c r="H9" s="27"/>
      <c r="I9" s="27"/>
    </row>
    <row r="10" spans="1:9" ht="15" customHeight="1" x14ac:dyDescent="0.25">
      <c r="A10" s="26"/>
      <c r="B10" s="27"/>
      <c r="C10" s="27"/>
      <c r="D10" s="27"/>
      <c r="E10" s="27"/>
      <c r="F10" s="27"/>
      <c r="G10" s="27"/>
      <c r="H10" s="27"/>
      <c r="I10" s="27"/>
    </row>
    <row r="11" spans="1:9" ht="15" customHeight="1" x14ac:dyDescent="0.25">
      <c r="A11" s="28"/>
      <c r="B11" s="27"/>
      <c r="C11" s="27"/>
      <c r="D11" s="27"/>
      <c r="E11" s="27"/>
      <c r="F11" s="27"/>
      <c r="G11" s="27"/>
      <c r="H11" s="27"/>
      <c r="I11" s="27"/>
    </row>
    <row r="12" spans="1:9" ht="18.600000000000001" customHeight="1" x14ac:dyDescent="0.25">
      <c r="A12" s="26"/>
      <c r="B12" s="27"/>
      <c r="C12" s="27"/>
      <c r="D12" s="27"/>
      <c r="E12" s="27"/>
      <c r="F12" s="27"/>
      <c r="G12" s="27"/>
      <c r="H12" s="27"/>
      <c r="I12" s="27"/>
    </row>
    <row r="13" spans="1:9" ht="1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</row>
    <row r="14" spans="1:9" ht="1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</row>
    <row r="15" spans="1:9" ht="1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8" spans="2:12" x14ac:dyDescent="0.25">
      <c r="B18" s="17" t="s">
        <v>31</v>
      </c>
      <c r="E18" s="17" t="s">
        <v>39</v>
      </c>
      <c r="K18" s="17" t="s">
        <v>40</v>
      </c>
    </row>
    <row r="20" spans="2:12" x14ac:dyDescent="0.25">
      <c r="B20" s="17" t="s">
        <v>32</v>
      </c>
      <c r="C20" s="32">
        <v>159</v>
      </c>
      <c r="E20" s="17" t="s">
        <v>32</v>
      </c>
      <c r="F20" s="32">
        <v>3</v>
      </c>
      <c r="K20" s="17" t="s">
        <v>32</v>
      </c>
      <c r="L20" s="32">
        <v>9</v>
      </c>
    </row>
    <row r="21" spans="2:12" x14ac:dyDescent="0.25">
      <c r="B21" s="17" t="s">
        <v>33</v>
      </c>
      <c r="C21" s="32">
        <v>41</v>
      </c>
      <c r="E21" s="17" t="s">
        <v>33</v>
      </c>
      <c r="F21" s="32">
        <v>0</v>
      </c>
      <c r="K21" s="17" t="s">
        <v>33</v>
      </c>
      <c r="L21" s="32">
        <v>0</v>
      </c>
    </row>
    <row r="22" spans="2:12" x14ac:dyDescent="0.25">
      <c r="B22" s="17" t="s">
        <v>34</v>
      </c>
      <c r="C22" s="32">
        <v>40</v>
      </c>
      <c r="E22" s="17" t="s">
        <v>34</v>
      </c>
      <c r="F22" s="32">
        <v>2</v>
      </c>
      <c r="K22" s="17" t="s">
        <v>34</v>
      </c>
      <c r="L22" s="32">
        <v>1</v>
      </c>
    </row>
    <row r="23" spans="2:12" x14ac:dyDescent="0.25">
      <c r="B23" s="17" t="s">
        <v>35</v>
      </c>
      <c r="C23" s="32">
        <v>48</v>
      </c>
      <c r="E23" s="17" t="s">
        <v>35</v>
      </c>
      <c r="F23" s="32">
        <v>0</v>
      </c>
      <c r="K23" s="17" t="s">
        <v>35</v>
      </c>
      <c r="L23" s="32">
        <v>1</v>
      </c>
    </row>
    <row r="24" spans="2:12" x14ac:dyDescent="0.25">
      <c r="B24" s="17" t="s">
        <v>36</v>
      </c>
      <c r="C24" s="32">
        <v>85</v>
      </c>
      <c r="E24" s="17" t="s">
        <v>36</v>
      </c>
      <c r="F24" s="32">
        <v>0</v>
      </c>
      <c r="K24" s="17" t="s">
        <v>36</v>
      </c>
      <c r="L24" s="32">
        <v>0</v>
      </c>
    </row>
    <row r="25" spans="2:12" x14ac:dyDescent="0.25">
      <c r="B25" s="17" t="s">
        <v>37</v>
      </c>
      <c r="C25" s="32">
        <v>29</v>
      </c>
      <c r="E25" s="17" t="s">
        <v>37</v>
      </c>
      <c r="F25" s="32">
        <v>2</v>
      </c>
      <c r="K25" s="17" t="s">
        <v>37</v>
      </c>
      <c r="L25" s="32">
        <v>0</v>
      </c>
    </row>
    <row r="26" spans="2:12" x14ac:dyDescent="0.25">
      <c r="B26" s="17" t="s">
        <v>38</v>
      </c>
      <c r="C26" s="32">
        <v>68</v>
      </c>
      <c r="E26" s="17" t="s">
        <v>38</v>
      </c>
      <c r="F26" s="32">
        <v>0</v>
      </c>
      <c r="K26" s="17" t="s">
        <v>38</v>
      </c>
      <c r="L26" s="32">
        <v>0</v>
      </c>
    </row>
    <row r="28" spans="2:12" x14ac:dyDescent="0.25">
      <c r="E28" s="17" t="s">
        <v>41</v>
      </c>
      <c r="H28" s="17" t="s">
        <v>42</v>
      </c>
      <c r="K28" s="17" t="s">
        <v>43</v>
      </c>
    </row>
    <row r="30" spans="2:12" x14ac:dyDescent="0.25">
      <c r="E30" s="17" t="s">
        <v>32</v>
      </c>
      <c r="F30" s="32">
        <v>0</v>
      </c>
      <c r="H30" s="17" t="s">
        <v>32</v>
      </c>
      <c r="I30" s="32">
        <v>322</v>
      </c>
      <c r="K30" s="17" t="s">
        <v>32</v>
      </c>
      <c r="L30" s="32">
        <v>5</v>
      </c>
    </row>
    <row r="31" spans="2:12" x14ac:dyDescent="0.25">
      <c r="E31" s="17" t="s">
        <v>33</v>
      </c>
      <c r="F31" s="32">
        <v>0</v>
      </c>
      <c r="H31" s="17" t="s">
        <v>33</v>
      </c>
      <c r="I31" s="32">
        <v>198</v>
      </c>
      <c r="K31" s="17" t="s">
        <v>33</v>
      </c>
      <c r="L31" s="32">
        <v>0</v>
      </c>
    </row>
    <row r="32" spans="2:12" x14ac:dyDescent="0.25">
      <c r="E32" s="17" t="s">
        <v>34</v>
      </c>
      <c r="F32" s="32">
        <v>0</v>
      </c>
      <c r="H32" s="17" t="s">
        <v>34</v>
      </c>
      <c r="I32" s="32">
        <v>125</v>
      </c>
      <c r="K32" s="17" t="s">
        <v>34</v>
      </c>
      <c r="L32" s="32">
        <v>0</v>
      </c>
    </row>
    <row r="33" spans="5:12" x14ac:dyDescent="0.25">
      <c r="E33" s="17" t="s">
        <v>35</v>
      </c>
      <c r="F33" s="32">
        <v>1</v>
      </c>
      <c r="H33" s="17" t="s">
        <v>35</v>
      </c>
      <c r="I33" s="32">
        <v>228</v>
      </c>
      <c r="K33" s="17" t="s">
        <v>35</v>
      </c>
      <c r="L33" s="32">
        <v>0</v>
      </c>
    </row>
    <row r="34" spans="5:12" x14ac:dyDescent="0.25">
      <c r="E34" s="17" t="s">
        <v>36</v>
      </c>
      <c r="F34" s="32">
        <v>1</v>
      </c>
      <c r="H34" s="17" t="s">
        <v>36</v>
      </c>
      <c r="I34" s="32">
        <v>250</v>
      </c>
      <c r="K34" s="17" t="s">
        <v>36</v>
      </c>
      <c r="L34" s="32">
        <v>1</v>
      </c>
    </row>
    <row r="35" spans="5:12" x14ac:dyDescent="0.25">
      <c r="E35" s="17" t="s">
        <v>37</v>
      </c>
      <c r="F35" s="32">
        <v>1</v>
      </c>
      <c r="H35" s="17" t="s">
        <v>37</v>
      </c>
      <c r="I35" s="32">
        <v>148</v>
      </c>
      <c r="K35" s="17" t="s">
        <v>37</v>
      </c>
      <c r="L35" s="32">
        <v>1</v>
      </c>
    </row>
    <row r="36" spans="5:12" x14ac:dyDescent="0.25">
      <c r="E36" s="17" t="s">
        <v>38</v>
      </c>
      <c r="F36" s="32">
        <v>0</v>
      </c>
      <c r="H36" s="17" t="s">
        <v>38</v>
      </c>
      <c r="I36" s="32">
        <v>290</v>
      </c>
      <c r="K36" s="17" t="s">
        <v>38</v>
      </c>
      <c r="L36" s="32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I66"/>
    </sheetView>
  </sheetViews>
  <sheetFormatPr defaultColWidth="9.140625" defaultRowHeight="15" x14ac:dyDescent="0.25"/>
  <cols>
    <col min="5" max="5" width="10.85546875" customWidth="1"/>
    <col min="6" max="6" width="11.85546875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</vt:lpstr>
      <vt:lpstr>Data1</vt:lpstr>
      <vt:lpstr>Data2</vt:lpstr>
      <vt:lpstr>Data3</vt:lpstr>
      <vt:lpstr>Data4</vt:lpstr>
      <vt:lpstr>Report!Print_Area</vt:lpstr>
      <vt:lpstr>Data1!table__2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Roman_ADM Timakov</cp:lastModifiedBy>
  <dcterms:created xsi:type="dcterms:W3CDTF">2017-10-31T15:57:35Z</dcterms:created>
  <dcterms:modified xsi:type="dcterms:W3CDTF">2023-03-01T06:35:08Z</dcterms:modified>
  <cp:category/>
</cp:coreProperties>
</file>